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FJ1LF4VX\"/>
    </mc:Choice>
  </mc:AlternateContent>
  <xr:revisionPtr revIDLastSave="0" documentId="13_ncr:1_{98DA3449-DAEA-4F5D-B125-0FC91E07DD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RTH CENTRAL WIB" sheetId="2" r:id="rId1"/>
  </sheets>
  <definedNames>
    <definedName name="_xlnm.Print_Area" localSheetId="0">'NORTH CENTRAL WIB'!$A$1:$H$66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1" i="2" l="1"/>
  <c r="AA10" i="2"/>
  <c r="Z62" i="2"/>
  <c r="AA36" i="2"/>
  <c r="AA35" i="2"/>
  <c r="Y62" i="2"/>
  <c r="AA59" i="2"/>
  <c r="X62" i="2"/>
  <c r="AA34" i="2"/>
  <c r="W62" i="2"/>
  <c r="AA33" i="2"/>
  <c r="V62" i="2"/>
  <c r="AA32" i="2"/>
  <c r="U62" i="2"/>
  <c r="AA31" i="2"/>
  <c r="T62" i="2"/>
  <c r="AA30" i="2"/>
  <c r="AA29" i="2"/>
  <c r="AA28" i="2"/>
  <c r="R62" i="2"/>
  <c r="AA56" i="2"/>
  <c r="AA57" i="2"/>
  <c r="AA58" i="2"/>
  <c r="AA55" i="2"/>
  <c r="Q62" i="2"/>
  <c r="AA24" i="2"/>
  <c r="AA26" i="2"/>
  <c r="P25" i="2"/>
  <c r="AA25" i="2" s="1"/>
  <c r="P23" i="2"/>
  <c r="AA23" i="2" s="1"/>
  <c r="O62" i="2"/>
  <c r="AA50" i="2"/>
  <c r="AA51" i="2"/>
  <c r="AA52" i="2"/>
  <c r="AA53" i="2"/>
  <c r="AA54" i="2"/>
  <c r="AA49" i="2"/>
  <c r="AA17" i="2"/>
  <c r="N62" i="2"/>
  <c r="M62" i="2"/>
  <c r="AA18" i="2"/>
  <c r="L62" i="2"/>
  <c r="AA40" i="2"/>
  <c r="AA41" i="2"/>
  <c r="K62" i="2"/>
  <c r="J62" i="2"/>
  <c r="H7" i="2"/>
  <c r="H62" i="2" s="1"/>
  <c r="AA27" i="2"/>
  <c r="I62" i="2"/>
  <c r="P62" i="2" l="1"/>
  <c r="S62" i="2" l="1"/>
</calcChain>
</file>

<file path=xl/sharedStrings.xml><?xml version="1.0" encoding="utf-8"?>
<sst xmlns="http://schemas.openxmlformats.org/spreadsheetml/2006/main" count="262" uniqueCount="152">
  <si>
    <t>ONE STOP CAREER CENTERS</t>
  </si>
  <si>
    <t>NORTH CENTRAL MA WIB</t>
  </si>
  <si>
    <t>BUDGET SHEET</t>
  </si>
  <si>
    <t>SERVICE DATES</t>
  </si>
  <si>
    <t>PROGRAM NAME</t>
  </si>
  <si>
    <t>APPR CODE</t>
  </si>
  <si>
    <t>PHASE CODE</t>
  </si>
  <si>
    <t>CFDA #</t>
  </si>
  <si>
    <t>FAIN #</t>
  </si>
  <si>
    <t>INITIAL AWARD FY26</t>
  </si>
  <si>
    <t>BUDGET #1 FY24</t>
  </si>
  <si>
    <t>BUDGET #1 FY26</t>
  </si>
  <si>
    <t>BUDGET #2 FY26</t>
  </si>
  <si>
    <t>BUDGET #3 FY26</t>
  </si>
  <si>
    <t>BUDGET #4 FY26</t>
  </si>
  <si>
    <t>BUDGET #5 FY26</t>
  </si>
  <si>
    <t>BUDGET #6 FY26</t>
  </si>
  <si>
    <t>BUDGET #7 FY26</t>
  </si>
  <si>
    <t>BUDGET #8 FY26</t>
  </si>
  <si>
    <t>BUDGET #9 FY26</t>
  </si>
  <si>
    <t>BUDGET #10 FY26</t>
  </si>
  <si>
    <t>BUDGET #11 FY26</t>
  </si>
  <si>
    <t>BUDGET #12 FY26</t>
  </si>
  <si>
    <t>BUDGET #13 FY26</t>
  </si>
  <si>
    <t>BUDGET #14 FY26</t>
  </si>
  <si>
    <t>BUDGET #15 FY26</t>
  </si>
  <si>
    <t>BUDGET #16 FY26</t>
  </si>
  <si>
    <t>TOTAL</t>
  </si>
  <si>
    <t>MMARS DOCUMENT ID</t>
  </si>
  <si>
    <t>CT EOL 26CCNCENNEGREA</t>
  </si>
  <si>
    <r>
      <t>RESEA</t>
    </r>
    <r>
      <rPr>
        <b/>
        <sz val="11"/>
        <color rgb="FFFF0000"/>
        <rFont val="Book Antiqua"/>
        <family val="1"/>
      </rPr>
      <t xml:space="preserve"> (SERVICE DATE: JAN 1 2025-SEPT 30 2026)</t>
    </r>
  </si>
  <si>
    <t>JULY 1 2025-JUNE 30 2026</t>
  </si>
  <si>
    <t>FUIREA25</t>
  </si>
  <si>
    <t>7002-6624</t>
  </si>
  <si>
    <t>UIRE</t>
  </si>
  <si>
    <t>UI-35950-21-60-A-25</t>
  </si>
  <si>
    <t>JULY 1 2026-SEPT 30 2026</t>
  </si>
  <si>
    <t>CT EOL 26CCNCENSOSWTF</t>
  </si>
  <si>
    <t>WORKFORCE TRAINING FUND</t>
  </si>
  <si>
    <t>WTRUSTF26</t>
  </si>
  <si>
    <t>7003-0135</t>
  </si>
  <si>
    <t>K264</t>
  </si>
  <si>
    <t>N/A</t>
  </si>
  <si>
    <t>STATE ONE STOP</t>
  </si>
  <si>
    <t>STOSCC2026</t>
  </si>
  <si>
    <t>7003-0803</t>
  </si>
  <si>
    <t>K284</t>
  </si>
  <si>
    <t>CT EOL 26CCNCENWP</t>
  </si>
  <si>
    <t>WP 90%</t>
  </si>
  <si>
    <t>JULY 1, 2025-JUNE 30, 2026</t>
  </si>
  <si>
    <t>FES2026</t>
  </si>
  <si>
    <t>7002-6626</t>
  </si>
  <si>
    <t>K105</t>
  </si>
  <si>
    <t>ES-38736-22-55-A-25</t>
  </si>
  <si>
    <t>JULY 1, 2026-JUNE 30, 2027</t>
  </si>
  <si>
    <t>WP 10%</t>
  </si>
  <si>
    <t>K107</t>
  </si>
  <si>
    <t>17.207</t>
  </si>
  <si>
    <t>F20243067</t>
  </si>
  <si>
    <t>4400-3067</t>
  </si>
  <si>
    <t>K103</t>
  </si>
  <si>
    <t>234MA441Q7503 </t>
  </si>
  <si>
    <t>DOE WBD SUPPORT</t>
  </si>
  <si>
    <t>DOE2026</t>
  </si>
  <si>
    <t>7035-0002</t>
  </si>
  <si>
    <t>K228</t>
  </si>
  <si>
    <t>MassAbility</t>
  </si>
  <si>
    <t>F100VR0025</t>
  </si>
  <si>
    <t>4120-0020</t>
  </si>
  <si>
    <t>K133</t>
  </si>
  <si>
    <t>ADULT ED &amp; FAMILY LITERACY</t>
  </si>
  <si>
    <t>F25E55EE00</t>
  </si>
  <si>
    <t>7038-0108</t>
  </si>
  <si>
    <t>K123</t>
  </si>
  <si>
    <t>CWI WORKS, INC</t>
  </si>
  <si>
    <t>DCSSCSEP26</t>
  </si>
  <si>
    <t>7003-0006</t>
  </si>
  <si>
    <t>K246</t>
  </si>
  <si>
    <t>DTA WPP</t>
  </si>
  <si>
    <t>SPSS2026</t>
  </si>
  <si>
    <t>4400-1979</t>
  </si>
  <si>
    <t>K227</t>
  </si>
  <si>
    <r>
      <t xml:space="preserve">MCB </t>
    </r>
    <r>
      <rPr>
        <b/>
        <sz val="11"/>
        <color rgb="FFFF0000"/>
        <rFont val="Book Antiqua"/>
        <family val="1"/>
      </rPr>
      <t>(SERVICE DATE: OCT 1 2025-JUNE 30 2026)</t>
    </r>
  </si>
  <si>
    <t> FH126A26VR</t>
  </si>
  <si>
    <t>4110-3021</t>
  </si>
  <si>
    <t>K222</t>
  </si>
  <si>
    <r>
      <t>MassAbility-</t>
    </r>
    <r>
      <rPr>
        <b/>
        <sz val="11"/>
        <color rgb="FFFF0000"/>
        <rFont val="Book Antiqua"/>
        <family val="1"/>
      </rPr>
      <t>PART B</t>
    </r>
  </si>
  <si>
    <r>
      <t xml:space="preserve">WPP SNAP EXPANSION </t>
    </r>
    <r>
      <rPr>
        <b/>
        <sz val="11"/>
        <color rgb="FFFF0000"/>
        <rFont val="Book Antiqua"/>
        <family val="1"/>
      </rPr>
      <t>(SERVICE DATE: OCT 1 2025-SEPT 30 2026)</t>
    </r>
  </si>
  <si>
    <t>FY20263067</t>
  </si>
  <si>
    <t>JULY 1, 2026-SEPT 30, 2026</t>
  </si>
  <si>
    <t>CT EOL 26CCNCENVETSUI</t>
  </si>
  <si>
    <t>JVSG</t>
  </si>
  <si>
    <t>FVETS2025</t>
  </si>
  <si>
    <t>7002-6628</t>
  </si>
  <si>
    <t>K109</t>
  </si>
  <si>
    <t>DV35786-21-55-5-25</t>
  </si>
  <si>
    <t>JVSG-BRONZE</t>
  </si>
  <si>
    <t>JULY 1, 2025-DECEMBER 31, 2025</t>
  </si>
  <si>
    <t>K111</t>
  </si>
  <si>
    <t>CT EOL 26CCNCENWIA</t>
  </si>
  <si>
    <r>
      <t>YOUTH</t>
    </r>
    <r>
      <rPr>
        <b/>
        <sz val="11"/>
        <color rgb="FFFF0000"/>
        <rFont val="Book Antiqua"/>
        <family val="1"/>
      </rPr>
      <t xml:space="preserve"> (SERVICE DATE: APRIL 1, 2025-JUNE 30, 2027)</t>
    </r>
  </si>
  <si>
    <t>FWIAYTH26</t>
  </si>
  <si>
    <t>7003-1631</t>
  </si>
  <si>
    <t>AA-38535-22-55-A-25</t>
  </si>
  <si>
    <t>ADULT</t>
  </si>
  <si>
    <t>FWIAADT26A</t>
  </si>
  <si>
    <t>7003-1630</t>
  </si>
  <si>
    <t>DISLOCATED WORKER</t>
  </si>
  <si>
    <t>FWIADWK26A</t>
  </si>
  <si>
    <t>7003-1778</t>
  </si>
  <si>
    <t>FWIAADT26B</t>
  </si>
  <si>
    <t>FWIADWK26B</t>
  </si>
  <si>
    <t>RAPID RESPONSE STATE STAFF</t>
  </si>
  <si>
    <t xml:space="preserve"> </t>
  </si>
  <si>
    <t xml:space="preserve">             TOTAL</t>
  </si>
  <si>
    <t xml:space="preserve"> DESCRIPTION:</t>
  </si>
  <si>
    <t>INITIAL AWARD FY26 SEPTEMBER 11 2025</t>
  </si>
  <si>
    <t>TO ADD RESEA FUNDING</t>
  </si>
  <si>
    <t>BUDGET #1 FY26 SEPTEMBER 12 2025</t>
  </si>
  <si>
    <t>TO ADD JVSG FUNDS</t>
  </si>
  <si>
    <t>BUDGET #2 FY26 SEPTEMBER 16, 2025</t>
  </si>
  <si>
    <t>TO ADD INCENTIVE AWARD</t>
  </si>
  <si>
    <t>BUDGET #3 FY26 OCT 8 2025</t>
  </si>
  <si>
    <t>BUDGET #4 FY26 OCT 8 2025</t>
  </si>
  <si>
    <t>TO ADD SOS FUNDS</t>
  </si>
  <si>
    <t>BUDGET #5 FY26 OCT 9 2025</t>
  </si>
  <si>
    <t>TOADD WTF FUNDS</t>
  </si>
  <si>
    <t>BUDGET #6 FY26 OCT 22 2025</t>
  </si>
  <si>
    <t>TO ADD FY26 WIOA FUNDS</t>
  </si>
  <si>
    <t>BUDGET #7 FY26 OCT 23 2025</t>
  </si>
  <si>
    <t>TO ADD FY26 WP FUNDS</t>
  </si>
  <si>
    <t>BUDGET #8 FY26 OCT 27 2025</t>
  </si>
  <si>
    <t>BUDGET #9 FY26 DEC 3 2025</t>
  </si>
  <si>
    <t>TO ADD PARTNER FUNDS</t>
  </si>
  <si>
    <t>BUDGET #10 FY26 DEC 26 2025</t>
  </si>
  <si>
    <t>BUDGET #11 FY26 JAN 9 2026</t>
  </si>
  <si>
    <t>BUDGET #12 FY26 JAN 20 2026</t>
  </si>
  <si>
    <t>TO ADD DTA WPP FUNDS</t>
  </si>
  <si>
    <t>BUDGET #13 FY26 MARCH 11 2026</t>
  </si>
  <si>
    <t>BUDGET #14 FY26 MARCH 19 2026</t>
  </si>
  <si>
    <t>BUDGET #15 FY26 MARCH 25 2026</t>
  </si>
  <si>
    <t>TO ADD RAPID RESPNOSE FUNDS</t>
  </si>
  <si>
    <t>BUDGET #16 FY26 JUNE 29 2026</t>
  </si>
  <si>
    <t>TO ADD WPP SNAP EXPANSION FUNDS</t>
  </si>
  <si>
    <t>VENDOR CUSTOMER CODE</t>
  </si>
  <si>
    <t>VC6000170635</t>
  </si>
  <si>
    <t>UEI #</t>
  </si>
  <si>
    <t>SLRBKDH2VLD5</t>
  </si>
  <si>
    <t>BUDGET #17 FY26</t>
  </si>
  <si>
    <r>
      <t xml:space="preserve">RESEA SERVICE DATE: </t>
    </r>
    <r>
      <rPr>
        <b/>
        <sz val="11"/>
        <color rgb="FFFF0000"/>
        <rFont val="Book Antiqua"/>
        <family val="1"/>
      </rPr>
      <t>JAN 1 2025-SEPT 30 2026</t>
    </r>
  </si>
  <si>
    <t>TO ADD RESEA FUNDS</t>
  </si>
  <si>
    <t>BUDGET #17 FY26 JULY 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</si>
</sst>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.00_);_([$$-409]* \(#,##0.00\);_([$$-409]* &quot;-&quot;??_);_(@_)"/>
  </numFmts>
  <fonts count="19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b/>
      <sz val="15.5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"/>
      <color indexed="10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b/>
      <sz val="11"/>
      <color rgb="FFFF0000"/>
      <name val="Book Antiqua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AE9F8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2" fillId="0" borderId="0"/>
  </cellStyleXfs>
  <cellXfs count="10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7" fillId="0" borderId="0" xfId="0" applyFont="1"/>
    <xf numFmtId="0" fontId="8" fillId="0" borderId="1" xfId="0" applyFont="1" applyBorder="1" applyAlignment="1">
      <alignment horizontal="center"/>
    </xf>
    <xf numFmtId="44" fontId="8" fillId="0" borderId="1" xfId="0" applyNumberFormat="1" applyFont="1" applyBorder="1"/>
    <xf numFmtId="0" fontId="7" fillId="0" borderId="1" xfId="0" applyFont="1" applyBorder="1" applyAlignment="1">
      <alignment horizontal="center"/>
    </xf>
    <xf numFmtId="7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7" fontId="8" fillId="0" borderId="5" xfId="0" applyNumberFormat="1" applyFont="1" applyBorder="1" applyAlignment="1">
      <alignment horizontal="center" wrapText="1"/>
    </xf>
    <xf numFmtId="7" fontId="8" fillId="0" borderId="1" xfId="0" applyNumberFormat="1" applyFont="1" applyBorder="1" applyAlignment="1">
      <alignment horizontal="center" wrapText="1"/>
    </xf>
    <xf numFmtId="7" fontId="8" fillId="0" borderId="6" xfId="0" applyNumberFormat="1" applyFont="1" applyBorder="1" applyAlignment="1">
      <alignment horizontal="center" wrapText="1"/>
    </xf>
    <xf numFmtId="0" fontId="8" fillId="0" borderId="1" xfId="0" quotePrefix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9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7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7" fontId="8" fillId="0" borderId="1" xfId="0" applyNumberFormat="1" applyFont="1" applyBorder="1"/>
    <xf numFmtId="0" fontId="8" fillId="0" borderId="1" xfId="0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43" fontId="8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8" fillId="0" borderId="5" xfId="0" quotePrefix="1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49" fontId="8" fillId="0" borderId="5" xfId="0" applyNumberFormat="1" applyFont="1" applyBorder="1" applyAlignment="1">
      <alignment horizontal="center" wrapText="1"/>
    </xf>
    <xf numFmtId="0" fontId="8" fillId="0" borderId="1" xfId="0" applyFont="1" applyBorder="1"/>
    <xf numFmtId="44" fontId="8" fillId="0" borderId="5" xfId="1" applyFont="1" applyFill="1" applyBorder="1" applyAlignment="1">
      <alignment horizontal="center" wrapText="1"/>
    </xf>
    <xf numFmtId="44" fontId="8" fillId="0" borderId="1" xfId="1" applyFont="1" applyFill="1" applyBorder="1" applyAlignment="1">
      <alignment horizontal="center"/>
    </xf>
    <xf numFmtId="7" fontId="9" fillId="0" borderId="0" xfId="0" applyNumberFormat="1" applyFont="1"/>
    <xf numFmtId="44" fontId="7" fillId="0" borderId="0" xfId="0" applyNumberFormat="1" applyFont="1"/>
    <xf numFmtId="0" fontId="13" fillId="0" borderId="1" xfId="0" quotePrefix="1" applyFont="1" applyBorder="1" applyAlignment="1">
      <alignment horizontal="center" vertical="center" wrapText="1"/>
    </xf>
    <xf numFmtId="44" fontId="8" fillId="0" borderId="3" xfId="1" applyFont="1" applyFill="1" applyBorder="1" applyAlignment="1">
      <alignment horizontal="center" vertical="center" wrapText="1"/>
    </xf>
    <xf numFmtId="7" fontId="8" fillId="0" borderId="1" xfId="1" applyNumberFormat="1" applyFont="1" applyFill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10" fillId="0" borderId="6" xfId="0" applyFont="1" applyBorder="1" applyAlignment="1">
      <alignment horizontal="center"/>
    </xf>
    <xf numFmtId="0" fontId="15" fillId="0" borderId="0" xfId="0" applyFont="1"/>
    <xf numFmtId="0" fontId="14" fillId="0" borderId="1" xfId="0" applyFont="1" applyBorder="1"/>
    <xf numFmtId="44" fontId="8" fillId="0" borderId="5" xfId="1" applyFont="1" applyBorder="1" applyAlignment="1">
      <alignment horizontal="center" wrapText="1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wrapText="1" readingOrder="1"/>
    </xf>
    <xf numFmtId="0" fontId="17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wrapText="1"/>
    </xf>
    <xf numFmtId="0" fontId="14" fillId="0" borderId="7" xfId="0" applyFont="1" applyBorder="1" applyAlignment="1">
      <alignment wrapText="1"/>
    </xf>
    <xf numFmtId="0" fontId="14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 wrapText="1"/>
    </xf>
    <xf numFmtId="44" fontId="8" fillId="0" borderId="0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7" xfId="0" applyFont="1" applyBorder="1" applyAlignment="1">
      <alignment wrapText="1"/>
    </xf>
    <xf numFmtId="0" fontId="17" fillId="0" borderId="11" xfId="0" applyFont="1" applyBorder="1" applyAlignment="1">
      <alignment horizontal="center" wrapText="1"/>
    </xf>
    <xf numFmtId="164" fontId="8" fillId="0" borderId="5" xfId="0" applyNumberFormat="1" applyFont="1" applyBorder="1" applyAlignment="1">
      <alignment horizontal="center" wrapText="1"/>
    </xf>
    <xf numFmtId="164" fontId="8" fillId="0" borderId="5" xfId="1" applyNumberFormat="1" applyFont="1" applyFill="1" applyBorder="1" applyAlignment="1">
      <alignment horizontal="center" wrapText="1"/>
    </xf>
    <xf numFmtId="164" fontId="8" fillId="0" borderId="1" xfId="1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0" fontId="15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44" fontId="8" fillId="0" borderId="1" xfId="1" applyFont="1" applyBorder="1"/>
    <xf numFmtId="0" fontId="8" fillId="0" borderId="5" xfId="0" applyFont="1" applyBorder="1" applyAlignment="1" applyProtection="1">
      <alignment horizontal="center"/>
      <protection locked="0"/>
    </xf>
    <xf numFmtId="0" fontId="10" fillId="0" borderId="5" xfId="0" applyFont="1" applyBorder="1" applyAlignment="1">
      <alignment horizontal="center"/>
    </xf>
    <xf numFmtId="0" fontId="14" fillId="2" borderId="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7" fontId="8" fillId="0" borderId="0" xfId="0" applyNumberFormat="1" applyFont="1"/>
    <xf numFmtId="44" fontId="8" fillId="0" borderId="0" xfId="0" applyNumberFormat="1" applyFont="1"/>
    <xf numFmtId="44" fontId="8" fillId="0" borderId="0" xfId="1" applyFont="1" applyBorder="1"/>
    <xf numFmtId="0" fontId="7" fillId="0" borderId="14" xfId="0" applyFont="1" applyBorder="1" applyAlignment="1">
      <alignment horizontal="center"/>
    </xf>
    <xf numFmtId="0" fontId="15" fillId="0" borderId="5" xfId="0" applyFont="1" applyBorder="1" applyAlignment="1">
      <alignment horizontal="center" wrapText="1" readingOrder="1"/>
    </xf>
    <xf numFmtId="0" fontId="17" fillId="0" borderId="15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13" fillId="0" borderId="1" xfId="0" applyFont="1" applyBorder="1" applyAlignment="1">
      <alignment horizontal="center"/>
    </xf>
    <xf numFmtId="0" fontId="8" fillId="0" borderId="7" xfId="0" quotePrefix="1" applyFont="1" applyBorder="1" applyAlignment="1">
      <alignment horizontal="center"/>
    </xf>
    <xf numFmtId="0" fontId="13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wrapText="1"/>
    </xf>
    <xf numFmtId="44" fontId="8" fillId="0" borderId="1" xfId="1" applyFont="1" applyBorder="1" applyAlignment="1">
      <alignment horizontal="center" wrapText="1"/>
    </xf>
    <xf numFmtId="44" fontId="8" fillId="0" borderId="6" xfId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1"/>
  <sheetViews>
    <sheetView tabSelected="1" topLeftCell="A3" zoomScale="120" zoomScaleNormal="120" workbookViewId="0">
      <selection activeCell="Z100" sqref="Z100"/>
    </sheetView>
  </sheetViews>
  <sheetFormatPr defaultColWidth="9.140625" defaultRowHeight="13.5" customHeight="1" x14ac:dyDescent="0.25"/>
  <cols>
    <col min="1" max="1" width="65.85546875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42578125" style="2" customWidth="1"/>
    <col min="7" max="7" width="28.5703125" style="2" customWidth="1"/>
    <col min="8" max="8" width="19.7109375" style="2" hidden="1" customWidth="1"/>
    <col min="9" max="24" width="18" style="2" hidden="1" customWidth="1"/>
    <col min="25" max="25" width="14.5703125" style="2" hidden="1" customWidth="1"/>
    <col min="26" max="26" width="14.5703125" style="2" customWidth="1"/>
    <col min="27" max="27" width="12.85546875" style="3" hidden="1" customWidth="1"/>
    <col min="28" max="28" width="12.85546875" style="3" customWidth="1"/>
    <col min="29" max="29" width="11.5703125" style="3" bestFit="1" customWidth="1"/>
    <col min="30" max="16384" width="9.140625" style="3"/>
  </cols>
  <sheetData>
    <row r="1" spans="1:29" ht="29.25" customHeight="1" x14ac:dyDescent="0.3">
      <c r="B1" s="102" t="s">
        <v>0</v>
      </c>
      <c r="C1" s="103"/>
      <c r="D1" s="103"/>
      <c r="E1" s="103"/>
      <c r="F1" s="103"/>
      <c r="G1" s="103"/>
      <c r="H1" s="103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</row>
    <row r="2" spans="1:29" ht="22.5" customHeight="1" x14ac:dyDescent="0.3">
      <c r="A2" s="6" t="s">
        <v>1</v>
      </c>
      <c r="B2" s="94" t="s">
        <v>2</v>
      </c>
      <c r="C2" s="1"/>
    </row>
    <row r="3" spans="1:29" ht="20.25" x14ac:dyDescent="0.3">
      <c r="A3" s="4"/>
      <c r="B3" s="5"/>
      <c r="C3" s="1"/>
    </row>
    <row r="4" spans="1:29" s="10" customFormat="1" ht="30" x14ac:dyDescent="0.3">
      <c r="A4" s="7"/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45" t="s">
        <v>8</v>
      </c>
      <c r="H4" s="8" t="s">
        <v>9</v>
      </c>
      <c r="I4" s="45" t="s">
        <v>10</v>
      </c>
      <c r="J4" s="69" t="s">
        <v>11</v>
      </c>
      <c r="K4" s="69" t="s">
        <v>12</v>
      </c>
      <c r="L4" s="69" t="s">
        <v>13</v>
      </c>
      <c r="M4" s="69" t="s">
        <v>14</v>
      </c>
      <c r="N4" s="69" t="s">
        <v>15</v>
      </c>
      <c r="O4" s="69" t="s">
        <v>16</v>
      </c>
      <c r="P4" s="69" t="s">
        <v>17</v>
      </c>
      <c r="Q4" s="69" t="s">
        <v>18</v>
      </c>
      <c r="R4" s="69" t="s">
        <v>19</v>
      </c>
      <c r="S4" s="69" t="s">
        <v>20</v>
      </c>
      <c r="T4" s="69" t="s">
        <v>21</v>
      </c>
      <c r="U4" s="69" t="s">
        <v>22</v>
      </c>
      <c r="V4" s="69" t="s">
        <v>23</v>
      </c>
      <c r="W4" s="69" t="s">
        <v>24</v>
      </c>
      <c r="X4" s="69" t="s">
        <v>25</v>
      </c>
      <c r="Y4" s="69" t="s">
        <v>26</v>
      </c>
      <c r="Z4" s="69" t="s">
        <v>148</v>
      </c>
      <c r="AA4" s="9" t="s">
        <v>27</v>
      </c>
      <c r="AB4" s="87"/>
    </row>
    <row r="5" spans="1:29" s="10" customFormat="1" ht="16.5" x14ac:dyDescent="0.3">
      <c r="A5" s="15" t="s">
        <v>28</v>
      </c>
      <c r="B5" s="19"/>
      <c r="C5" s="25"/>
      <c r="D5" s="25"/>
      <c r="E5" s="25"/>
      <c r="F5" s="25"/>
      <c r="G5" s="25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26"/>
      <c r="AB5" s="88"/>
    </row>
    <row r="6" spans="1:29" s="10" customFormat="1" ht="16.5" x14ac:dyDescent="0.3">
      <c r="A6" s="11" t="s">
        <v>29</v>
      </c>
      <c r="B6" s="19"/>
      <c r="C6" s="25"/>
      <c r="D6" s="25"/>
      <c r="E6" s="25"/>
      <c r="F6" s="25"/>
      <c r="G6" s="25"/>
      <c r="H6" s="67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26"/>
      <c r="AB6" s="88"/>
    </row>
    <row r="7" spans="1:29" s="10" customFormat="1" ht="16.5" hidden="1" x14ac:dyDescent="0.3">
      <c r="A7" s="58" t="s">
        <v>30</v>
      </c>
      <c r="B7" s="60" t="s">
        <v>31</v>
      </c>
      <c r="C7" s="61" t="s">
        <v>32</v>
      </c>
      <c r="D7" s="62" t="s">
        <v>33</v>
      </c>
      <c r="E7" s="62" t="s">
        <v>34</v>
      </c>
      <c r="F7" s="62">
        <v>17.225000000000001</v>
      </c>
      <c r="G7" s="63" t="s">
        <v>35</v>
      </c>
      <c r="H7" s="68">
        <f>229714.573218064-1</f>
        <v>229713.573218064</v>
      </c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2"/>
      <c r="AB7" s="89"/>
    </row>
    <row r="8" spans="1:29" s="10" customFormat="1" ht="15" hidden="1" customHeight="1" x14ac:dyDescent="0.3">
      <c r="A8" s="59" t="s">
        <v>30</v>
      </c>
      <c r="B8" s="64" t="s">
        <v>36</v>
      </c>
      <c r="C8" s="65" t="s">
        <v>32</v>
      </c>
      <c r="D8" s="66" t="s">
        <v>33</v>
      </c>
      <c r="E8" s="66" t="s">
        <v>34</v>
      </c>
      <c r="F8" s="66">
        <v>17.225000000000001</v>
      </c>
      <c r="G8" s="63" t="s">
        <v>35</v>
      </c>
      <c r="H8" s="68">
        <v>1</v>
      </c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2"/>
      <c r="AB8" s="89"/>
    </row>
    <row r="9" spans="1:29" s="10" customFormat="1" ht="15" customHeight="1" x14ac:dyDescent="0.3">
      <c r="A9" s="59"/>
      <c r="B9" s="64"/>
      <c r="C9" s="78"/>
      <c r="D9" s="66"/>
      <c r="E9" s="66"/>
      <c r="F9" s="66"/>
      <c r="G9" s="63"/>
      <c r="H9" s="68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00"/>
      <c r="AA9" s="12"/>
      <c r="AB9" s="89"/>
    </row>
    <row r="10" spans="1:29" s="10" customFormat="1" ht="15" customHeight="1" x14ac:dyDescent="0.3">
      <c r="A10" s="98" t="s">
        <v>149</v>
      </c>
      <c r="B10" s="19" t="s">
        <v>49</v>
      </c>
      <c r="C10" s="11" t="s">
        <v>32</v>
      </c>
      <c r="D10" s="11" t="s">
        <v>33</v>
      </c>
      <c r="E10" s="11" t="s">
        <v>34</v>
      </c>
      <c r="F10" s="11">
        <v>17.225000000000001</v>
      </c>
      <c r="G10" s="99" t="s">
        <v>35</v>
      </c>
      <c r="H10" s="68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00"/>
      <c r="AA10" s="12">
        <f>Z10</f>
        <v>0</v>
      </c>
      <c r="AB10" s="89"/>
    </row>
    <row r="11" spans="1:29" s="10" customFormat="1" ht="15" customHeight="1" x14ac:dyDescent="0.3">
      <c r="A11" s="98" t="s">
        <v>149</v>
      </c>
      <c r="B11" s="19" t="s">
        <v>89</v>
      </c>
      <c r="C11" s="11" t="s">
        <v>32</v>
      </c>
      <c r="D11" s="11" t="s">
        <v>33</v>
      </c>
      <c r="E11" s="11" t="s">
        <v>34</v>
      </c>
      <c r="F11" s="11">
        <v>17.225000000000001</v>
      </c>
      <c r="G11" s="99" t="s">
        <v>35</v>
      </c>
      <c r="H11" s="68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00">
        <v>229249.61</v>
      </c>
      <c r="AA11" s="12">
        <f>Z11</f>
        <v>229249.61</v>
      </c>
      <c r="AB11" s="89"/>
    </row>
    <row r="12" spans="1:29" s="10" customFormat="1" ht="15" customHeight="1" x14ac:dyDescent="0.3">
      <c r="A12" s="39"/>
      <c r="B12" s="19"/>
      <c r="C12" s="11"/>
      <c r="D12" s="11"/>
      <c r="E12" s="11"/>
      <c r="F12" s="11"/>
      <c r="G12" s="11"/>
      <c r="H12" s="68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00"/>
      <c r="AA12" s="26"/>
      <c r="AB12" s="88"/>
      <c r="AC12" s="43"/>
    </row>
    <row r="13" spans="1:29" s="10" customFormat="1" ht="16.5" x14ac:dyDescent="0.3">
      <c r="A13" s="20"/>
      <c r="B13" s="19"/>
      <c r="C13" s="11"/>
      <c r="D13" s="11"/>
      <c r="E13" s="11"/>
      <c r="F13" s="11"/>
      <c r="G13" s="11"/>
      <c r="H13" s="68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00"/>
      <c r="AA13" s="26"/>
      <c r="AB13" s="88"/>
    </row>
    <row r="14" spans="1:29" s="10" customFormat="1" ht="15" customHeight="1" x14ac:dyDescent="0.3">
      <c r="A14" s="24"/>
      <c r="B14" s="19"/>
      <c r="C14" s="27"/>
      <c r="D14" s="27"/>
      <c r="E14" s="28"/>
      <c r="F14" s="11"/>
      <c r="G14" s="11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00"/>
      <c r="AA14" s="26"/>
      <c r="AB14" s="88"/>
    </row>
    <row r="15" spans="1:29" s="10" customFormat="1" ht="14.25" hidden="1" customHeight="1" x14ac:dyDescent="0.3">
      <c r="A15" s="15" t="s">
        <v>28</v>
      </c>
      <c r="B15" s="19"/>
      <c r="C15" s="25"/>
      <c r="D15" s="25"/>
      <c r="E15" s="25"/>
      <c r="F15" s="25"/>
      <c r="G15" s="25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00"/>
      <c r="AA15" s="26"/>
      <c r="AB15" s="88"/>
    </row>
    <row r="16" spans="1:29" s="21" customFormat="1" ht="14.45" hidden="1" customHeight="1" x14ac:dyDescent="0.3">
      <c r="A16" s="11" t="s">
        <v>37</v>
      </c>
      <c r="B16" s="19"/>
      <c r="C16" s="25"/>
      <c r="D16" s="25"/>
      <c r="E16" s="25"/>
      <c r="F16" s="25"/>
      <c r="G16" s="50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01"/>
      <c r="AA16" s="26"/>
      <c r="AB16" s="88"/>
    </row>
    <row r="17" spans="1:28" s="21" customFormat="1" ht="16.5" hidden="1" x14ac:dyDescent="0.3">
      <c r="A17" s="20" t="s">
        <v>38</v>
      </c>
      <c r="B17" s="44" t="s">
        <v>31</v>
      </c>
      <c r="C17" s="25" t="s">
        <v>39</v>
      </c>
      <c r="D17" s="47" t="s">
        <v>40</v>
      </c>
      <c r="E17" s="48" t="s">
        <v>41</v>
      </c>
      <c r="F17" s="11" t="s">
        <v>42</v>
      </c>
      <c r="G17" s="35"/>
      <c r="H17" s="16"/>
      <c r="I17" s="16"/>
      <c r="J17" s="16"/>
      <c r="K17" s="16"/>
      <c r="L17" s="16"/>
      <c r="M17" s="16"/>
      <c r="N17" s="53">
        <v>95000</v>
      </c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12">
        <f>SUM(N17)</f>
        <v>95000</v>
      </c>
      <c r="AB17" s="89"/>
    </row>
    <row r="18" spans="1:28" s="21" customFormat="1" ht="15" hidden="1" x14ac:dyDescent="0.25">
      <c r="A18" s="37" t="s">
        <v>43</v>
      </c>
      <c r="B18" s="44" t="s">
        <v>31</v>
      </c>
      <c r="C18" s="78" t="s">
        <v>44</v>
      </c>
      <c r="D18" s="47" t="s">
        <v>45</v>
      </c>
      <c r="E18" s="47" t="s">
        <v>46</v>
      </c>
      <c r="F18" s="19" t="s">
        <v>42</v>
      </c>
      <c r="G18" s="33"/>
      <c r="H18" s="16"/>
      <c r="I18" s="16"/>
      <c r="J18" s="16"/>
      <c r="K18" s="16"/>
      <c r="L18" s="16"/>
      <c r="M18" s="53">
        <v>300115.52406400419</v>
      </c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12">
        <f>M18</f>
        <v>300115.52406400419</v>
      </c>
      <c r="AB18" s="89"/>
    </row>
    <row r="19" spans="1:28" s="21" customFormat="1" ht="14.1" hidden="1" customHeight="1" x14ac:dyDescent="0.25">
      <c r="A19" s="37"/>
      <c r="B19" s="19"/>
      <c r="C19" s="11"/>
      <c r="D19" s="11"/>
      <c r="E19" s="11"/>
      <c r="F19" s="19"/>
      <c r="G19" s="33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53"/>
      <c r="AA19" s="26"/>
      <c r="AB19" s="88"/>
    </row>
    <row r="20" spans="1:28" s="21" customFormat="1" ht="14.25" hidden="1" customHeight="1" x14ac:dyDescent="0.25">
      <c r="A20" s="37"/>
      <c r="B20" s="33"/>
      <c r="C20" s="34"/>
      <c r="D20" s="34"/>
      <c r="E20" s="34"/>
      <c r="F20" s="33"/>
      <c r="G20" s="33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53"/>
      <c r="AA20" s="26"/>
      <c r="AB20" s="88"/>
    </row>
    <row r="21" spans="1:28" s="21" customFormat="1" ht="14.25" hidden="1" customHeight="1" x14ac:dyDescent="0.25">
      <c r="A21" s="15" t="s">
        <v>28</v>
      </c>
      <c r="B21" s="33"/>
      <c r="C21" s="34"/>
      <c r="D21" s="34"/>
      <c r="E21" s="34"/>
      <c r="F21" s="33"/>
      <c r="G21" s="33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53"/>
      <c r="AA21" s="26"/>
      <c r="AB21" s="88"/>
    </row>
    <row r="22" spans="1:28" s="21" customFormat="1" ht="14.25" hidden="1" customHeight="1" x14ac:dyDescent="0.25">
      <c r="A22" s="11" t="s">
        <v>47</v>
      </c>
      <c r="B22" s="33"/>
      <c r="C22" s="27"/>
      <c r="D22" s="27"/>
      <c r="E22" s="27"/>
      <c r="F22" s="19"/>
      <c r="G22" s="33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53"/>
      <c r="AA22" s="26"/>
      <c r="AB22" s="88"/>
    </row>
    <row r="23" spans="1:28" s="21" customFormat="1" ht="14.25" hidden="1" customHeight="1" x14ac:dyDescent="0.25">
      <c r="A23" s="20" t="s">
        <v>48</v>
      </c>
      <c r="B23" s="19" t="s">
        <v>49</v>
      </c>
      <c r="C23" s="11" t="s">
        <v>50</v>
      </c>
      <c r="D23" s="11" t="s">
        <v>51</v>
      </c>
      <c r="E23" s="11" t="s">
        <v>52</v>
      </c>
      <c r="F23" s="19">
        <v>17.207000000000001</v>
      </c>
      <c r="G23" s="57" t="s">
        <v>53</v>
      </c>
      <c r="H23" s="16"/>
      <c r="I23" s="16"/>
      <c r="J23" s="16"/>
      <c r="K23" s="16"/>
      <c r="L23" s="16"/>
      <c r="M23" s="16"/>
      <c r="N23" s="16"/>
      <c r="O23" s="16"/>
      <c r="P23" s="53">
        <f>368586.92-1</f>
        <v>368585.92</v>
      </c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79">
        <f>P23</f>
        <v>368585.92</v>
      </c>
      <c r="AB23" s="90"/>
    </row>
    <row r="24" spans="1:28" s="21" customFormat="1" ht="14.25" hidden="1" customHeight="1" x14ac:dyDescent="0.25">
      <c r="A24" s="20" t="s">
        <v>48</v>
      </c>
      <c r="B24" s="19" t="s">
        <v>54</v>
      </c>
      <c r="C24" s="11" t="s">
        <v>50</v>
      </c>
      <c r="D24" s="11" t="s">
        <v>51</v>
      </c>
      <c r="E24" s="11" t="s">
        <v>52</v>
      </c>
      <c r="F24" s="19">
        <v>17.207000000000001</v>
      </c>
      <c r="G24" s="57" t="s">
        <v>53</v>
      </c>
      <c r="H24" s="16"/>
      <c r="I24" s="16"/>
      <c r="J24" s="16"/>
      <c r="K24" s="16"/>
      <c r="L24" s="16"/>
      <c r="M24" s="16"/>
      <c r="N24" s="16"/>
      <c r="O24" s="16"/>
      <c r="P24" s="53">
        <v>1</v>
      </c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79">
        <f t="shared" ref="AA24:AA26" si="0">P24</f>
        <v>1</v>
      </c>
      <c r="AB24" s="90"/>
    </row>
    <row r="25" spans="1:28" s="21" customFormat="1" ht="14.25" hidden="1" customHeight="1" x14ac:dyDescent="0.25">
      <c r="A25" s="20" t="s">
        <v>55</v>
      </c>
      <c r="B25" s="19" t="s">
        <v>49</v>
      </c>
      <c r="C25" s="11" t="s">
        <v>50</v>
      </c>
      <c r="D25" s="11" t="s">
        <v>51</v>
      </c>
      <c r="E25" s="11" t="s">
        <v>56</v>
      </c>
      <c r="F25" s="19" t="s">
        <v>57</v>
      </c>
      <c r="G25" s="57" t="s">
        <v>53</v>
      </c>
      <c r="H25" s="16"/>
      <c r="I25" s="16"/>
      <c r="J25" s="16"/>
      <c r="K25" s="16"/>
      <c r="L25" s="16"/>
      <c r="M25" s="16"/>
      <c r="N25" s="16"/>
      <c r="O25" s="16"/>
      <c r="P25" s="53">
        <f>33022.84-1</f>
        <v>33021.839999999997</v>
      </c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79">
        <f t="shared" si="0"/>
        <v>33021.839999999997</v>
      </c>
      <c r="AB25" s="90"/>
    </row>
    <row r="26" spans="1:28" s="21" customFormat="1" ht="14.25" hidden="1" customHeight="1" x14ac:dyDescent="0.25">
      <c r="A26" s="20" t="s">
        <v>55</v>
      </c>
      <c r="B26" s="19" t="s">
        <v>54</v>
      </c>
      <c r="C26" s="11" t="s">
        <v>50</v>
      </c>
      <c r="D26" s="11" t="s">
        <v>51</v>
      </c>
      <c r="E26" s="11" t="s">
        <v>56</v>
      </c>
      <c r="F26" s="19" t="s">
        <v>57</v>
      </c>
      <c r="G26" s="57" t="s">
        <v>53</v>
      </c>
      <c r="H26" s="16"/>
      <c r="I26" s="16"/>
      <c r="J26" s="16"/>
      <c r="K26" s="16"/>
      <c r="L26" s="16"/>
      <c r="M26" s="16"/>
      <c r="N26" s="16"/>
      <c r="O26" s="16"/>
      <c r="P26" s="53">
        <v>1</v>
      </c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79">
        <f t="shared" si="0"/>
        <v>1</v>
      </c>
      <c r="AB26" s="90"/>
    </row>
    <row r="27" spans="1:28" s="21" customFormat="1" ht="14.25" hidden="1" customHeight="1" x14ac:dyDescent="0.3">
      <c r="A27" s="52"/>
      <c r="B27" s="19"/>
      <c r="C27" s="54" t="s">
        <v>58</v>
      </c>
      <c r="D27" s="11" t="s">
        <v>59</v>
      </c>
      <c r="E27" s="11" t="s">
        <v>60</v>
      </c>
      <c r="F27" s="11">
        <v>10.561</v>
      </c>
      <c r="G27" s="25" t="s">
        <v>61</v>
      </c>
      <c r="H27" s="53"/>
      <c r="I27" s="16"/>
      <c r="J27" s="16"/>
      <c r="K27" s="16"/>
      <c r="L27" s="16"/>
      <c r="M27" s="16"/>
      <c r="N27" s="16"/>
      <c r="O27" s="16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79">
        <f>SUM(H27:I27)</f>
        <v>0</v>
      </c>
      <c r="AB27" s="90"/>
    </row>
    <row r="28" spans="1:28" s="21" customFormat="1" ht="14.25" hidden="1" customHeight="1" x14ac:dyDescent="0.3">
      <c r="A28" s="52" t="s">
        <v>62</v>
      </c>
      <c r="B28" s="33" t="s">
        <v>49</v>
      </c>
      <c r="C28" s="80" t="s">
        <v>63</v>
      </c>
      <c r="D28" s="35" t="s">
        <v>64</v>
      </c>
      <c r="E28" s="35" t="s">
        <v>65</v>
      </c>
      <c r="F28" s="35"/>
      <c r="G28" s="25"/>
      <c r="H28" s="53"/>
      <c r="I28" s="16"/>
      <c r="J28" s="16"/>
      <c r="K28" s="16"/>
      <c r="L28" s="16"/>
      <c r="M28" s="16"/>
      <c r="N28" s="16"/>
      <c r="O28" s="16"/>
      <c r="P28" s="53"/>
      <c r="Q28" s="53"/>
      <c r="R28" s="53">
        <v>6134.47</v>
      </c>
      <c r="S28" s="53"/>
      <c r="T28" s="53"/>
      <c r="U28" s="53"/>
      <c r="V28" s="53"/>
      <c r="W28" s="53"/>
      <c r="X28" s="53"/>
      <c r="Y28" s="53"/>
      <c r="Z28" s="53"/>
      <c r="AA28" s="79">
        <f>R28</f>
        <v>6134.47</v>
      </c>
      <c r="AB28" s="90"/>
    </row>
    <row r="29" spans="1:28" s="21" customFormat="1" ht="14.25" hidden="1" customHeight="1" x14ac:dyDescent="0.3">
      <c r="A29" s="52" t="s">
        <v>66</v>
      </c>
      <c r="B29" s="33" t="s">
        <v>49</v>
      </c>
      <c r="C29" s="80" t="s">
        <v>67</v>
      </c>
      <c r="D29" s="35" t="s">
        <v>68</v>
      </c>
      <c r="E29" s="35" t="s">
        <v>69</v>
      </c>
      <c r="F29" s="35"/>
      <c r="G29" s="25"/>
      <c r="H29" s="53"/>
      <c r="I29" s="16"/>
      <c r="J29" s="16"/>
      <c r="K29" s="16"/>
      <c r="L29" s="16"/>
      <c r="M29" s="16"/>
      <c r="N29" s="16"/>
      <c r="O29" s="16"/>
      <c r="P29" s="53"/>
      <c r="Q29" s="53"/>
      <c r="R29" s="53">
        <v>2730</v>
      </c>
      <c r="S29" s="53"/>
      <c r="T29" s="53"/>
      <c r="U29" s="53"/>
      <c r="V29" s="53"/>
      <c r="W29" s="53"/>
      <c r="X29" s="53"/>
      <c r="Y29" s="53"/>
      <c r="Z29" s="53"/>
      <c r="AA29" s="79">
        <f>R29</f>
        <v>2730</v>
      </c>
      <c r="AB29" s="90"/>
    </row>
    <row r="30" spans="1:28" s="21" customFormat="1" ht="14.25" hidden="1" customHeight="1" x14ac:dyDescent="0.3">
      <c r="A30" s="52" t="s">
        <v>70</v>
      </c>
      <c r="B30" s="19" t="s">
        <v>49</v>
      </c>
      <c r="C30" s="82" t="s">
        <v>71</v>
      </c>
      <c r="D30" s="82" t="s">
        <v>72</v>
      </c>
      <c r="E30" s="11" t="s">
        <v>73</v>
      </c>
      <c r="F30" s="35"/>
      <c r="G30" s="81"/>
      <c r="H30" s="53"/>
      <c r="I30" s="16"/>
      <c r="J30" s="16"/>
      <c r="K30" s="16"/>
      <c r="L30" s="16"/>
      <c r="M30" s="16"/>
      <c r="N30" s="16"/>
      <c r="O30" s="16"/>
      <c r="P30" s="53"/>
      <c r="Q30" s="53"/>
      <c r="R30" s="53"/>
      <c r="S30" s="53">
        <v>4600.8500000000004</v>
      </c>
      <c r="T30" s="53"/>
      <c r="U30" s="53"/>
      <c r="V30" s="53"/>
      <c r="W30" s="53"/>
      <c r="X30" s="53"/>
      <c r="Y30" s="53"/>
      <c r="Z30" s="53"/>
      <c r="AA30" s="79">
        <f>S30</f>
        <v>4600.8500000000004</v>
      </c>
      <c r="AB30" s="90"/>
    </row>
    <row r="31" spans="1:28" s="21" customFormat="1" ht="14.25" hidden="1" customHeight="1" x14ac:dyDescent="0.3">
      <c r="A31" s="52" t="s">
        <v>74</v>
      </c>
      <c r="B31" s="19" t="s">
        <v>49</v>
      </c>
      <c r="C31" s="83" t="s">
        <v>75</v>
      </c>
      <c r="D31" s="84" t="s">
        <v>76</v>
      </c>
      <c r="E31" s="11" t="s">
        <v>77</v>
      </c>
      <c r="F31" s="35"/>
      <c r="G31" s="81"/>
      <c r="H31" s="53"/>
      <c r="I31" s="16"/>
      <c r="J31" s="16"/>
      <c r="K31" s="16"/>
      <c r="L31" s="16"/>
      <c r="M31" s="16"/>
      <c r="N31" s="16"/>
      <c r="O31" s="16"/>
      <c r="P31" s="53"/>
      <c r="Q31" s="53"/>
      <c r="R31" s="53"/>
      <c r="S31" s="53"/>
      <c r="T31" s="53">
        <v>5088.4799999999996</v>
      </c>
      <c r="U31" s="53"/>
      <c r="V31" s="53"/>
      <c r="W31" s="53"/>
      <c r="X31" s="53"/>
      <c r="Y31" s="53"/>
      <c r="Z31" s="53"/>
      <c r="AA31" s="79">
        <f>T31</f>
        <v>5088.4799999999996</v>
      </c>
      <c r="AB31" s="90"/>
    </row>
    <row r="32" spans="1:28" s="21" customFormat="1" ht="14.25" hidden="1" customHeight="1" x14ac:dyDescent="0.3">
      <c r="A32" s="52" t="s">
        <v>78</v>
      </c>
      <c r="B32" s="19" t="s">
        <v>49</v>
      </c>
      <c r="C32" s="54" t="s">
        <v>79</v>
      </c>
      <c r="D32" s="11" t="s">
        <v>80</v>
      </c>
      <c r="E32" s="11" t="s">
        <v>81</v>
      </c>
      <c r="F32" s="35"/>
      <c r="G32" s="81"/>
      <c r="H32" s="53"/>
      <c r="I32" s="16"/>
      <c r="J32" s="16"/>
      <c r="K32" s="16"/>
      <c r="L32" s="16"/>
      <c r="M32" s="16"/>
      <c r="N32" s="16"/>
      <c r="O32" s="16"/>
      <c r="P32" s="53"/>
      <c r="Q32" s="53"/>
      <c r="R32" s="53"/>
      <c r="S32" s="53"/>
      <c r="T32" s="53"/>
      <c r="U32" s="53">
        <v>8377.2524689686798</v>
      </c>
      <c r="V32" s="53"/>
      <c r="W32" s="53"/>
      <c r="X32" s="53"/>
      <c r="Y32" s="53"/>
      <c r="Z32" s="53"/>
      <c r="AA32" s="79">
        <f>U32</f>
        <v>8377.2524689686798</v>
      </c>
      <c r="AB32" s="90"/>
    </row>
    <row r="33" spans="1:29" s="21" customFormat="1" ht="14.25" hidden="1" customHeight="1" x14ac:dyDescent="0.3">
      <c r="A33" s="20" t="s">
        <v>82</v>
      </c>
      <c r="B33" s="19" t="s">
        <v>49</v>
      </c>
      <c r="C33" s="85" t="s">
        <v>83</v>
      </c>
      <c r="D33" s="86" t="s">
        <v>84</v>
      </c>
      <c r="E33" s="86" t="s">
        <v>85</v>
      </c>
      <c r="F33" s="35"/>
      <c r="G33" s="81"/>
      <c r="H33" s="53"/>
      <c r="I33" s="16"/>
      <c r="J33" s="16"/>
      <c r="K33" s="16"/>
      <c r="L33" s="16"/>
      <c r="M33" s="16"/>
      <c r="N33" s="16"/>
      <c r="O33" s="16"/>
      <c r="P33" s="53"/>
      <c r="Q33" s="53"/>
      <c r="R33" s="53"/>
      <c r="S33" s="53"/>
      <c r="T33" s="53"/>
      <c r="U33" s="53"/>
      <c r="V33" s="53">
        <v>2000</v>
      </c>
      <c r="W33" s="53"/>
      <c r="X33" s="53"/>
      <c r="Y33" s="53"/>
      <c r="Z33" s="53"/>
      <c r="AA33" s="79">
        <f>V33</f>
        <v>2000</v>
      </c>
      <c r="AB33" s="90"/>
    </row>
    <row r="34" spans="1:29" s="21" customFormat="1" ht="14.25" hidden="1" customHeight="1" x14ac:dyDescent="0.3">
      <c r="A34" s="52" t="s">
        <v>86</v>
      </c>
      <c r="B34" s="19" t="s">
        <v>49</v>
      </c>
      <c r="C34" s="91" t="s">
        <v>67</v>
      </c>
      <c r="D34" s="91" t="s">
        <v>68</v>
      </c>
      <c r="E34" s="11" t="s">
        <v>69</v>
      </c>
      <c r="F34" s="35"/>
      <c r="G34" s="81"/>
      <c r="H34" s="53"/>
      <c r="I34" s="16"/>
      <c r="J34" s="16"/>
      <c r="K34" s="16"/>
      <c r="L34" s="16"/>
      <c r="M34" s="16"/>
      <c r="N34" s="16"/>
      <c r="O34" s="16"/>
      <c r="P34" s="53"/>
      <c r="Q34" s="53"/>
      <c r="R34" s="53"/>
      <c r="S34" s="53"/>
      <c r="T34" s="53"/>
      <c r="U34" s="53"/>
      <c r="V34" s="53"/>
      <c r="W34" s="53">
        <v>2730</v>
      </c>
      <c r="X34" s="53"/>
      <c r="Y34" s="53"/>
      <c r="Z34" s="53"/>
      <c r="AA34" s="79">
        <f>W34</f>
        <v>2730</v>
      </c>
      <c r="AB34" s="90"/>
    </row>
    <row r="35" spans="1:29" s="21" customFormat="1" ht="14.25" hidden="1" customHeight="1" x14ac:dyDescent="0.3">
      <c r="A35" s="52" t="s">
        <v>87</v>
      </c>
      <c r="B35" s="19" t="s">
        <v>49</v>
      </c>
      <c r="C35" s="96" t="s">
        <v>88</v>
      </c>
      <c r="D35" s="11" t="s">
        <v>59</v>
      </c>
      <c r="E35" s="11" t="s">
        <v>60</v>
      </c>
      <c r="F35" s="11">
        <v>10.561</v>
      </c>
      <c r="G35" s="13" t="s">
        <v>61</v>
      </c>
      <c r="H35" s="53"/>
      <c r="I35" s="16"/>
      <c r="J35" s="16"/>
      <c r="K35" s="16"/>
      <c r="L35" s="16"/>
      <c r="M35" s="16"/>
      <c r="N35" s="16"/>
      <c r="O35" s="16"/>
      <c r="P35" s="53"/>
      <c r="Q35" s="53"/>
      <c r="R35" s="53"/>
      <c r="S35" s="53"/>
      <c r="T35" s="53"/>
      <c r="U35" s="53"/>
      <c r="V35" s="53"/>
      <c r="W35" s="53"/>
      <c r="X35" s="53"/>
      <c r="Y35" s="53">
        <v>20593.91</v>
      </c>
      <c r="Z35" s="53"/>
      <c r="AA35" s="79">
        <f>Y35</f>
        <v>20593.91</v>
      </c>
      <c r="AB35" s="90"/>
    </row>
    <row r="36" spans="1:29" s="21" customFormat="1" ht="14.25" hidden="1" customHeight="1" x14ac:dyDescent="0.3">
      <c r="A36" s="52" t="s">
        <v>87</v>
      </c>
      <c r="B36" s="97" t="s">
        <v>89</v>
      </c>
      <c r="C36" s="96" t="s">
        <v>88</v>
      </c>
      <c r="D36" s="11" t="s">
        <v>59</v>
      </c>
      <c r="E36" s="11" t="s">
        <v>60</v>
      </c>
      <c r="F36" s="11">
        <v>10.561</v>
      </c>
      <c r="G36" s="13" t="s">
        <v>61</v>
      </c>
      <c r="H36" s="53"/>
      <c r="I36" s="16"/>
      <c r="J36" s="16"/>
      <c r="K36" s="16"/>
      <c r="L36" s="16"/>
      <c r="M36" s="16"/>
      <c r="N36" s="16"/>
      <c r="O36" s="16"/>
      <c r="P36" s="53"/>
      <c r="Q36" s="53"/>
      <c r="R36" s="53"/>
      <c r="S36" s="53"/>
      <c r="T36" s="53"/>
      <c r="U36" s="53"/>
      <c r="V36" s="53"/>
      <c r="W36" s="53"/>
      <c r="X36" s="53"/>
      <c r="Y36" s="53">
        <v>1</v>
      </c>
      <c r="Z36" s="53"/>
      <c r="AA36" s="79">
        <f>Y36</f>
        <v>1</v>
      </c>
      <c r="AB36" s="90"/>
    </row>
    <row r="37" spans="1:29" s="21" customFormat="1" ht="14.25" hidden="1" customHeight="1" x14ac:dyDescent="0.25">
      <c r="A37" s="20"/>
      <c r="B37" s="33"/>
      <c r="C37" s="34"/>
      <c r="D37" s="34"/>
      <c r="E37" s="38"/>
      <c r="F37" s="33"/>
      <c r="G37" s="33"/>
      <c r="H37" s="16"/>
      <c r="I37" s="16"/>
      <c r="J37" s="16"/>
      <c r="K37" s="16"/>
      <c r="L37" s="16"/>
      <c r="M37" s="16"/>
      <c r="N37" s="16"/>
      <c r="O37" s="16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79"/>
      <c r="AB37" s="90"/>
    </row>
    <row r="38" spans="1:29" s="21" customFormat="1" ht="14.1" hidden="1" customHeight="1" x14ac:dyDescent="0.25">
      <c r="A38" s="15" t="s">
        <v>28</v>
      </c>
      <c r="B38" s="33"/>
      <c r="C38" s="34"/>
      <c r="D38" s="34"/>
      <c r="E38" s="38"/>
      <c r="F38" s="33"/>
      <c r="G38" s="33"/>
      <c r="H38" s="16"/>
      <c r="I38" s="16"/>
      <c r="J38" s="16"/>
      <c r="K38" s="16"/>
      <c r="L38" s="16"/>
      <c r="M38" s="16"/>
      <c r="N38" s="16"/>
      <c r="O38" s="16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79"/>
      <c r="AB38" s="90"/>
    </row>
    <row r="39" spans="1:29" s="21" customFormat="1" ht="14.25" hidden="1" customHeight="1" x14ac:dyDescent="0.25">
      <c r="A39" s="11" t="s">
        <v>90</v>
      </c>
      <c r="B39" s="33"/>
      <c r="C39" s="34"/>
      <c r="D39" s="34"/>
      <c r="E39" s="38"/>
      <c r="F39" s="33"/>
      <c r="G39" s="33"/>
      <c r="H39" s="16"/>
      <c r="I39" s="16"/>
      <c r="J39" s="16"/>
      <c r="K39" s="73"/>
      <c r="L39" s="73"/>
      <c r="M39" s="73"/>
      <c r="N39" s="73"/>
      <c r="O39" s="7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79"/>
      <c r="AB39" s="90"/>
    </row>
    <row r="40" spans="1:29" s="21" customFormat="1" ht="15" hidden="1" x14ac:dyDescent="0.25">
      <c r="A40" s="71" t="s">
        <v>91</v>
      </c>
      <c r="B40" s="19" t="s">
        <v>31</v>
      </c>
      <c r="C40" s="27" t="s">
        <v>92</v>
      </c>
      <c r="D40" s="27" t="s">
        <v>93</v>
      </c>
      <c r="E40" s="28" t="s">
        <v>94</v>
      </c>
      <c r="F40" s="36">
        <v>17.800999999999998</v>
      </c>
      <c r="G40" s="72" t="s">
        <v>95</v>
      </c>
      <c r="H40" s="40"/>
      <c r="I40" s="40"/>
      <c r="J40" s="40">
        <v>15998</v>
      </c>
      <c r="K40" s="74"/>
      <c r="L40" s="74">
        <v>2056.4761599999983</v>
      </c>
      <c r="M40" s="74"/>
      <c r="N40" s="74"/>
      <c r="O40" s="74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79">
        <f>SUM(J40:L40)</f>
        <v>18054.476159999998</v>
      </c>
      <c r="AB40" s="90"/>
    </row>
    <row r="41" spans="1:29" s="21" customFormat="1" ht="14.25" hidden="1" customHeight="1" x14ac:dyDescent="0.3">
      <c r="A41" s="71" t="s">
        <v>96</v>
      </c>
      <c r="B41" s="11" t="s">
        <v>97</v>
      </c>
      <c r="C41" s="76" t="s">
        <v>92</v>
      </c>
      <c r="D41" s="62" t="s">
        <v>93</v>
      </c>
      <c r="E41" s="76" t="s">
        <v>98</v>
      </c>
      <c r="F41" s="62">
        <v>17.800999999999998</v>
      </c>
      <c r="G41" s="77" t="s">
        <v>95</v>
      </c>
      <c r="H41" s="40"/>
      <c r="I41" s="40"/>
      <c r="J41" s="40"/>
      <c r="K41" s="74">
        <v>6380.2</v>
      </c>
      <c r="L41" s="74"/>
      <c r="M41" s="74"/>
      <c r="N41" s="74"/>
      <c r="O41" s="74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79">
        <f>K41</f>
        <v>6380.2</v>
      </c>
      <c r="AB41" s="90"/>
    </row>
    <row r="42" spans="1:29" s="21" customFormat="1" ht="14.25" hidden="1" customHeight="1" x14ac:dyDescent="0.3">
      <c r="A42" s="37"/>
      <c r="B42" s="11"/>
      <c r="C42" s="76"/>
      <c r="D42" s="62"/>
      <c r="E42" s="76"/>
      <c r="F42" s="62"/>
      <c r="G42" s="77"/>
      <c r="H42" s="40"/>
      <c r="I42" s="40"/>
      <c r="J42" s="40"/>
      <c r="K42" s="74"/>
      <c r="L42" s="74"/>
      <c r="M42" s="74"/>
      <c r="N42" s="74"/>
      <c r="O42" s="74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79"/>
      <c r="AB42" s="90"/>
      <c r="AC42" s="42"/>
    </row>
    <row r="43" spans="1:29" s="21" customFormat="1" ht="15" hidden="1" x14ac:dyDescent="0.25">
      <c r="A43" s="20"/>
      <c r="B43" s="19"/>
      <c r="C43" s="34"/>
      <c r="D43" s="34"/>
      <c r="E43" s="34"/>
      <c r="F43" s="19"/>
      <c r="G43" s="33"/>
      <c r="H43" s="40"/>
      <c r="I43" s="40"/>
      <c r="J43" s="40"/>
      <c r="K43" s="74"/>
      <c r="L43" s="74"/>
      <c r="M43" s="74"/>
      <c r="N43" s="74"/>
      <c r="O43" s="74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79"/>
      <c r="AB43" s="90"/>
    </row>
    <row r="44" spans="1:29" s="21" customFormat="1" ht="15" hidden="1" x14ac:dyDescent="0.25">
      <c r="A44" s="20"/>
      <c r="B44" s="33"/>
      <c r="C44" s="34"/>
      <c r="D44" s="34"/>
      <c r="E44" s="34"/>
      <c r="F44" s="33"/>
      <c r="G44" s="33"/>
      <c r="H44" s="40"/>
      <c r="I44" s="40"/>
      <c r="J44" s="40"/>
      <c r="K44" s="74"/>
      <c r="L44" s="74"/>
      <c r="M44" s="74"/>
      <c r="N44" s="74"/>
      <c r="O44" s="74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79"/>
      <c r="AB44" s="90"/>
    </row>
    <row r="45" spans="1:29" s="21" customFormat="1" ht="14.25" hidden="1" customHeight="1" x14ac:dyDescent="0.25">
      <c r="A45" s="32"/>
      <c r="B45" s="33"/>
      <c r="C45" s="34"/>
      <c r="D45" s="34"/>
      <c r="E45" s="34"/>
      <c r="F45" s="35"/>
      <c r="G45" s="35"/>
      <c r="H45" s="40"/>
      <c r="I45" s="40"/>
      <c r="J45" s="40"/>
      <c r="K45" s="74"/>
      <c r="L45" s="74"/>
      <c r="M45" s="74"/>
      <c r="N45" s="74"/>
      <c r="O45" s="74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79"/>
      <c r="AB45" s="90"/>
    </row>
    <row r="46" spans="1:29" s="21" customFormat="1" ht="14.25" hidden="1" customHeight="1" x14ac:dyDescent="0.25">
      <c r="A46" s="32"/>
      <c r="B46" s="33"/>
      <c r="C46" s="34"/>
      <c r="D46" s="34"/>
      <c r="E46" s="34"/>
      <c r="F46" s="35"/>
      <c r="G46" s="35"/>
      <c r="H46" s="40"/>
      <c r="I46" s="40"/>
      <c r="J46" s="40"/>
      <c r="K46" s="74"/>
      <c r="L46" s="74"/>
      <c r="M46" s="74"/>
      <c r="N46" s="74"/>
      <c r="O46" s="74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79"/>
      <c r="AB46" s="90"/>
    </row>
    <row r="47" spans="1:29" s="21" customFormat="1" ht="14.25" hidden="1" customHeight="1" x14ac:dyDescent="0.25">
      <c r="A47" s="15" t="s">
        <v>28</v>
      </c>
      <c r="B47" s="33"/>
      <c r="C47" s="34"/>
      <c r="D47" s="34"/>
      <c r="E47" s="34"/>
      <c r="F47" s="35"/>
      <c r="G47" s="11"/>
      <c r="H47" s="40"/>
      <c r="I47" s="40"/>
      <c r="J47" s="40"/>
      <c r="K47" s="74"/>
      <c r="L47" s="74"/>
      <c r="M47" s="74"/>
      <c r="N47" s="74"/>
      <c r="O47" s="74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79"/>
      <c r="AB47" s="90"/>
    </row>
    <row r="48" spans="1:29" s="21" customFormat="1" ht="14.25" hidden="1" customHeight="1" x14ac:dyDescent="0.25">
      <c r="A48" s="11" t="s">
        <v>99</v>
      </c>
      <c r="B48" s="33"/>
      <c r="C48" s="34"/>
      <c r="D48" s="34"/>
      <c r="E48" s="34"/>
      <c r="F48" s="35"/>
      <c r="G48" s="11"/>
      <c r="H48" s="40"/>
      <c r="I48" s="40"/>
      <c r="J48" s="40"/>
      <c r="K48" s="74"/>
      <c r="L48" s="74"/>
      <c r="M48" s="74"/>
      <c r="N48" s="74"/>
      <c r="O48" s="74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79"/>
      <c r="AB48" s="90"/>
    </row>
    <row r="49" spans="1:28" s="21" customFormat="1" ht="14.25" hidden="1" customHeight="1" x14ac:dyDescent="0.3">
      <c r="A49" s="55" t="s">
        <v>100</v>
      </c>
      <c r="B49" s="11" t="s">
        <v>49</v>
      </c>
      <c r="C49" s="56" t="s">
        <v>101</v>
      </c>
      <c r="D49" s="13" t="s">
        <v>102</v>
      </c>
      <c r="E49" s="13">
        <v>6501</v>
      </c>
      <c r="F49" s="11">
        <v>17.259</v>
      </c>
      <c r="G49" s="57" t="s">
        <v>103</v>
      </c>
      <c r="H49" s="40"/>
      <c r="I49" s="40"/>
      <c r="J49" s="40"/>
      <c r="K49" s="74"/>
      <c r="L49" s="74"/>
      <c r="M49" s="74"/>
      <c r="N49" s="74"/>
      <c r="O49" s="74">
        <v>421035</v>
      </c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79">
        <f>O49</f>
        <v>421035</v>
      </c>
      <c r="AB49" s="90"/>
    </row>
    <row r="50" spans="1:28" s="21" customFormat="1" ht="14.25" hidden="1" customHeight="1" x14ac:dyDescent="0.3">
      <c r="A50" s="55" t="s">
        <v>100</v>
      </c>
      <c r="B50" s="11" t="s">
        <v>54</v>
      </c>
      <c r="C50" s="56" t="s">
        <v>101</v>
      </c>
      <c r="D50" s="13" t="s">
        <v>102</v>
      </c>
      <c r="E50" s="13">
        <v>6501</v>
      </c>
      <c r="F50" s="11">
        <v>17.259</v>
      </c>
      <c r="G50" s="57" t="s">
        <v>103</v>
      </c>
      <c r="H50" s="40"/>
      <c r="I50" s="40"/>
      <c r="J50" s="40"/>
      <c r="K50" s="74"/>
      <c r="L50" s="74"/>
      <c r="M50" s="74"/>
      <c r="N50" s="74"/>
      <c r="O50" s="74">
        <v>1</v>
      </c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79">
        <f t="shared" ref="AA50:AA54" si="1">O50</f>
        <v>1</v>
      </c>
      <c r="AB50" s="90"/>
    </row>
    <row r="51" spans="1:28" s="21" customFormat="1" ht="14.25" hidden="1" customHeight="1" x14ac:dyDescent="0.3">
      <c r="A51" s="20" t="s">
        <v>104</v>
      </c>
      <c r="B51" s="11" t="s">
        <v>49</v>
      </c>
      <c r="C51" s="56" t="s">
        <v>105</v>
      </c>
      <c r="D51" s="11" t="s">
        <v>106</v>
      </c>
      <c r="E51" s="11">
        <v>6502</v>
      </c>
      <c r="F51" s="11">
        <v>17.257999999999999</v>
      </c>
      <c r="G51" s="57" t="s">
        <v>103</v>
      </c>
      <c r="H51" s="40"/>
      <c r="I51" s="40"/>
      <c r="J51" s="40"/>
      <c r="K51" s="74"/>
      <c r="L51" s="74"/>
      <c r="M51" s="74"/>
      <c r="N51" s="74"/>
      <c r="O51" s="74">
        <v>83435</v>
      </c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79">
        <f t="shared" si="1"/>
        <v>83435</v>
      </c>
      <c r="AB51" s="90"/>
    </row>
    <row r="52" spans="1:28" s="21" customFormat="1" ht="14.25" hidden="1" customHeight="1" x14ac:dyDescent="0.3">
      <c r="A52" s="20" t="s">
        <v>104</v>
      </c>
      <c r="B52" s="11" t="s">
        <v>54</v>
      </c>
      <c r="C52" s="56" t="s">
        <v>105</v>
      </c>
      <c r="D52" s="11" t="s">
        <v>106</v>
      </c>
      <c r="E52" s="11">
        <v>6502</v>
      </c>
      <c r="F52" s="11">
        <v>17.257999999999999</v>
      </c>
      <c r="G52" s="57" t="s">
        <v>103</v>
      </c>
      <c r="H52" s="40"/>
      <c r="I52" s="40"/>
      <c r="J52" s="40"/>
      <c r="K52" s="74"/>
      <c r="L52" s="74"/>
      <c r="M52" s="74"/>
      <c r="N52" s="74"/>
      <c r="O52" s="74">
        <v>1</v>
      </c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79">
        <f t="shared" si="1"/>
        <v>1</v>
      </c>
      <c r="AB52" s="90"/>
    </row>
    <row r="53" spans="1:28" s="21" customFormat="1" ht="14.25" hidden="1" customHeight="1" x14ac:dyDescent="0.3">
      <c r="A53" s="24" t="s">
        <v>107</v>
      </c>
      <c r="B53" s="11" t="s">
        <v>49</v>
      </c>
      <c r="C53" s="56" t="s">
        <v>108</v>
      </c>
      <c r="D53" s="11" t="s">
        <v>109</v>
      </c>
      <c r="E53" s="11">
        <v>6503</v>
      </c>
      <c r="F53" s="11">
        <v>17.277999999999999</v>
      </c>
      <c r="G53" s="57" t="s">
        <v>103</v>
      </c>
      <c r="H53" s="40"/>
      <c r="I53" s="40"/>
      <c r="J53" s="40"/>
      <c r="K53" s="74"/>
      <c r="L53" s="74"/>
      <c r="M53" s="74"/>
      <c r="N53" s="74"/>
      <c r="O53" s="74">
        <v>99560</v>
      </c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79">
        <f t="shared" si="1"/>
        <v>99560</v>
      </c>
      <c r="AB53" s="90"/>
    </row>
    <row r="54" spans="1:28" s="21" customFormat="1" ht="14.25" hidden="1" customHeight="1" x14ac:dyDescent="0.3">
      <c r="A54" s="24" t="s">
        <v>107</v>
      </c>
      <c r="B54" s="11" t="s">
        <v>54</v>
      </c>
      <c r="C54" s="56" t="s">
        <v>108</v>
      </c>
      <c r="D54" s="11" t="s">
        <v>109</v>
      </c>
      <c r="E54" s="11">
        <v>6503</v>
      </c>
      <c r="F54" s="11">
        <v>17.277999999999999</v>
      </c>
      <c r="G54" s="57" t="s">
        <v>103</v>
      </c>
      <c r="H54" s="40"/>
      <c r="I54" s="40"/>
      <c r="J54" s="40"/>
      <c r="K54" s="74"/>
      <c r="L54" s="74"/>
      <c r="M54" s="74"/>
      <c r="N54" s="74"/>
      <c r="O54" s="74">
        <v>1</v>
      </c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79">
        <f t="shared" si="1"/>
        <v>1</v>
      </c>
      <c r="AB54" s="90"/>
    </row>
    <row r="55" spans="1:28" s="21" customFormat="1" ht="14.25" hidden="1" customHeight="1" x14ac:dyDescent="0.3">
      <c r="A55" s="20" t="s">
        <v>104</v>
      </c>
      <c r="B55" s="19" t="s">
        <v>49</v>
      </c>
      <c r="C55" s="56" t="s">
        <v>110</v>
      </c>
      <c r="D55" s="11" t="s">
        <v>106</v>
      </c>
      <c r="E55" s="11">
        <v>6502</v>
      </c>
      <c r="F55" s="11">
        <v>17.257999999999999</v>
      </c>
      <c r="G55" s="72" t="s">
        <v>103</v>
      </c>
      <c r="H55" s="40"/>
      <c r="I55" s="40"/>
      <c r="J55" s="40"/>
      <c r="K55" s="74"/>
      <c r="L55" s="74"/>
      <c r="M55" s="74"/>
      <c r="N55" s="74"/>
      <c r="O55" s="74"/>
      <c r="P55" s="40"/>
      <c r="Q55" s="40">
        <v>345288</v>
      </c>
      <c r="R55" s="40"/>
      <c r="S55" s="40"/>
      <c r="T55" s="40"/>
      <c r="U55" s="40"/>
      <c r="V55" s="40"/>
      <c r="W55" s="40"/>
      <c r="X55" s="40"/>
      <c r="Y55" s="40"/>
      <c r="Z55" s="40"/>
      <c r="AA55" s="79">
        <f>Q55</f>
        <v>345288</v>
      </c>
      <c r="AB55" s="90"/>
    </row>
    <row r="56" spans="1:28" s="21" customFormat="1" ht="14.25" hidden="1" customHeight="1" x14ac:dyDescent="0.3">
      <c r="A56" s="20" t="s">
        <v>104</v>
      </c>
      <c r="B56" s="19" t="s">
        <v>54</v>
      </c>
      <c r="C56" s="56" t="s">
        <v>110</v>
      </c>
      <c r="D56" s="11" t="s">
        <v>106</v>
      </c>
      <c r="E56" s="11">
        <v>6502</v>
      </c>
      <c r="F56" s="11">
        <v>17.257999999999999</v>
      </c>
      <c r="G56" s="72" t="s">
        <v>103</v>
      </c>
      <c r="H56" s="40"/>
      <c r="I56" s="40"/>
      <c r="J56" s="40"/>
      <c r="K56" s="74"/>
      <c r="L56" s="74"/>
      <c r="M56" s="74"/>
      <c r="N56" s="74"/>
      <c r="O56" s="74"/>
      <c r="P56" s="40"/>
      <c r="Q56" s="40">
        <v>1</v>
      </c>
      <c r="R56" s="40"/>
      <c r="S56" s="40"/>
      <c r="T56" s="40"/>
      <c r="U56" s="40"/>
      <c r="V56" s="40"/>
      <c r="W56" s="40"/>
      <c r="X56" s="40"/>
      <c r="Y56" s="40"/>
      <c r="Z56" s="40"/>
      <c r="AA56" s="79">
        <f t="shared" ref="AA56:AA58" si="2">Q56</f>
        <v>1</v>
      </c>
      <c r="AB56" s="90"/>
    </row>
    <row r="57" spans="1:28" s="21" customFormat="1" ht="14.25" hidden="1" customHeight="1" x14ac:dyDescent="0.3">
      <c r="A57" s="24" t="s">
        <v>107</v>
      </c>
      <c r="B57" s="19" t="s">
        <v>49</v>
      </c>
      <c r="C57" s="56" t="s">
        <v>111</v>
      </c>
      <c r="D57" s="11" t="s">
        <v>109</v>
      </c>
      <c r="E57" s="11">
        <v>6503</v>
      </c>
      <c r="F57" s="11">
        <v>17.277999999999999</v>
      </c>
      <c r="G57" s="72" t="s">
        <v>103</v>
      </c>
      <c r="H57" s="40"/>
      <c r="I57" s="40"/>
      <c r="J57" s="40"/>
      <c r="K57" s="74"/>
      <c r="L57" s="74"/>
      <c r="M57" s="74"/>
      <c r="N57" s="74"/>
      <c r="O57" s="74"/>
      <c r="P57" s="40"/>
      <c r="Q57" s="40">
        <v>366875</v>
      </c>
      <c r="R57" s="40"/>
      <c r="S57" s="40"/>
      <c r="T57" s="40"/>
      <c r="U57" s="40"/>
      <c r="V57" s="40"/>
      <c r="W57" s="40"/>
      <c r="X57" s="40"/>
      <c r="Y57" s="40"/>
      <c r="Z57" s="40"/>
      <c r="AA57" s="79">
        <f t="shared" si="2"/>
        <v>366875</v>
      </c>
      <c r="AB57" s="90"/>
    </row>
    <row r="58" spans="1:28" s="21" customFormat="1" ht="14.25" hidden="1" customHeight="1" x14ac:dyDescent="0.3">
      <c r="A58" s="24" t="s">
        <v>107</v>
      </c>
      <c r="B58" s="19" t="s">
        <v>54</v>
      </c>
      <c r="C58" s="56" t="s">
        <v>111</v>
      </c>
      <c r="D58" s="11" t="s">
        <v>109</v>
      </c>
      <c r="E58" s="11">
        <v>6503</v>
      </c>
      <c r="F58" s="11">
        <v>17.277999999999999</v>
      </c>
      <c r="G58" s="72" t="s">
        <v>103</v>
      </c>
      <c r="H58" s="40"/>
      <c r="I58" s="40"/>
      <c r="J58" s="40"/>
      <c r="K58" s="74"/>
      <c r="L58" s="74"/>
      <c r="M58" s="74"/>
      <c r="N58" s="74"/>
      <c r="O58" s="74"/>
      <c r="P58" s="40"/>
      <c r="Q58" s="40">
        <v>1</v>
      </c>
      <c r="R58" s="40"/>
      <c r="S58" s="40"/>
      <c r="T58" s="40"/>
      <c r="U58" s="40"/>
      <c r="V58" s="40"/>
      <c r="W58" s="40"/>
      <c r="X58" s="40"/>
      <c r="Y58" s="40"/>
      <c r="Z58" s="40"/>
      <c r="AA58" s="79">
        <f t="shared" si="2"/>
        <v>1</v>
      </c>
      <c r="AB58" s="90"/>
    </row>
    <row r="59" spans="1:28" s="21" customFormat="1" ht="14.25" hidden="1" customHeight="1" x14ac:dyDescent="0.3">
      <c r="A59" s="24" t="s">
        <v>112</v>
      </c>
      <c r="B59" s="19" t="s">
        <v>54</v>
      </c>
      <c r="C59" s="56" t="s">
        <v>111</v>
      </c>
      <c r="D59" s="11" t="s">
        <v>109</v>
      </c>
      <c r="E59" s="11">
        <v>6523</v>
      </c>
      <c r="F59" s="11">
        <v>17.277999999999999</v>
      </c>
      <c r="G59" s="72" t="s">
        <v>103</v>
      </c>
      <c r="H59" s="40"/>
      <c r="I59" s="40"/>
      <c r="J59" s="40"/>
      <c r="K59" s="74"/>
      <c r="L59" s="74"/>
      <c r="M59" s="74"/>
      <c r="N59" s="74"/>
      <c r="O59" s="74"/>
      <c r="P59" s="40"/>
      <c r="Q59" s="40"/>
      <c r="R59" s="40"/>
      <c r="S59" s="40"/>
      <c r="T59" s="40"/>
      <c r="U59" s="40"/>
      <c r="V59" s="40"/>
      <c r="W59" s="40"/>
      <c r="X59" s="40">
        <v>9856.51</v>
      </c>
      <c r="Y59" s="40"/>
      <c r="Z59" s="40"/>
      <c r="AA59" s="79">
        <f>X59</f>
        <v>9856.51</v>
      </c>
      <c r="AB59" s="90"/>
    </row>
    <row r="60" spans="1:28" s="21" customFormat="1" ht="14.25" hidden="1" customHeight="1" x14ac:dyDescent="0.3">
      <c r="A60" s="24"/>
      <c r="B60" s="33"/>
      <c r="C60" s="92"/>
      <c r="D60" s="35"/>
      <c r="E60" s="35"/>
      <c r="F60" s="35"/>
      <c r="G60" s="93"/>
      <c r="H60" s="40"/>
      <c r="I60" s="40"/>
      <c r="J60" s="40"/>
      <c r="K60" s="74"/>
      <c r="L60" s="74"/>
      <c r="M60" s="74"/>
      <c r="N60" s="74"/>
      <c r="O60" s="74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79"/>
      <c r="AB60" s="90"/>
    </row>
    <row r="61" spans="1:28" s="10" customFormat="1" ht="17.25" hidden="1" customHeight="1" x14ac:dyDescent="0.3">
      <c r="A61" s="49" t="s">
        <v>113</v>
      </c>
      <c r="B61" s="29"/>
      <c r="C61" s="30"/>
      <c r="D61" s="29"/>
      <c r="E61" s="30"/>
      <c r="F61" s="29"/>
      <c r="G61" s="29"/>
      <c r="H61" s="40"/>
      <c r="I61" s="40"/>
      <c r="J61" s="40"/>
      <c r="K61" s="74"/>
      <c r="L61" s="74"/>
      <c r="M61" s="74"/>
      <c r="N61" s="74"/>
      <c r="O61" s="74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79"/>
      <c r="AB61" s="90"/>
    </row>
    <row r="62" spans="1:28" s="10" customFormat="1" ht="18.75" customHeight="1" x14ac:dyDescent="0.3">
      <c r="A62" s="20" t="s">
        <v>114</v>
      </c>
      <c r="B62" s="20"/>
      <c r="C62" s="31"/>
      <c r="D62" s="31"/>
      <c r="E62" s="31"/>
      <c r="F62" s="31"/>
      <c r="G62" s="31"/>
      <c r="H62" s="41">
        <f>SUM(H5:H61)</f>
        <v>229714.573218064</v>
      </c>
      <c r="I62" s="46">
        <f>SUM(I37:I61)</f>
        <v>0</v>
      </c>
      <c r="J62" s="41">
        <f>SUM(J39:J43)</f>
        <v>15998</v>
      </c>
      <c r="K62" s="75">
        <f>SUM(K39:K42)</f>
        <v>6380.2</v>
      </c>
      <c r="L62" s="75">
        <f>SUM(L39:L43)</f>
        <v>2056.4761599999983</v>
      </c>
      <c r="M62" s="75">
        <f>SUM(M15:M18)</f>
        <v>300115.52406400419</v>
      </c>
      <c r="N62" s="75">
        <f>SUM(N15:N19)</f>
        <v>95000</v>
      </c>
      <c r="O62" s="75">
        <f>SUM(O48:O55)</f>
        <v>604033</v>
      </c>
      <c r="P62" s="41">
        <f>SUM(P23:P26)</f>
        <v>401609.76</v>
      </c>
      <c r="Q62" s="41">
        <f>SUM(Q48:Q58)</f>
        <v>712165</v>
      </c>
      <c r="R62" s="41">
        <f>SUM(R21:R37)</f>
        <v>8864.4700000000012</v>
      </c>
      <c r="S62" s="41">
        <f>SUM(S22:S33)</f>
        <v>4600.8500000000004</v>
      </c>
      <c r="T62" s="41">
        <f>SUM(T22:T33)</f>
        <v>5088.4799999999996</v>
      </c>
      <c r="U62" s="41">
        <f>SUM(U22:U32)</f>
        <v>8377.2524689686798</v>
      </c>
      <c r="V62" s="41">
        <f>SUM(V21:V33)</f>
        <v>2000</v>
      </c>
      <c r="W62" s="41">
        <f>SUM(W22:W34)</f>
        <v>2730</v>
      </c>
      <c r="X62" s="41">
        <f>SUM(X48:X60)</f>
        <v>9856.51</v>
      </c>
      <c r="Y62" s="41">
        <f>SUM(Y22:Y36)</f>
        <v>20594.91</v>
      </c>
      <c r="Z62" s="41">
        <f>SUM(Z6:Z11)</f>
        <v>229249.61</v>
      </c>
      <c r="AA62" s="79"/>
      <c r="AB62" s="90"/>
    </row>
    <row r="63" spans="1:28" s="23" customFormat="1" ht="16.5" x14ac:dyDescent="0.3">
      <c r="A63" s="10"/>
      <c r="B63" s="10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8" s="10" customFormat="1" ht="16.5" x14ac:dyDescent="0.3">
      <c r="A64" s="23" t="s">
        <v>115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s="10" customFormat="1" ht="15" hidden="1" customHeight="1" x14ac:dyDescent="0.3">
      <c r="A65" s="23" t="s">
        <v>116</v>
      </c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s="10" customFormat="1" ht="17.25" hidden="1" customHeight="1" x14ac:dyDescent="0.3">
      <c r="A66" s="23" t="s">
        <v>117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5" hidden="1" x14ac:dyDescent="0.25">
      <c r="A67" s="23" t="s">
        <v>118</v>
      </c>
    </row>
    <row r="68" spans="1:26" ht="15" hidden="1" x14ac:dyDescent="0.25">
      <c r="A68" s="70" t="s">
        <v>119</v>
      </c>
    </row>
    <row r="69" spans="1:26" ht="13.5" hidden="1" customHeight="1" x14ac:dyDescent="0.25">
      <c r="A69" s="23" t="s">
        <v>120</v>
      </c>
    </row>
    <row r="70" spans="1:26" ht="13.5" hidden="1" customHeight="1" x14ac:dyDescent="0.25">
      <c r="A70" s="23" t="s">
        <v>121</v>
      </c>
    </row>
    <row r="71" spans="1:26" ht="13.5" hidden="1" customHeight="1" x14ac:dyDescent="0.25">
      <c r="A71" s="23" t="s">
        <v>122</v>
      </c>
    </row>
    <row r="72" spans="1:26" ht="15" hidden="1" x14ac:dyDescent="0.25">
      <c r="A72" s="70" t="s">
        <v>119</v>
      </c>
    </row>
    <row r="73" spans="1:26" ht="15" hidden="1" x14ac:dyDescent="0.25">
      <c r="A73" s="23" t="s">
        <v>123</v>
      </c>
    </row>
    <row r="74" spans="1:26" ht="15" hidden="1" x14ac:dyDescent="0.25">
      <c r="A74" s="70" t="s">
        <v>124</v>
      </c>
    </row>
    <row r="75" spans="1:26" ht="15" hidden="1" x14ac:dyDescent="0.25">
      <c r="A75" s="23" t="s">
        <v>125</v>
      </c>
    </row>
    <row r="76" spans="1:26" ht="15" hidden="1" x14ac:dyDescent="0.25">
      <c r="A76" s="70" t="s">
        <v>126</v>
      </c>
    </row>
    <row r="77" spans="1:26" ht="13.5" hidden="1" customHeight="1" x14ac:dyDescent="0.25">
      <c r="A77" s="23" t="s">
        <v>127</v>
      </c>
    </row>
    <row r="78" spans="1:26" ht="13.5" hidden="1" customHeight="1" x14ac:dyDescent="0.25">
      <c r="A78" s="70" t="s">
        <v>128</v>
      </c>
    </row>
    <row r="79" spans="1:26" ht="13.5" hidden="1" customHeight="1" x14ac:dyDescent="0.25">
      <c r="A79" s="23" t="s">
        <v>129</v>
      </c>
    </row>
    <row r="80" spans="1:26" ht="13.5" hidden="1" customHeight="1" x14ac:dyDescent="0.25">
      <c r="A80" s="70" t="s">
        <v>130</v>
      </c>
    </row>
    <row r="81" spans="1:1" ht="13.5" hidden="1" customHeight="1" x14ac:dyDescent="0.25">
      <c r="A81" s="23" t="s">
        <v>131</v>
      </c>
    </row>
    <row r="82" spans="1:1" ht="13.5" hidden="1" customHeight="1" x14ac:dyDescent="0.25">
      <c r="A82" s="70" t="s">
        <v>128</v>
      </c>
    </row>
    <row r="83" spans="1:1" ht="13.5" hidden="1" customHeight="1" x14ac:dyDescent="0.25">
      <c r="A83" s="23" t="s">
        <v>132</v>
      </c>
    </row>
    <row r="84" spans="1:1" ht="13.5" hidden="1" customHeight="1" x14ac:dyDescent="0.25">
      <c r="A84" s="70" t="s">
        <v>133</v>
      </c>
    </row>
    <row r="85" spans="1:1" ht="13.5" hidden="1" customHeight="1" x14ac:dyDescent="0.25">
      <c r="A85" s="23" t="s">
        <v>134</v>
      </c>
    </row>
    <row r="86" spans="1:1" ht="13.5" hidden="1" customHeight="1" x14ac:dyDescent="0.25">
      <c r="A86" s="70" t="s">
        <v>133</v>
      </c>
    </row>
    <row r="87" spans="1:1" ht="13.5" hidden="1" customHeight="1" x14ac:dyDescent="0.25">
      <c r="A87" s="23" t="s">
        <v>135</v>
      </c>
    </row>
    <row r="88" spans="1:1" ht="13.5" hidden="1" customHeight="1" x14ac:dyDescent="0.25">
      <c r="A88" s="70" t="s">
        <v>133</v>
      </c>
    </row>
    <row r="89" spans="1:1" ht="13.5" hidden="1" customHeight="1" x14ac:dyDescent="0.25">
      <c r="A89" s="23" t="s">
        <v>136</v>
      </c>
    </row>
    <row r="90" spans="1:1" ht="13.5" hidden="1" customHeight="1" x14ac:dyDescent="0.25">
      <c r="A90" s="23" t="s">
        <v>137</v>
      </c>
    </row>
    <row r="91" spans="1:1" ht="15" hidden="1" x14ac:dyDescent="0.25">
      <c r="A91" s="23" t="s">
        <v>138</v>
      </c>
    </row>
    <row r="92" spans="1:1" ht="15" hidden="1" x14ac:dyDescent="0.25">
      <c r="A92" s="70" t="s">
        <v>133</v>
      </c>
    </row>
    <row r="93" spans="1:1" ht="13.5" hidden="1" customHeight="1" x14ac:dyDescent="0.25">
      <c r="A93" s="23" t="s">
        <v>139</v>
      </c>
    </row>
    <row r="94" spans="1:1" ht="13.5" hidden="1" customHeight="1" x14ac:dyDescent="0.25">
      <c r="A94" s="70" t="s">
        <v>133</v>
      </c>
    </row>
    <row r="95" spans="1:1" ht="13.5" hidden="1" customHeight="1" x14ac:dyDescent="0.25">
      <c r="A95" s="23" t="s">
        <v>140</v>
      </c>
    </row>
    <row r="96" spans="1:1" ht="13.5" hidden="1" customHeight="1" x14ac:dyDescent="0.25">
      <c r="A96" s="70" t="s">
        <v>141</v>
      </c>
    </row>
    <row r="97" spans="1:1" ht="12.6" hidden="1" customHeight="1" x14ac:dyDescent="0.25">
      <c r="A97" s="23" t="s">
        <v>142</v>
      </c>
    </row>
    <row r="98" spans="1:1" ht="13.5" hidden="1" customHeight="1" x14ac:dyDescent="0.25">
      <c r="A98" s="23" t="s">
        <v>143</v>
      </c>
    </row>
    <row r="99" spans="1:1" ht="13.5" customHeight="1" x14ac:dyDescent="0.25">
      <c r="A99" s="23" t="s">
        <v>151</v>
      </c>
    </row>
    <row r="100" spans="1:1" ht="13.5" customHeight="1" x14ac:dyDescent="0.25">
      <c r="A100" s="70" t="s">
        <v>150</v>
      </c>
    </row>
    <row r="108" spans="1:1" ht="13.5" customHeight="1" x14ac:dyDescent="0.3">
      <c r="A108" s="10" t="s">
        <v>144</v>
      </c>
    </row>
    <row r="109" spans="1:1" ht="13.5" customHeight="1" x14ac:dyDescent="0.3">
      <c r="A109" s="51" t="s">
        <v>145</v>
      </c>
    </row>
    <row r="110" spans="1:1" ht="13.5" customHeight="1" x14ac:dyDescent="0.3">
      <c r="A110" s="10" t="s">
        <v>146</v>
      </c>
    </row>
    <row r="111" spans="1:1" ht="13.5" customHeight="1" x14ac:dyDescent="0.3">
      <c r="A111" s="51" t="s">
        <v>147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65F701F-CBBC-48B0-ACB4-C9AC60221C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974E1C-B2C7-410F-818B-6D53E2D7E0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44C237-C701-460A-88A9-F9E68D92CC1A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 CENTRAL WIB</vt:lpstr>
      <vt:lpstr>'NORTH CENTRAL WIB'!Print_Area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Howard, Patricia (EOL)</cp:lastModifiedBy>
  <cp:revision/>
  <dcterms:created xsi:type="dcterms:W3CDTF">2000-04-13T13:33:42Z</dcterms:created>
  <dcterms:modified xsi:type="dcterms:W3CDTF">2026-07-20T19:00:31Z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