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FJ1LF4VX\"/>
    </mc:Choice>
  </mc:AlternateContent>
  <xr:revisionPtr revIDLastSave="0" documentId="13_ncr:1_{EF649CF9-8A66-4399-B870-513228A018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RTH CENTRAL WIB" sheetId="2" r:id="rId1"/>
  </sheets>
  <definedNames>
    <definedName name="_xlnm.Print_Area" localSheetId="0">'NORTH CENTRAL WIB'!$A$1:$H$54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6" i="2" l="1"/>
  <c r="S25" i="2"/>
  <c r="R50" i="2"/>
  <c r="S46" i="2"/>
  <c r="S47" i="2"/>
  <c r="S48" i="2"/>
  <c r="S45" i="2"/>
  <c r="Q50" i="2"/>
  <c r="S21" i="2"/>
  <c r="S23" i="2"/>
  <c r="P22" i="2"/>
  <c r="S22" i="2" s="1"/>
  <c r="P20" i="2"/>
  <c r="S20" i="2" s="1"/>
  <c r="O50" i="2"/>
  <c r="S40" i="2"/>
  <c r="S41" i="2"/>
  <c r="S42" i="2"/>
  <c r="S43" i="2"/>
  <c r="S44" i="2"/>
  <c r="S39" i="2"/>
  <c r="S14" i="2"/>
  <c r="N50" i="2"/>
  <c r="M50" i="2"/>
  <c r="S15" i="2"/>
  <c r="L50" i="2"/>
  <c r="S30" i="2"/>
  <c r="S31" i="2"/>
  <c r="K50" i="2"/>
  <c r="J50" i="2"/>
  <c r="H7" i="2"/>
  <c r="H50" i="2" s="1"/>
  <c r="S24" i="2"/>
  <c r="I50" i="2"/>
  <c r="P50" i="2" l="1"/>
</calcChain>
</file>

<file path=xl/sharedStrings.xml><?xml version="1.0" encoding="utf-8"?>
<sst xmlns="http://schemas.openxmlformats.org/spreadsheetml/2006/main" count="184" uniqueCount="110">
  <si>
    <t>ONE STOP CAREER CENTERS</t>
  </si>
  <si>
    <t>NORTH CENTRAL MA WIB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</si>
  <si>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</si>
  <si>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</si>
  <si>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</si>
  <si>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</si>
  <si>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</si>
  <si>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</si>
  <si>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</si>
  <si>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</si>
  <si>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</si>
  <si>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BUDGET #1 FY26</t>
  </si>
  <si>
    <t>BUDGET #2 FY26</t>
  </si>
  <si>
    <t>BUDGET #3 FY26</t>
  </si>
  <si>
    <t>BUDGET #4 FY26</t>
  </si>
  <si>
    <t>BUDGET #5 FY26</t>
  </si>
  <si>
    <t>BUDGET #6 FY26</t>
  </si>
  <si>
    <t>BUDGET #7 FY26</t>
  </si>
  <si>
    <t>TOTAL</t>
  </si>
  <si>
    <t>MMARS DOCUMENT ID</t>
  </si>
  <si>
    <t>CT EOL 26CCNCENNEGREA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</si>
  <si>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</si>
  <si>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JULY 1 2025-JUNE 30 2026</t>
  </si>
  <si>
    <t>FUIREA25</t>
  </si>
  <si>
    <t>7002-6624</t>
  </si>
  <si>
    <t>UIRE</t>
  </si>
  <si>
    <t>UI-35950-21-60-A-25</t>
  </si>
  <si>
    <t>JULY 1 2026-SEPT 30 2026</t>
  </si>
  <si>
    <t>CT EOL 26CCNCENSOSWTF</t>
  </si>
  <si>
    <t>WORKFORCE TRAINING FUND</t>
  </si>
  <si>
    <t>WTRUSTF26</t>
  </si>
  <si>
    <t>7003-0135</t>
  </si>
  <si>
    <t>K264</t>
  </si>
  <si>
    <t>N/A</t>
  </si>
  <si>
    <t>STATE ONE STOP</t>
  </si>
  <si>
    <t>STOSCC2026</t>
  </si>
  <si>
    <t>7003-0803</t>
  </si>
  <si>
    <t>K284</t>
  </si>
  <si>
    <t>CT EOL 26CCNCENWP</t>
  </si>
  <si>
    <t>WP 90%</t>
  </si>
  <si>
    <t>JULY 1, 2025-JUNE 30, 2026</t>
  </si>
  <si>
    <t>FES2026</t>
  </si>
  <si>
    <t>7002-6626</t>
  </si>
  <si>
    <t>K105</t>
  </si>
  <si>
    <t>ES-38736-22-55-A-25</t>
  </si>
  <si>
    <t>JULY 1, 2026-JUNE 30, 2027</t>
  </si>
  <si>
    <t>WP 10%</t>
  </si>
  <si>
    <t>K107</t>
  </si>
  <si>
    <t>17.207</t>
  </si>
  <si>
    <t>F20243067</t>
  </si>
  <si>
    <t>4400-3067</t>
  </si>
  <si>
    <t>K103</t>
  </si>
  <si>
    <t>234MA441Q7503 </t>
  </si>
  <si>
    <t>CT EOL 26CCNCENVETSUI</t>
  </si>
  <si>
    <t>JVSG</t>
  </si>
  <si>
    <t>FVETS2025</t>
  </si>
  <si>
    <t>7002-6628</t>
  </si>
  <si>
    <t>K109</t>
  </si>
  <si>
    <t>DV35786-21-55-5-25</t>
  </si>
  <si>
    <t>JVSG-BRONZE</t>
  </si>
  <si>
    <t>JULY 1, 2025-DECEMBER 31, 2025</t>
  </si>
  <si>
    <t>K111</t>
  </si>
  <si>
    <t>CT EOL 26CCNCENWIA</t>
  </si>
  <si>
    <r>
      <t>YOUTH</t>
    </r>
    <r>
      <rPr>
        <b/>
        <sz val="11"/>
        <color rgb="FFFF0000"/>
        <rFont val="Book Antiqua"/>
        <family val="1"/>
      </rPr>
      <t xml:space="preserve"> (SERVICE DATE: APRIL 1, 2025-JUNE 30, 2027)</t>
    </r>
  </si>
  <si>
    <t>FWIAYTH26</t>
  </si>
  <si>
    <t>7003-1631</t>
  </si>
  <si>
    <t>AA-38535-22-55-A-25</t>
  </si>
  <si>
    <t>ADULT</t>
  </si>
  <si>
    <t>FWIAADT26A</t>
  </si>
  <si>
    <t>7003-1630</t>
  </si>
  <si>
    <t>DISLOCATED WORKER</t>
  </si>
  <si>
    <t>FWIADWK26A</t>
  </si>
  <si>
    <t>7003-1778</t>
  </si>
  <si>
    <t>FWIAADT26B</t>
  </si>
  <si>
    <t>FWIADWK26B</t>
  </si>
  <si>
    <t xml:space="preserve"> 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</si>
  <si>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</si>
  <si>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</si>
  <si>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</si>
  <si>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</si>
  <si>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</si>
  <si>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</si>
  <si>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SEPTEMBER 16, 2025</t>
  </si>
  <si>
    <t>TO ADD INCENTIVE AWARD</t>
  </si>
  <si>
    <t>BUDGET #3 FY26 OCT 8 2025</t>
  </si>
  <si>
    <t>BUDGET #4 FY26 OCT 8 2025</t>
  </si>
  <si>
    <t>TO ADD SOS FUNDS</t>
  </si>
  <si>
    <t>BUDGET #5 FY26 OCT 9 2025</t>
  </si>
  <si>
    <t>TOADD WTF FUNDS</t>
  </si>
  <si>
    <t>BUDGET #6 FY26 OCT 22 2025</t>
  </si>
  <si>
    <t>TO ADD FY26 WIOA FUNDS</t>
  </si>
  <si>
    <t>BUDGET #7 FY26 OCT 23 2025</t>
  </si>
  <si>
    <t>TO ADD FY26 WP FUNDS</t>
  </si>
  <si>
    <t>BUDGET #8 FY26 OCT 27 2025</t>
  </si>
  <si>
    <t>VENDOR CUSTOMER CODE</t>
  </si>
  <si>
    <t>VC6000170635</t>
  </si>
  <si>
    <t>UEI #</t>
  </si>
  <si>
    <t>SLRBKDH2VLD5</t>
  </si>
  <si>
    <t>BUDGET #8 FY26</t>
  </si>
  <si>
    <t>BUDGET #9 FY26</t>
  </si>
  <si>
    <t>TO ADD PARTNER FUNDS</t>
  </si>
  <si>
    <t>BUDGET #9 FY26 DEC 3 2025</t>
  </si>
  <si>
    <t>DOE WBD SUPPORT</t>
  </si>
  <si>
    <t>DOE2026</t>
  </si>
  <si>
    <t>7035-0002</t>
  </si>
  <si>
    <t>K228</t>
  </si>
  <si>
    <t>MassAbility</t>
  </si>
  <si>
    <t>F100VR0025</t>
  </si>
  <si>
    <t>4120-0020</t>
  </si>
  <si>
    <t>K133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</si>
</sst>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19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b/>
      <sz val="15.5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"/>
      <color indexed="10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2" fillId="0" borderId="0"/>
  </cellStyleXfs>
  <cellXfs count="8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7" fillId="0" borderId="0" xfId="0" applyFont="1"/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7" fillId="0" borderId="1" xfId="0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7" fontId="8" fillId="0" borderId="5" xfId="0" applyNumberFormat="1" applyFont="1" applyBorder="1" applyAlignment="1">
      <alignment horizontal="center" wrapText="1"/>
    </xf>
    <xf numFmtId="7" fontId="8" fillId="0" borderId="1" xfId="0" applyNumberFormat="1" applyFont="1" applyBorder="1" applyAlignment="1">
      <alignment horizontal="center" wrapText="1"/>
    </xf>
    <xf numFmtId="7" fontId="8" fillId="0" borderId="6" xfId="0" applyNumberFormat="1" applyFont="1" applyBorder="1" applyAlignment="1">
      <alignment horizontal="center" wrapText="1"/>
    </xf>
    <xf numFmtId="0" fontId="8" fillId="0" borderId="1" xfId="0" quotePrefix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9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7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7" fontId="8" fillId="0" borderId="1" xfId="0" applyNumberFormat="1" applyFont="1" applyBorder="1"/>
    <xf numFmtId="0" fontId="8" fillId="0" borderId="1" xfId="0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43" fontId="8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wrapText="1"/>
    </xf>
    <xf numFmtId="0" fontId="8" fillId="0" borderId="5" xfId="0" quotePrefix="1" applyFont="1" applyBorder="1" applyAlignment="1">
      <alignment horizontal="center"/>
    </xf>
    <xf numFmtId="0" fontId="8" fillId="0" borderId="5" xfId="0" applyFont="1" applyBorder="1" applyAlignment="1">
      <alignment horizontal="center" wrapText="1"/>
    </xf>
    <xf numFmtId="0" fontId="8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49" fontId="8" fillId="0" borderId="5" xfId="0" applyNumberFormat="1" applyFont="1" applyBorder="1" applyAlignment="1">
      <alignment horizontal="center" wrapText="1"/>
    </xf>
    <xf numFmtId="0" fontId="8" fillId="0" borderId="1" xfId="0" applyFont="1" applyBorder="1"/>
    <xf numFmtId="44" fontId="8" fillId="0" borderId="5" xfId="1" applyFont="1" applyFill="1" applyBorder="1" applyAlignment="1">
      <alignment horizontal="center" wrapText="1"/>
    </xf>
    <xf numFmtId="44" fontId="8" fillId="0" borderId="1" xfId="1" applyFont="1" applyFill="1" applyBorder="1" applyAlignment="1">
      <alignment horizontal="center"/>
    </xf>
    <xf numFmtId="7" fontId="9" fillId="0" borderId="0" xfId="0" applyNumberFormat="1" applyFont="1"/>
    <xf numFmtId="44" fontId="7" fillId="0" borderId="0" xfId="0" applyNumberFormat="1" applyFont="1"/>
    <xf numFmtId="0" fontId="13" fillId="0" borderId="1" xfId="0" quotePrefix="1" applyFont="1" applyBorder="1" applyAlignment="1">
      <alignment horizontal="center" vertical="center" wrapText="1"/>
    </xf>
    <xf numFmtId="44" fontId="8" fillId="0" borderId="3" xfId="1" applyFont="1" applyFill="1" applyBorder="1" applyAlignment="1">
      <alignment horizontal="center" vertical="center" wrapText="1"/>
    </xf>
    <xf numFmtId="7" fontId="8" fillId="0" borderId="1" xfId="1" applyNumberFormat="1" applyFont="1" applyFill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0" fontId="10" fillId="0" borderId="6" xfId="0" applyFont="1" applyBorder="1" applyAlignment="1">
      <alignment horizontal="center"/>
    </xf>
    <xf numFmtId="0" fontId="15" fillId="0" borderId="0" xfId="0" applyFont="1"/>
    <xf numFmtId="0" fontId="14" fillId="0" borderId="1" xfId="0" applyFont="1" applyBorder="1"/>
    <xf numFmtId="44" fontId="8" fillId="0" borderId="5" xfId="1" applyFont="1" applyBorder="1" applyAlignment="1">
      <alignment horizontal="center" wrapText="1"/>
    </xf>
    <xf numFmtId="0" fontId="8" fillId="0" borderId="1" xfId="0" applyFont="1" applyBorder="1" applyAlignment="1" applyProtection="1">
      <alignment horizontal="center"/>
      <protection locked="0"/>
    </xf>
    <xf numFmtId="0" fontId="8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wrapText="1" readingOrder="1"/>
    </xf>
    <xf numFmtId="0" fontId="17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wrapText="1"/>
    </xf>
    <xf numFmtId="0" fontId="14" fillId="0" borderId="7" xfId="0" applyFont="1" applyBorder="1" applyAlignment="1">
      <alignment wrapText="1"/>
    </xf>
    <xf numFmtId="0" fontId="14" fillId="0" borderId="9" xfId="0" applyFont="1" applyBorder="1" applyAlignment="1">
      <alignment horizontal="center" wrapText="1"/>
    </xf>
    <xf numFmtId="0" fontId="8" fillId="0" borderId="1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8" fillId="0" borderId="11" xfId="0" applyFont="1" applyBorder="1" applyAlignment="1">
      <alignment horizontal="center" wrapText="1"/>
    </xf>
    <xf numFmtId="0" fontId="14" fillId="0" borderId="12" xfId="0" applyFont="1" applyBorder="1" applyAlignment="1">
      <alignment horizontal="center" wrapText="1"/>
    </xf>
    <xf numFmtId="0" fontId="8" fillId="0" borderId="13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 wrapText="1"/>
    </xf>
    <xf numFmtId="44" fontId="8" fillId="0" borderId="0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7" xfId="0" applyFont="1" applyBorder="1" applyAlignment="1">
      <alignment wrapText="1"/>
    </xf>
    <xf numFmtId="0" fontId="17" fillId="0" borderId="11" xfId="0" applyFont="1" applyBorder="1" applyAlignment="1">
      <alignment horizontal="center" wrapText="1"/>
    </xf>
    <xf numFmtId="164" fontId="8" fillId="0" borderId="5" xfId="0" applyNumberFormat="1" applyFont="1" applyBorder="1" applyAlignment="1">
      <alignment horizontal="center" wrapText="1"/>
    </xf>
    <xf numFmtId="164" fontId="8" fillId="0" borderId="5" xfId="1" applyNumberFormat="1" applyFont="1" applyFill="1" applyBorder="1" applyAlignment="1">
      <alignment horizontal="center" wrapText="1"/>
    </xf>
    <xf numFmtId="164" fontId="8" fillId="0" borderId="1" xfId="1" applyNumberFormat="1" applyFont="1" applyFill="1" applyBorder="1" applyAlignment="1">
      <alignment horizontal="center"/>
    </xf>
    <xf numFmtId="0" fontId="8" fillId="0" borderId="8" xfId="0" applyFont="1" applyBorder="1" applyAlignment="1">
      <alignment horizontal="center" wrapText="1"/>
    </xf>
    <xf numFmtId="0" fontId="15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44" fontId="8" fillId="0" borderId="1" xfId="1" applyFont="1" applyBorder="1"/>
    <xf numFmtId="0" fontId="5" fillId="0" borderId="0" xfId="0" applyFont="1" applyAlignment="1">
      <alignment horizontal="center"/>
    </xf>
    <xf numFmtId="0" fontId="4" fillId="0" borderId="0" xfId="0" applyFont="1"/>
    <xf numFmtId="0" fontId="8" fillId="0" borderId="5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9"/>
  <sheetViews>
    <sheetView tabSelected="1" zoomScale="120" zoomScaleNormal="120" workbookViewId="0">
      <selection activeCell="S1" sqref="S1"/>
    </sheetView>
  </sheetViews>
  <sheetFormatPr defaultColWidth="9.140625" defaultRowHeight="13.5" customHeight="1" x14ac:dyDescent="0.25"/>
  <cols>
    <col min="1" max="1" width="48.2851562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42578125" style="2" customWidth="1"/>
    <col min="7" max="7" width="20.28515625" style="2" customWidth="1"/>
    <col min="8" max="8" width="19.7109375" style="2" hidden="1" customWidth="1"/>
    <col min="9" max="17" width="18" style="2" hidden="1" customWidth="1"/>
    <col min="18" max="18" width="18" style="2" customWidth="1"/>
    <col min="19" max="19" width="12.85546875" style="3" hidden="1" customWidth="1"/>
    <col min="20" max="20" width="11.5703125" style="3" bestFit="1" customWidth="1"/>
    <col min="21" max="16384" width="9.140625" style="3"/>
  </cols>
  <sheetData>
    <row r="1" spans="1:20" ht="29.25" customHeight="1" x14ac:dyDescent="0.3">
      <c r="B1" s="83" t="s">
        <v>0</v>
      </c>
      <c r="C1" s="84"/>
      <c r="D1" s="84"/>
      <c r="E1" s="84"/>
      <c r="F1" s="84"/>
      <c r="G1" s="84"/>
      <c r="H1" s="84"/>
      <c r="I1" s="81"/>
      <c r="J1" s="81"/>
      <c r="K1" s="81"/>
      <c r="L1" s="81"/>
      <c r="M1" s="81"/>
      <c r="N1" s="81"/>
      <c r="O1" s="81"/>
      <c r="P1" s="81"/>
      <c r="Q1" s="81"/>
      <c r="R1" s="81"/>
    </row>
    <row r="2" spans="1:20" ht="22.5" customHeight="1" x14ac:dyDescent="0.3">
      <c r="A2" s="6" t="s">
        <v>1</v>
      </c>
      <c r="B2" s="80" t="s">
        <v>2</v>
      </c>
      <c r="C2" s="1"/>
    </row>
    <row r="3" spans="1:20" ht="20.25" x14ac:dyDescent="0.3">
      <c r="A3" s="4"/>
      <c r="B3" s="5"/>
      <c r="C3" s="1"/>
    </row>
    <row r="4" spans="1:20" s="10" customFormat="1" ht="30" x14ac:dyDescent="0.3">
      <c r="A4" s="7"/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45" t="s">
        <v>8</v>
      </c>
      <c r="H4" s="8" t="s">
        <v>9</v>
      </c>
      <c r="I4" s="45" t="s">
        <v>10</v>
      </c>
      <c r="J4" s="69" t="s">
        <v>11</v>
      </c>
      <c r="K4" s="69" t="s">
        <v>12</v>
      </c>
      <c r="L4" s="69" t="s">
        <v>13</v>
      </c>
      <c r="M4" s="69" t="s">
        <v>14</v>
      </c>
      <c r="N4" s="69" t="s">
        <v>15</v>
      </c>
      <c r="O4" s="69" t="s">
        <v>16</v>
      </c>
      <c r="P4" s="69" t="s">
        <v>17</v>
      </c>
      <c r="Q4" s="69" t="s">
        <v>98</v>
      </c>
      <c r="R4" s="69" t="s">
        <v>99</v>
      </c>
      <c r="S4" s="9" t="s">
        <v>18</v>
      </c>
    </row>
    <row r="5" spans="1:20" s="10" customFormat="1" ht="16.5" hidden="1" x14ac:dyDescent="0.3">
      <c r="A5" s="15" t="s">
        <v>19</v>
      </c>
      <c r="B5" s="19"/>
      <c r="C5" s="25"/>
      <c r="D5" s="25"/>
      <c r="E5" s="25"/>
      <c r="F5" s="25"/>
      <c r="G5" s="25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26"/>
    </row>
    <row r="6" spans="1:20" s="10" customFormat="1" ht="16.5" hidden="1" x14ac:dyDescent="0.3">
      <c r="A6" s="11" t="s">
        <v>20</v>
      </c>
      <c r="B6" s="19"/>
      <c r="C6" s="25"/>
      <c r="D6" s="25"/>
      <c r="E6" s="25"/>
      <c r="F6" s="25"/>
      <c r="G6" s="25"/>
      <c r="H6" s="67"/>
      <c r="I6" s="14"/>
      <c r="J6" s="14"/>
      <c r="K6" s="14"/>
      <c r="L6" s="14"/>
      <c r="M6" s="14"/>
      <c r="N6" s="14"/>
      <c r="O6" s="14"/>
      <c r="P6" s="14"/>
      <c r="Q6" s="14"/>
      <c r="R6" s="14"/>
      <c r="S6" s="26"/>
    </row>
    <row r="7" spans="1:20" s="10" customFormat="1" ht="16.5" hidden="1" x14ac:dyDescent="0.3">
      <c r="A7" s="58" t="s">
        <v>21</v>
      </c>
      <c r="B7" s="60" t="s">
        <v>22</v>
      </c>
      <c r="C7" s="61" t="s">
        <v>23</v>
      </c>
      <c r="D7" s="62" t="s">
        <v>24</v>
      </c>
      <c r="E7" s="62" t="s">
        <v>25</v>
      </c>
      <c r="F7" s="62">
        <v>17.225000000000001</v>
      </c>
      <c r="G7" s="63" t="s">
        <v>26</v>
      </c>
      <c r="H7" s="68">
        <f>229714.573218064-1</f>
        <v>229713.573218064</v>
      </c>
      <c r="I7" s="17"/>
      <c r="J7" s="17"/>
      <c r="K7" s="17"/>
      <c r="L7" s="17"/>
      <c r="M7" s="17"/>
      <c r="N7" s="17"/>
      <c r="O7" s="17"/>
      <c r="P7" s="17"/>
      <c r="Q7" s="17"/>
      <c r="R7" s="17"/>
      <c r="S7" s="12"/>
    </row>
    <row r="8" spans="1:20" s="10" customFormat="1" ht="15" hidden="1" customHeight="1" x14ac:dyDescent="0.3">
      <c r="A8" s="59" t="s">
        <v>21</v>
      </c>
      <c r="B8" s="64" t="s">
        <v>27</v>
      </c>
      <c r="C8" s="65" t="s">
        <v>23</v>
      </c>
      <c r="D8" s="66" t="s">
        <v>24</v>
      </c>
      <c r="E8" s="66" t="s">
        <v>25</v>
      </c>
      <c r="F8" s="66">
        <v>17.225000000000001</v>
      </c>
      <c r="G8" s="63" t="s">
        <v>26</v>
      </c>
      <c r="H8" s="68">
        <v>1</v>
      </c>
      <c r="I8" s="17"/>
      <c r="J8" s="17"/>
      <c r="K8" s="17"/>
      <c r="L8" s="17"/>
      <c r="M8" s="17"/>
      <c r="N8" s="17"/>
      <c r="O8" s="17"/>
      <c r="P8" s="17"/>
      <c r="Q8" s="17"/>
      <c r="R8" s="17"/>
      <c r="S8" s="12"/>
    </row>
    <row r="9" spans="1:20" s="10" customFormat="1" ht="15" hidden="1" customHeight="1" x14ac:dyDescent="0.3">
      <c r="A9" s="39"/>
      <c r="B9" s="19"/>
      <c r="C9" s="11"/>
      <c r="D9" s="11"/>
      <c r="E9" s="11"/>
      <c r="F9" s="11"/>
      <c r="G9" s="11"/>
      <c r="H9" s="68"/>
      <c r="I9" s="17"/>
      <c r="J9" s="17"/>
      <c r="K9" s="17"/>
      <c r="L9" s="17"/>
      <c r="M9" s="17"/>
      <c r="N9" s="17"/>
      <c r="O9" s="17"/>
      <c r="P9" s="17"/>
      <c r="Q9" s="17"/>
      <c r="R9" s="17"/>
      <c r="S9" s="26"/>
      <c r="T9" s="43"/>
    </row>
    <row r="10" spans="1:20" s="10" customFormat="1" ht="16.5" hidden="1" x14ac:dyDescent="0.3">
      <c r="A10" s="20"/>
      <c r="B10" s="19"/>
      <c r="C10" s="11"/>
      <c r="D10" s="11"/>
      <c r="E10" s="11"/>
      <c r="F10" s="11"/>
      <c r="G10" s="11"/>
      <c r="H10" s="68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26"/>
    </row>
    <row r="11" spans="1:20" s="10" customFormat="1" ht="15" hidden="1" customHeight="1" x14ac:dyDescent="0.3">
      <c r="A11" s="24"/>
      <c r="B11" s="19"/>
      <c r="C11" s="27"/>
      <c r="D11" s="27"/>
      <c r="E11" s="28"/>
      <c r="F11" s="11"/>
      <c r="G11" s="11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26"/>
    </row>
    <row r="12" spans="1:20" s="10" customFormat="1" ht="14.25" hidden="1" customHeight="1" x14ac:dyDescent="0.3">
      <c r="A12" s="15" t="s">
        <v>19</v>
      </c>
      <c r="B12" s="19"/>
      <c r="C12" s="25"/>
      <c r="D12" s="25"/>
      <c r="E12" s="25"/>
      <c r="F12" s="25"/>
      <c r="G12" s="25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26"/>
    </row>
    <row r="13" spans="1:20" s="21" customFormat="1" ht="14.45" hidden="1" customHeight="1" x14ac:dyDescent="0.3">
      <c r="A13" s="11" t="s">
        <v>28</v>
      </c>
      <c r="B13" s="19"/>
      <c r="C13" s="25"/>
      <c r="D13" s="25"/>
      <c r="E13" s="25"/>
      <c r="F13" s="25"/>
      <c r="G13" s="50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26"/>
    </row>
    <row r="14" spans="1:20" s="21" customFormat="1" ht="16.5" hidden="1" x14ac:dyDescent="0.3">
      <c r="A14" s="20" t="s">
        <v>29</v>
      </c>
      <c r="B14" s="44" t="s">
        <v>22</v>
      </c>
      <c r="C14" s="25" t="s">
        <v>30</v>
      </c>
      <c r="D14" s="47" t="s">
        <v>31</v>
      </c>
      <c r="E14" s="48" t="s">
        <v>32</v>
      </c>
      <c r="F14" s="11" t="s">
        <v>33</v>
      </c>
      <c r="G14" s="35"/>
      <c r="H14" s="16"/>
      <c r="I14" s="16"/>
      <c r="J14" s="16"/>
      <c r="K14" s="16"/>
      <c r="L14" s="16"/>
      <c r="M14" s="16"/>
      <c r="N14" s="53">
        <v>95000</v>
      </c>
      <c r="O14" s="53"/>
      <c r="P14" s="53"/>
      <c r="Q14" s="53"/>
      <c r="R14" s="53"/>
      <c r="S14" s="12">
        <f>SUM(N14)</f>
        <v>95000</v>
      </c>
    </row>
    <row r="15" spans="1:20" s="21" customFormat="1" ht="15" hidden="1" x14ac:dyDescent="0.25">
      <c r="A15" s="37" t="s">
        <v>34</v>
      </c>
      <c r="B15" s="44" t="s">
        <v>22</v>
      </c>
      <c r="C15" s="78" t="s">
        <v>35</v>
      </c>
      <c r="D15" s="47" t="s">
        <v>36</v>
      </c>
      <c r="E15" s="47" t="s">
        <v>37</v>
      </c>
      <c r="F15" s="19" t="s">
        <v>33</v>
      </c>
      <c r="G15" s="33"/>
      <c r="H15" s="16"/>
      <c r="I15" s="16"/>
      <c r="J15" s="16"/>
      <c r="K15" s="16"/>
      <c r="L15" s="16"/>
      <c r="M15" s="53">
        <v>300115.52406400419</v>
      </c>
      <c r="N15" s="53"/>
      <c r="O15" s="53"/>
      <c r="P15" s="53"/>
      <c r="Q15" s="53"/>
      <c r="R15" s="53"/>
      <c r="S15" s="12">
        <f>M15</f>
        <v>300115.52406400419</v>
      </c>
    </row>
    <row r="16" spans="1:20" s="21" customFormat="1" ht="14.1" hidden="1" customHeight="1" x14ac:dyDescent="0.25">
      <c r="A16" s="37"/>
      <c r="B16" s="19"/>
      <c r="C16" s="11"/>
      <c r="D16" s="11"/>
      <c r="E16" s="11"/>
      <c r="F16" s="19"/>
      <c r="G16" s="33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26"/>
    </row>
    <row r="17" spans="1:20" s="21" customFormat="1" ht="14.25" customHeight="1" x14ac:dyDescent="0.25">
      <c r="A17" s="37"/>
      <c r="B17" s="33"/>
      <c r="C17" s="34"/>
      <c r="D17" s="34"/>
      <c r="E17" s="34"/>
      <c r="F17" s="33"/>
      <c r="G17" s="33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26"/>
    </row>
    <row r="18" spans="1:20" s="21" customFormat="1" ht="14.25" customHeight="1" x14ac:dyDescent="0.25">
      <c r="A18" s="15" t="s">
        <v>19</v>
      </c>
      <c r="B18" s="33"/>
      <c r="C18" s="34"/>
      <c r="D18" s="34"/>
      <c r="E18" s="34"/>
      <c r="F18" s="33"/>
      <c r="G18" s="33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26"/>
    </row>
    <row r="19" spans="1:20" s="21" customFormat="1" ht="14.25" customHeight="1" x14ac:dyDescent="0.25">
      <c r="A19" s="11" t="s">
        <v>38</v>
      </c>
      <c r="B19" s="33"/>
      <c r="C19" s="27"/>
      <c r="D19" s="27"/>
      <c r="E19" s="27"/>
      <c r="F19" s="19"/>
      <c r="G19" s="33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26"/>
    </row>
    <row r="20" spans="1:20" s="21" customFormat="1" ht="14.25" hidden="1" customHeight="1" x14ac:dyDescent="0.25">
      <c r="A20" s="20" t="s">
        <v>39</v>
      </c>
      <c r="B20" s="19" t="s">
        <v>40</v>
      </c>
      <c r="C20" s="11" t="s">
        <v>41</v>
      </c>
      <c r="D20" s="11" t="s">
        <v>42</v>
      </c>
      <c r="E20" s="11" t="s">
        <v>43</v>
      </c>
      <c r="F20" s="19">
        <v>17.207000000000001</v>
      </c>
      <c r="G20" s="57" t="s">
        <v>44</v>
      </c>
      <c r="H20" s="16"/>
      <c r="I20" s="16"/>
      <c r="J20" s="16"/>
      <c r="K20" s="16"/>
      <c r="L20" s="16"/>
      <c r="M20" s="16"/>
      <c r="N20" s="16"/>
      <c r="O20" s="16"/>
      <c r="P20" s="53">
        <f>368586.92-1</f>
        <v>368585.92</v>
      </c>
      <c r="Q20" s="53"/>
      <c r="R20" s="53"/>
      <c r="S20" s="79">
        <f>P20</f>
        <v>368585.92</v>
      </c>
    </row>
    <row r="21" spans="1:20" s="21" customFormat="1" ht="14.25" hidden="1" customHeight="1" x14ac:dyDescent="0.25">
      <c r="A21" s="20" t="s">
        <v>39</v>
      </c>
      <c r="B21" s="19" t="s">
        <v>45</v>
      </c>
      <c r="C21" s="11" t="s">
        <v>41</v>
      </c>
      <c r="D21" s="11" t="s">
        <v>42</v>
      </c>
      <c r="E21" s="11" t="s">
        <v>43</v>
      </c>
      <c r="F21" s="19">
        <v>17.207000000000001</v>
      </c>
      <c r="G21" s="57" t="s">
        <v>44</v>
      </c>
      <c r="H21" s="16"/>
      <c r="I21" s="16"/>
      <c r="J21" s="16"/>
      <c r="K21" s="16"/>
      <c r="L21" s="16"/>
      <c r="M21" s="16"/>
      <c r="N21" s="16"/>
      <c r="O21" s="16"/>
      <c r="P21" s="53">
        <v>1</v>
      </c>
      <c r="Q21" s="53"/>
      <c r="R21" s="53"/>
      <c r="S21" s="79">
        <f t="shared" ref="S21:S23" si="0">P21</f>
        <v>1</v>
      </c>
    </row>
    <row r="22" spans="1:20" s="21" customFormat="1" ht="14.25" hidden="1" customHeight="1" x14ac:dyDescent="0.25">
      <c r="A22" s="20" t="s">
        <v>46</v>
      </c>
      <c r="B22" s="19" t="s">
        <v>40</v>
      </c>
      <c r="C22" s="11" t="s">
        <v>41</v>
      </c>
      <c r="D22" s="11" t="s">
        <v>42</v>
      </c>
      <c r="E22" s="11" t="s">
        <v>47</v>
      </c>
      <c r="F22" s="19" t="s">
        <v>48</v>
      </c>
      <c r="G22" s="57" t="s">
        <v>44</v>
      </c>
      <c r="H22" s="16"/>
      <c r="I22" s="16"/>
      <c r="J22" s="16"/>
      <c r="K22" s="16"/>
      <c r="L22" s="16"/>
      <c r="M22" s="16"/>
      <c r="N22" s="16"/>
      <c r="O22" s="16"/>
      <c r="P22" s="53">
        <f>33022.84-1</f>
        <v>33021.839999999997</v>
      </c>
      <c r="Q22" s="53"/>
      <c r="R22" s="53"/>
      <c r="S22" s="79">
        <f t="shared" si="0"/>
        <v>33021.839999999997</v>
      </c>
    </row>
    <row r="23" spans="1:20" s="21" customFormat="1" ht="14.25" hidden="1" customHeight="1" x14ac:dyDescent="0.25">
      <c r="A23" s="20" t="s">
        <v>46</v>
      </c>
      <c r="B23" s="19" t="s">
        <v>45</v>
      </c>
      <c r="C23" s="11" t="s">
        <v>41</v>
      </c>
      <c r="D23" s="11" t="s">
        <v>42</v>
      </c>
      <c r="E23" s="11" t="s">
        <v>47</v>
      </c>
      <c r="F23" s="19" t="s">
        <v>48</v>
      </c>
      <c r="G23" s="57" t="s">
        <v>44</v>
      </c>
      <c r="H23" s="16"/>
      <c r="I23" s="16"/>
      <c r="J23" s="16"/>
      <c r="K23" s="16"/>
      <c r="L23" s="16"/>
      <c r="M23" s="16"/>
      <c r="N23" s="16"/>
      <c r="O23" s="16"/>
      <c r="P23" s="53">
        <v>1</v>
      </c>
      <c r="Q23" s="53"/>
      <c r="R23" s="53"/>
      <c r="S23" s="79">
        <f t="shared" si="0"/>
        <v>1</v>
      </c>
    </row>
    <row r="24" spans="1:20" s="21" customFormat="1" ht="14.25" hidden="1" customHeight="1" x14ac:dyDescent="0.3">
      <c r="A24" s="52"/>
      <c r="B24" s="19"/>
      <c r="C24" s="54" t="s">
        <v>49</v>
      </c>
      <c r="D24" s="11" t="s">
        <v>50</v>
      </c>
      <c r="E24" s="11" t="s">
        <v>51</v>
      </c>
      <c r="F24" s="11">
        <v>10.561</v>
      </c>
      <c r="G24" s="25" t="s">
        <v>52</v>
      </c>
      <c r="H24" s="53"/>
      <c r="I24" s="16"/>
      <c r="J24" s="16"/>
      <c r="K24" s="16"/>
      <c r="L24" s="16"/>
      <c r="M24" s="16"/>
      <c r="N24" s="16"/>
      <c r="O24" s="16"/>
      <c r="P24" s="53"/>
      <c r="Q24" s="53"/>
      <c r="R24" s="53"/>
      <c r="S24" s="79">
        <f>SUM(H24:I24)</f>
        <v>0</v>
      </c>
    </row>
    <row r="25" spans="1:20" s="21" customFormat="1" ht="14.25" customHeight="1" x14ac:dyDescent="0.3">
      <c r="A25" s="52" t="s">
        <v>102</v>
      </c>
      <c r="B25" s="33" t="s">
        <v>40</v>
      </c>
      <c r="C25" s="82" t="s">
        <v>103</v>
      </c>
      <c r="D25" s="35" t="s">
        <v>104</v>
      </c>
      <c r="E25" s="35" t="s">
        <v>105</v>
      </c>
      <c r="F25" s="35"/>
      <c r="G25" s="25"/>
      <c r="H25" s="53"/>
      <c r="I25" s="16"/>
      <c r="J25" s="16"/>
      <c r="K25" s="16"/>
      <c r="L25" s="16"/>
      <c r="M25" s="16"/>
      <c r="N25" s="16"/>
      <c r="O25" s="16"/>
      <c r="P25" s="53"/>
      <c r="Q25" s="53"/>
      <c r="R25" s="53">
        <v>6134.47</v>
      </c>
      <c r="S25" s="79">
        <f>R25</f>
        <v>6134.47</v>
      </c>
    </row>
    <row r="26" spans="1:20" s="21" customFormat="1" ht="14.25" customHeight="1" x14ac:dyDescent="0.3">
      <c r="A26" s="52" t="s">
        <v>106</v>
      </c>
      <c r="B26" s="33" t="s">
        <v>40</v>
      </c>
      <c r="C26" s="82" t="s">
        <v>107</v>
      </c>
      <c r="D26" s="35" t="s">
        <v>108</v>
      </c>
      <c r="E26" s="35" t="s">
        <v>109</v>
      </c>
      <c r="F26" s="35"/>
      <c r="G26" s="25"/>
      <c r="H26" s="53"/>
      <c r="I26" s="16"/>
      <c r="J26" s="16"/>
      <c r="K26" s="16"/>
      <c r="L26" s="16"/>
      <c r="M26" s="16"/>
      <c r="N26" s="16"/>
      <c r="O26" s="16"/>
      <c r="P26" s="53"/>
      <c r="Q26" s="53"/>
      <c r="R26" s="53">
        <v>2730</v>
      </c>
      <c r="S26" s="79">
        <f>R26</f>
        <v>2730</v>
      </c>
    </row>
    <row r="27" spans="1:20" s="21" customFormat="1" ht="14.25" customHeight="1" x14ac:dyDescent="0.25">
      <c r="A27" s="20"/>
      <c r="B27" s="33"/>
      <c r="C27" s="34"/>
      <c r="D27" s="34"/>
      <c r="E27" s="38"/>
      <c r="F27" s="33"/>
      <c r="G27" s="33"/>
      <c r="H27" s="16"/>
      <c r="I27" s="16"/>
      <c r="J27" s="16"/>
      <c r="K27" s="16"/>
      <c r="L27" s="16"/>
      <c r="M27" s="16"/>
      <c r="N27" s="16"/>
      <c r="O27" s="16"/>
      <c r="P27" s="53"/>
      <c r="Q27" s="53"/>
      <c r="R27" s="53"/>
      <c r="S27" s="79"/>
    </row>
    <row r="28" spans="1:20" s="21" customFormat="1" ht="14.1" hidden="1" customHeight="1" x14ac:dyDescent="0.25">
      <c r="A28" s="15" t="s">
        <v>19</v>
      </c>
      <c r="B28" s="33"/>
      <c r="C28" s="34"/>
      <c r="D28" s="34"/>
      <c r="E28" s="38"/>
      <c r="F28" s="33"/>
      <c r="G28" s="33"/>
      <c r="H28" s="16"/>
      <c r="I28" s="16"/>
      <c r="J28" s="16"/>
      <c r="K28" s="16"/>
      <c r="L28" s="16"/>
      <c r="M28" s="16"/>
      <c r="N28" s="16"/>
      <c r="O28" s="16"/>
      <c r="P28" s="53"/>
      <c r="Q28" s="53"/>
      <c r="R28" s="53"/>
      <c r="S28" s="79"/>
    </row>
    <row r="29" spans="1:20" s="21" customFormat="1" ht="14.25" hidden="1" customHeight="1" x14ac:dyDescent="0.25">
      <c r="A29" s="11" t="s">
        <v>53</v>
      </c>
      <c r="B29" s="33"/>
      <c r="C29" s="34"/>
      <c r="D29" s="34"/>
      <c r="E29" s="38"/>
      <c r="F29" s="33"/>
      <c r="G29" s="33"/>
      <c r="H29" s="16"/>
      <c r="I29" s="16"/>
      <c r="J29" s="16"/>
      <c r="K29" s="73"/>
      <c r="L29" s="73"/>
      <c r="M29" s="73"/>
      <c r="N29" s="73"/>
      <c r="O29" s="73"/>
      <c r="P29" s="53"/>
      <c r="Q29" s="53"/>
      <c r="R29" s="53"/>
      <c r="S29" s="79"/>
    </row>
    <row r="30" spans="1:20" s="21" customFormat="1" ht="15" hidden="1" x14ac:dyDescent="0.25">
      <c r="A30" s="71" t="s">
        <v>54</v>
      </c>
      <c r="B30" s="19" t="s">
        <v>22</v>
      </c>
      <c r="C30" s="27" t="s">
        <v>55</v>
      </c>
      <c r="D30" s="27" t="s">
        <v>56</v>
      </c>
      <c r="E30" s="28" t="s">
        <v>57</v>
      </c>
      <c r="F30" s="36">
        <v>17.800999999999998</v>
      </c>
      <c r="G30" s="72" t="s">
        <v>58</v>
      </c>
      <c r="H30" s="40"/>
      <c r="I30" s="40"/>
      <c r="J30" s="40">
        <v>15998</v>
      </c>
      <c r="K30" s="74"/>
      <c r="L30" s="74">
        <v>2056.4761599999983</v>
      </c>
      <c r="M30" s="74"/>
      <c r="N30" s="74"/>
      <c r="O30" s="74"/>
      <c r="P30" s="40"/>
      <c r="Q30" s="40"/>
      <c r="R30" s="40"/>
      <c r="S30" s="79">
        <f>SUM(J30:L30)</f>
        <v>18054.476159999998</v>
      </c>
    </row>
    <row r="31" spans="1:20" s="21" customFormat="1" ht="14.25" hidden="1" customHeight="1" x14ac:dyDescent="0.3">
      <c r="A31" s="71" t="s">
        <v>59</v>
      </c>
      <c r="B31" s="11" t="s">
        <v>60</v>
      </c>
      <c r="C31" s="76" t="s">
        <v>55</v>
      </c>
      <c r="D31" s="62" t="s">
        <v>56</v>
      </c>
      <c r="E31" s="76" t="s">
        <v>61</v>
      </c>
      <c r="F31" s="62">
        <v>17.800999999999998</v>
      </c>
      <c r="G31" s="77" t="s">
        <v>58</v>
      </c>
      <c r="H31" s="40"/>
      <c r="I31" s="40"/>
      <c r="J31" s="40"/>
      <c r="K31" s="74">
        <v>6380.2</v>
      </c>
      <c r="L31" s="74"/>
      <c r="M31" s="74"/>
      <c r="N31" s="74"/>
      <c r="O31" s="74"/>
      <c r="P31" s="40"/>
      <c r="Q31" s="40"/>
      <c r="R31" s="40"/>
      <c r="S31" s="79">
        <f>K31</f>
        <v>6380.2</v>
      </c>
    </row>
    <row r="32" spans="1:20" s="21" customFormat="1" ht="14.25" hidden="1" customHeight="1" x14ac:dyDescent="0.3">
      <c r="A32" s="37"/>
      <c r="B32" s="11"/>
      <c r="C32" s="76"/>
      <c r="D32" s="62"/>
      <c r="E32" s="76"/>
      <c r="F32" s="62"/>
      <c r="G32" s="77"/>
      <c r="H32" s="40"/>
      <c r="I32" s="40"/>
      <c r="J32" s="40"/>
      <c r="K32" s="74"/>
      <c r="L32" s="74"/>
      <c r="M32" s="74"/>
      <c r="N32" s="74"/>
      <c r="O32" s="74"/>
      <c r="P32" s="40"/>
      <c r="Q32" s="40"/>
      <c r="R32" s="40"/>
      <c r="S32" s="79"/>
      <c r="T32" s="42"/>
    </row>
    <row r="33" spans="1:19" s="21" customFormat="1" ht="15" hidden="1" x14ac:dyDescent="0.25">
      <c r="A33" s="20"/>
      <c r="B33" s="19"/>
      <c r="C33" s="34"/>
      <c r="D33" s="34"/>
      <c r="E33" s="34"/>
      <c r="F33" s="19"/>
      <c r="G33" s="33"/>
      <c r="H33" s="40"/>
      <c r="I33" s="40"/>
      <c r="J33" s="40"/>
      <c r="K33" s="74"/>
      <c r="L33" s="74"/>
      <c r="M33" s="74"/>
      <c r="N33" s="74"/>
      <c r="O33" s="74"/>
      <c r="P33" s="40"/>
      <c r="Q33" s="40"/>
      <c r="R33" s="40"/>
      <c r="S33" s="79"/>
    </row>
    <row r="34" spans="1:19" s="21" customFormat="1" ht="15" hidden="1" x14ac:dyDescent="0.25">
      <c r="A34" s="20"/>
      <c r="B34" s="33"/>
      <c r="C34" s="34"/>
      <c r="D34" s="34"/>
      <c r="E34" s="34"/>
      <c r="F34" s="33"/>
      <c r="G34" s="33"/>
      <c r="H34" s="40"/>
      <c r="I34" s="40"/>
      <c r="J34" s="40"/>
      <c r="K34" s="74"/>
      <c r="L34" s="74"/>
      <c r="M34" s="74"/>
      <c r="N34" s="74"/>
      <c r="O34" s="74"/>
      <c r="P34" s="40"/>
      <c r="Q34" s="40"/>
      <c r="R34" s="40"/>
      <c r="S34" s="79"/>
    </row>
    <row r="35" spans="1:19" s="21" customFormat="1" ht="14.25" hidden="1" customHeight="1" x14ac:dyDescent="0.25">
      <c r="A35" s="32"/>
      <c r="B35" s="33"/>
      <c r="C35" s="34"/>
      <c r="D35" s="34"/>
      <c r="E35" s="34"/>
      <c r="F35" s="35"/>
      <c r="G35" s="35"/>
      <c r="H35" s="40"/>
      <c r="I35" s="40"/>
      <c r="J35" s="40"/>
      <c r="K35" s="74"/>
      <c r="L35" s="74"/>
      <c r="M35" s="74"/>
      <c r="N35" s="74"/>
      <c r="O35" s="74"/>
      <c r="P35" s="40"/>
      <c r="Q35" s="40"/>
      <c r="R35" s="40"/>
      <c r="S35" s="79"/>
    </row>
    <row r="36" spans="1:19" s="21" customFormat="1" ht="14.25" hidden="1" customHeight="1" x14ac:dyDescent="0.25">
      <c r="A36" s="32"/>
      <c r="B36" s="33"/>
      <c r="C36" s="34"/>
      <c r="D36" s="34"/>
      <c r="E36" s="34"/>
      <c r="F36" s="35"/>
      <c r="G36" s="35"/>
      <c r="H36" s="40"/>
      <c r="I36" s="40"/>
      <c r="J36" s="40"/>
      <c r="K36" s="74"/>
      <c r="L36" s="74"/>
      <c r="M36" s="74"/>
      <c r="N36" s="74"/>
      <c r="O36" s="74"/>
      <c r="P36" s="40"/>
      <c r="Q36" s="40"/>
      <c r="R36" s="40"/>
      <c r="S36" s="79"/>
    </row>
    <row r="37" spans="1:19" s="21" customFormat="1" ht="14.25" hidden="1" customHeight="1" x14ac:dyDescent="0.25">
      <c r="A37" s="15" t="s">
        <v>19</v>
      </c>
      <c r="B37" s="33"/>
      <c r="C37" s="34"/>
      <c r="D37" s="34"/>
      <c r="E37" s="34"/>
      <c r="F37" s="35"/>
      <c r="G37" s="11"/>
      <c r="H37" s="40"/>
      <c r="I37" s="40"/>
      <c r="J37" s="40"/>
      <c r="K37" s="74"/>
      <c r="L37" s="74"/>
      <c r="M37" s="74"/>
      <c r="N37" s="74"/>
      <c r="O37" s="74"/>
      <c r="P37" s="40"/>
      <c r="Q37" s="40"/>
      <c r="R37" s="40"/>
      <c r="S37" s="79"/>
    </row>
    <row r="38" spans="1:19" s="21" customFormat="1" ht="14.25" hidden="1" customHeight="1" x14ac:dyDescent="0.25">
      <c r="A38" s="11" t="s">
        <v>62</v>
      </c>
      <c r="B38" s="33"/>
      <c r="C38" s="34"/>
      <c r="D38" s="34"/>
      <c r="E38" s="34"/>
      <c r="F38" s="35"/>
      <c r="G38" s="11"/>
      <c r="H38" s="40"/>
      <c r="I38" s="40"/>
      <c r="J38" s="40"/>
      <c r="K38" s="74"/>
      <c r="L38" s="74"/>
      <c r="M38" s="74"/>
      <c r="N38" s="74"/>
      <c r="O38" s="74"/>
      <c r="P38" s="40"/>
      <c r="Q38" s="40"/>
      <c r="R38" s="40"/>
      <c r="S38" s="79"/>
    </row>
    <row r="39" spans="1:19" s="21" customFormat="1" ht="14.25" hidden="1" customHeight="1" x14ac:dyDescent="0.3">
      <c r="A39" s="55" t="s">
        <v>63</v>
      </c>
      <c r="B39" s="11" t="s">
        <v>40</v>
      </c>
      <c r="C39" s="56" t="s">
        <v>64</v>
      </c>
      <c r="D39" s="13" t="s">
        <v>65</v>
      </c>
      <c r="E39" s="13">
        <v>6501</v>
      </c>
      <c r="F39" s="11">
        <v>17.259</v>
      </c>
      <c r="G39" s="57" t="s">
        <v>66</v>
      </c>
      <c r="H39" s="40"/>
      <c r="I39" s="40"/>
      <c r="J39" s="40"/>
      <c r="K39" s="74"/>
      <c r="L39" s="74"/>
      <c r="M39" s="74"/>
      <c r="N39" s="74"/>
      <c r="O39" s="74">
        <v>421035</v>
      </c>
      <c r="P39" s="40"/>
      <c r="Q39" s="40"/>
      <c r="R39" s="40"/>
      <c r="S39" s="79">
        <f>O39</f>
        <v>421035</v>
      </c>
    </row>
    <row r="40" spans="1:19" s="21" customFormat="1" ht="14.25" hidden="1" customHeight="1" x14ac:dyDescent="0.3">
      <c r="A40" s="55" t="s">
        <v>63</v>
      </c>
      <c r="B40" s="11" t="s">
        <v>45</v>
      </c>
      <c r="C40" s="56" t="s">
        <v>64</v>
      </c>
      <c r="D40" s="13" t="s">
        <v>65</v>
      </c>
      <c r="E40" s="13">
        <v>6501</v>
      </c>
      <c r="F40" s="11">
        <v>17.259</v>
      </c>
      <c r="G40" s="57" t="s">
        <v>66</v>
      </c>
      <c r="H40" s="40"/>
      <c r="I40" s="40"/>
      <c r="J40" s="40"/>
      <c r="K40" s="74"/>
      <c r="L40" s="74"/>
      <c r="M40" s="74"/>
      <c r="N40" s="74"/>
      <c r="O40" s="74">
        <v>1</v>
      </c>
      <c r="P40" s="40"/>
      <c r="Q40" s="40"/>
      <c r="R40" s="40"/>
      <c r="S40" s="79">
        <f t="shared" ref="S40:S44" si="1">O40</f>
        <v>1</v>
      </c>
    </row>
    <row r="41" spans="1:19" s="21" customFormat="1" ht="14.25" hidden="1" customHeight="1" x14ac:dyDescent="0.3">
      <c r="A41" s="20" t="s">
        <v>67</v>
      </c>
      <c r="B41" s="11" t="s">
        <v>40</v>
      </c>
      <c r="C41" s="56" t="s">
        <v>68</v>
      </c>
      <c r="D41" s="11" t="s">
        <v>69</v>
      </c>
      <c r="E41" s="11">
        <v>6502</v>
      </c>
      <c r="F41" s="11">
        <v>17.257999999999999</v>
      </c>
      <c r="G41" s="57" t="s">
        <v>66</v>
      </c>
      <c r="H41" s="40"/>
      <c r="I41" s="40"/>
      <c r="J41" s="40"/>
      <c r="K41" s="74"/>
      <c r="L41" s="74"/>
      <c r="M41" s="74"/>
      <c r="N41" s="74"/>
      <c r="O41" s="74">
        <v>83435</v>
      </c>
      <c r="P41" s="40"/>
      <c r="Q41" s="40"/>
      <c r="R41" s="40"/>
      <c r="S41" s="79">
        <f t="shared" si="1"/>
        <v>83435</v>
      </c>
    </row>
    <row r="42" spans="1:19" s="21" customFormat="1" ht="14.25" hidden="1" customHeight="1" x14ac:dyDescent="0.3">
      <c r="A42" s="20" t="s">
        <v>67</v>
      </c>
      <c r="B42" s="11" t="s">
        <v>45</v>
      </c>
      <c r="C42" s="56" t="s">
        <v>68</v>
      </c>
      <c r="D42" s="11" t="s">
        <v>69</v>
      </c>
      <c r="E42" s="11">
        <v>6502</v>
      </c>
      <c r="F42" s="11">
        <v>17.257999999999999</v>
      </c>
      <c r="G42" s="57" t="s">
        <v>66</v>
      </c>
      <c r="H42" s="40"/>
      <c r="I42" s="40"/>
      <c r="J42" s="40"/>
      <c r="K42" s="74"/>
      <c r="L42" s="74"/>
      <c r="M42" s="74"/>
      <c r="N42" s="74"/>
      <c r="O42" s="74">
        <v>1</v>
      </c>
      <c r="P42" s="40"/>
      <c r="Q42" s="40"/>
      <c r="R42" s="40"/>
      <c r="S42" s="79">
        <f t="shared" si="1"/>
        <v>1</v>
      </c>
    </row>
    <row r="43" spans="1:19" s="21" customFormat="1" ht="14.25" hidden="1" customHeight="1" x14ac:dyDescent="0.3">
      <c r="A43" s="24" t="s">
        <v>70</v>
      </c>
      <c r="B43" s="11" t="s">
        <v>40</v>
      </c>
      <c r="C43" s="56" t="s">
        <v>71</v>
      </c>
      <c r="D43" s="11" t="s">
        <v>72</v>
      </c>
      <c r="E43" s="11">
        <v>6503</v>
      </c>
      <c r="F43" s="11">
        <v>17.277999999999999</v>
      </c>
      <c r="G43" s="57" t="s">
        <v>66</v>
      </c>
      <c r="H43" s="40"/>
      <c r="I43" s="40"/>
      <c r="J43" s="40"/>
      <c r="K43" s="74"/>
      <c r="L43" s="74"/>
      <c r="M43" s="74"/>
      <c r="N43" s="74"/>
      <c r="O43" s="74">
        <v>99560</v>
      </c>
      <c r="P43" s="40"/>
      <c r="Q43" s="40"/>
      <c r="R43" s="40"/>
      <c r="S43" s="79">
        <f t="shared" si="1"/>
        <v>99560</v>
      </c>
    </row>
    <row r="44" spans="1:19" s="21" customFormat="1" ht="14.25" hidden="1" customHeight="1" x14ac:dyDescent="0.3">
      <c r="A44" s="24" t="s">
        <v>70</v>
      </c>
      <c r="B44" s="11" t="s">
        <v>45</v>
      </c>
      <c r="C44" s="56" t="s">
        <v>71</v>
      </c>
      <c r="D44" s="11" t="s">
        <v>72</v>
      </c>
      <c r="E44" s="11">
        <v>6503</v>
      </c>
      <c r="F44" s="11">
        <v>17.277999999999999</v>
      </c>
      <c r="G44" s="57" t="s">
        <v>66</v>
      </c>
      <c r="H44" s="40"/>
      <c r="I44" s="40"/>
      <c r="J44" s="40"/>
      <c r="K44" s="74"/>
      <c r="L44" s="74"/>
      <c r="M44" s="74"/>
      <c r="N44" s="74"/>
      <c r="O44" s="74">
        <v>1</v>
      </c>
      <c r="P44" s="40"/>
      <c r="Q44" s="40"/>
      <c r="R44" s="40"/>
      <c r="S44" s="79">
        <f t="shared" si="1"/>
        <v>1</v>
      </c>
    </row>
    <row r="45" spans="1:19" s="21" customFormat="1" ht="14.25" hidden="1" customHeight="1" x14ac:dyDescent="0.3">
      <c r="A45" s="20" t="s">
        <v>67</v>
      </c>
      <c r="B45" s="19" t="s">
        <v>40</v>
      </c>
      <c r="C45" s="56" t="s">
        <v>73</v>
      </c>
      <c r="D45" s="11" t="s">
        <v>69</v>
      </c>
      <c r="E45" s="11">
        <v>6502</v>
      </c>
      <c r="F45" s="11">
        <v>17.257999999999999</v>
      </c>
      <c r="G45" s="72" t="s">
        <v>66</v>
      </c>
      <c r="H45" s="40"/>
      <c r="I45" s="40"/>
      <c r="J45" s="40"/>
      <c r="K45" s="74"/>
      <c r="L45" s="74"/>
      <c r="M45" s="74"/>
      <c r="N45" s="74"/>
      <c r="O45" s="74"/>
      <c r="P45" s="40"/>
      <c r="Q45" s="40">
        <v>345288</v>
      </c>
      <c r="R45" s="40"/>
      <c r="S45" s="79">
        <f>Q45</f>
        <v>345288</v>
      </c>
    </row>
    <row r="46" spans="1:19" s="21" customFormat="1" ht="14.25" hidden="1" customHeight="1" x14ac:dyDescent="0.3">
      <c r="A46" s="20" t="s">
        <v>67</v>
      </c>
      <c r="B46" s="19" t="s">
        <v>45</v>
      </c>
      <c r="C46" s="56" t="s">
        <v>73</v>
      </c>
      <c r="D46" s="11" t="s">
        <v>69</v>
      </c>
      <c r="E46" s="11">
        <v>6502</v>
      </c>
      <c r="F46" s="11">
        <v>17.257999999999999</v>
      </c>
      <c r="G46" s="72" t="s">
        <v>66</v>
      </c>
      <c r="H46" s="40"/>
      <c r="I46" s="40"/>
      <c r="J46" s="40"/>
      <c r="K46" s="74"/>
      <c r="L46" s="74"/>
      <c r="M46" s="74"/>
      <c r="N46" s="74"/>
      <c r="O46" s="74"/>
      <c r="P46" s="40"/>
      <c r="Q46" s="40">
        <v>1</v>
      </c>
      <c r="R46" s="40"/>
      <c r="S46" s="79">
        <f t="shared" ref="S46:S48" si="2">Q46</f>
        <v>1</v>
      </c>
    </row>
    <row r="47" spans="1:19" s="21" customFormat="1" ht="14.25" hidden="1" customHeight="1" x14ac:dyDescent="0.3">
      <c r="A47" s="24" t="s">
        <v>70</v>
      </c>
      <c r="B47" s="19" t="s">
        <v>40</v>
      </c>
      <c r="C47" s="56" t="s">
        <v>74</v>
      </c>
      <c r="D47" s="11" t="s">
        <v>72</v>
      </c>
      <c r="E47" s="11">
        <v>6503</v>
      </c>
      <c r="F47" s="11">
        <v>17.277999999999999</v>
      </c>
      <c r="G47" s="72" t="s">
        <v>66</v>
      </c>
      <c r="H47" s="40"/>
      <c r="I47" s="40"/>
      <c r="J47" s="40"/>
      <c r="K47" s="74"/>
      <c r="L47" s="74"/>
      <c r="M47" s="74"/>
      <c r="N47" s="74"/>
      <c r="O47" s="74"/>
      <c r="P47" s="40"/>
      <c r="Q47" s="40">
        <v>366875</v>
      </c>
      <c r="R47" s="40"/>
      <c r="S47" s="79">
        <f t="shared" si="2"/>
        <v>366875</v>
      </c>
    </row>
    <row r="48" spans="1:19" s="21" customFormat="1" ht="14.25" hidden="1" customHeight="1" x14ac:dyDescent="0.3">
      <c r="A48" s="24" t="s">
        <v>70</v>
      </c>
      <c r="B48" s="19" t="s">
        <v>45</v>
      </c>
      <c r="C48" s="56" t="s">
        <v>74</v>
      </c>
      <c r="D48" s="11" t="s">
        <v>72</v>
      </c>
      <c r="E48" s="11">
        <v>6503</v>
      </c>
      <c r="F48" s="11">
        <v>17.277999999999999</v>
      </c>
      <c r="G48" s="72" t="s">
        <v>66</v>
      </c>
      <c r="H48" s="40"/>
      <c r="I48" s="40"/>
      <c r="J48" s="40"/>
      <c r="K48" s="74"/>
      <c r="L48" s="74"/>
      <c r="M48" s="74"/>
      <c r="N48" s="74"/>
      <c r="O48" s="74"/>
      <c r="P48" s="40"/>
      <c r="Q48" s="40">
        <v>1</v>
      </c>
      <c r="R48" s="40"/>
      <c r="S48" s="79">
        <f t="shared" si="2"/>
        <v>1</v>
      </c>
    </row>
    <row r="49" spans="1:19" s="10" customFormat="1" ht="17.25" hidden="1" customHeight="1" x14ac:dyDescent="0.3">
      <c r="A49" s="49" t="s">
        <v>75</v>
      </c>
      <c r="B49" s="29"/>
      <c r="C49" s="30"/>
      <c r="D49" s="29"/>
      <c r="E49" s="30"/>
      <c r="F49" s="29"/>
      <c r="G49" s="29"/>
      <c r="H49" s="40"/>
      <c r="I49" s="40"/>
      <c r="J49" s="40"/>
      <c r="K49" s="74"/>
      <c r="L49" s="74"/>
      <c r="M49" s="74"/>
      <c r="N49" s="74"/>
      <c r="O49" s="74"/>
      <c r="P49" s="40"/>
      <c r="Q49" s="40"/>
      <c r="R49" s="40"/>
      <c r="S49" s="79"/>
    </row>
    <row r="50" spans="1:19" s="10" customFormat="1" ht="18.75" customHeight="1" x14ac:dyDescent="0.3">
      <c r="A50" s="20" t="s">
        <v>76</v>
      </c>
      <c r="B50" s="20"/>
      <c r="C50" s="31"/>
      <c r="D50" s="31"/>
      <c r="E50" s="31"/>
      <c r="F50" s="31"/>
      <c r="G50" s="31"/>
      <c r="H50" s="41">
        <f>SUM(H5:H49)</f>
        <v>229714.573218064</v>
      </c>
      <c r="I50" s="46">
        <f>SUM(I27:I49)</f>
        <v>0</v>
      </c>
      <c r="J50" s="41">
        <f>SUM(J29:J33)</f>
        <v>15998</v>
      </c>
      <c r="K50" s="75">
        <f>SUM(K29:K32)</f>
        <v>6380.2</v>
      </c>
      <c r="L50" s="75">
        <f>SUM(L29:L33)</f>
        <v>2056.4761599999983</v>
      </c>
      <c r="M50" s="75">
        <f>SUM(M12:M15)</f>
        <v>300115.52406400419</v>
      </c>
      <c r="N50" s="75">
        <f>SUM(N12:N16)</f>
        <v>95000</v>
      </c>
      <c r="O50" s="75">
        <f>SUM(O38:O45)</f>
        <v>604033</v>
      </c>
      <c r="P50" s="41">
        <f>SUM(P20:P23)</f>
        <v>401609.76</v>
      </c>
      <c r="Q50" s="41">
        <f>SUM(Q38:Q48)</f>
        <v>712165</v>
      </c>
      <c r="R50" s="41">
        <f>SUM(R18:R27)</f>
        <v>8864.4700000000012</v>
      </c>
      <c r="S50" s="79"/>
    </row>
    <row r="51" spans="1:19" s="23" customFormat="1" ht="16.5" x14ac:dyDescent="0.3">
      <c r="A51" s="10"/>
      <c r="B51" s="10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</row>
    <row r="52" spans="1:19" s="10" customFormat="1" ht="16.5" x14ac:dyDescent="0.3">
      <c r="A52" s="23" t="s">
        <v>77</v>
      </c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</row>
    <row r="53" spans="1:19" s="10" customFormat="1" ht="15" hidden="1" customHeight="1" x14ac:dyDescent="0.3">
      <c r="A53" s="23" t="s">
        <v>78</v>
      </c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</row>
    <row r="54" spans="1:19" s="10" customFormat="1" ht="17.25" hidden="1" customHeight="1" x14ac:dyDescent="0.3">
      <c r="A54" s="23" t="s">
        <v>79</v>
      </c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</row>
    <row r="55" spans="1:19" ht="15" hidden="1" x14ac:dyDescent="0.25">
      <c r="A55" s="23" t="s">
        <v>80</v>
      </c>
    </row>
    <row r="56" spans="1:19" ht="15" hidden="1" x14ac:dyDescent="0.25">
      <c r="A56" s="70" t="s">
        <v>81</v>
      </c>
    </row>
    <row r="57" spans="1:19" ht="13.5" hidden="1" customHeight="1" x14ac:dyDescent="0.25">
      <c r="A57" s="23" t="s">
        <v>82</v>
      </c>
    </row>
    <row r="58" spans="1:19" ht="13.5" hidden="1" customHeight="1" x14ac:dyDescent="0.25">
      <c r="A58" s="23" t="s">
        <v>83</v>
      </c>
    </row>
    <row r="59" spans="1:19" ht="13.5" hidden="1" customHeight="1" x14ac:dyDescent="0.25">
      <c r="A59" s="23" t="s">
        <v>84</v>
      </c>
    </row>
    <row r="60" spans="1:19" ht="15" hidden="1" x14ac:dyDescent="0.25">
      <c r="A60" s="70" t="s">
        <v>81</v>
      </c>
    </row>
    <row r="61" spans="1:19" ht="15" hidden="1" x14ac:dyDescent="0.25">
      <c r="A61" s="23" t="s">
        <v>85</v>
      </c>
    </row>
    <row r="62" spans="1:19" ht="15" hidden="1" x14ac:dyDescent="0.25">
      <c r="A62" s="70" t="s">
        <v>86</v>
      </c>
    </row>
    <row r="63" spans="1:19" ht="15" hidden="1" x14ac:dyDescent="0.25">
      <c r="A63" s="23" t="s">
        <v>87</v>
      </c>
    </row>
    <row r="64" spans="1:19" ht="15" hidden="1" x14ac:dyDescent="0.25">
      <c r="A64" s="70" t="s">
        <v>88</v>
      </c>
    </row>
    <row r="65" spans="1:1" ht="13.5" hidden="1" customHeight="1" x14ac:dyDescent="0.25">
      <c r="A65" s="23" t="s">
        <v>89</v>
      </c>
    </row>
    <row r="66" spans="1:1" ht="13.5" hidden="1" customHeight="1" x14ac:dyDescent="0.25">
      <c r="A66" s="70" t="s">
        <v>90</v>
      </c>
    </row>
    <row r="67" spans="1:1" ht="13.5" hidden="1" customHeight="1" x14ac:dyDescent="0.25">
      <c r="A67" s="23" t="s">
        <v>91</v>
      </c>
    </row>
    <row r="68" spans="1:1" ht="13.5" hidden="1" customHeight="1" x14ac:dyDescent="0.25">
      <c r="A68" s="70" t="s">
        <v>92</v>
      </c>
    </row>
    <row r="69" spans="1:1" ht="13.5" hidden="1" customHeight="1" x14ac:dyDescent="0.25">
      <c r="A69" s="23" t="s">
        <v>93</v>
      </c>
    </row>
    <row r="70" spans="1:1" ht="13.5" hidden="1" customHeight="1" x14ac:dyDescent="0.25">
      <c r="A70" s="70" t="s">
        <v>90</v>
      </c>
    </row>
    <row r="71" spans="1:1" ht="13.5" customHeight="1" x14ac:dyDescent="0.25">
      <c r="A71" s="23" t="s">
        <v>101</v>
      </c>
    </row>
    <row r="72" spans="1:1" ht="13.5" customHeight="1" x14ac:dyDescent="0.25">
      <c r="A72" s="70" t="s">
        <v>100</v>
      </c>
    </row>
    <row r="76" spans="1:1" ht="13.5" customHeight="1" x14ac:dyDescent="0.3">
      <c r="A76" s="10" t="s">
        <v>94</v>
      </c>
    </row>
    <row r="77" spans="1:1" ht="13.5" customHeight="1" x14ac:dyDescent="0.3">
      <c r="A77" s="51" t="s">
        <v>95</v>
      </c>
    </row>
    <row r="78" spans="1:1" ht="13.5" customHeight="1" x14ac:dyDescent="0.3">
      <c r="A78" s="10" t="s">
        <v>96</v>
      </c>
    </row>
    <row r="79" spans="1:1" ht="13.5" customHeight="1" x14ac:dyDescent="0.3">
      <c r="A79" s="51" t="s">
        <v>97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7a402afd8ffa885bde262096f09a035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a94ee22947f8bb2b014ea570fdfc1dc5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974E1C-B2C7-410F-818B-6D53E2D7E0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44C237-C701-460A-88A9-F9E68D92CC1A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3.xml><?xml version="1.0" encoding="utf-8"?>
<ds:datastoreItem xmlns:ds="http://schemas.openxmlformats.org/officeDocument/2006/customXml" ds:itemID="{680C99C4-885E-4B73-B189-B0E92CBC16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CENTRAL WIB</vt:lpstr>
      <vt:lpstr>'NORTH CENTRAL WIB'!Print_Area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Howard, Patricia (EOL)</cp:lastModifiedBy>
  <cp:revision/>
  <dcterms:created xsi:type="dcterms:W3CDTF">2000-04-13T13:33:42Z</dcterms:created>
  <dcterms:modified xsi:type="dcterms:W3CDTF">2025-12-05T21:22:14Z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