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C:\Users\ARenich-Malek\Downloads\"/>
    </mc:Choice>
  </mc:AlternateContent>
  <xr:revisionPtr revIDLastSave="1" documentId="13_ncr:1_{264DE96E-6732-4743-994A-5D1C292512FA}" xr6:coauthVersionLast="47" xr6:coauthVersionMax="47" xr10:uidLastSave="{2CDC95F0-2FB3-40EF-90E3-D7E8D18FB178}"/>
  <bookViews>
    <workbookView xWindow="-110" yWindow="-110" windowWidth="19420" windowHeight="10420" tabRatio="719" activeTab="1" xr2:uid="{00000000-000D-0000-FFFF-FFFF00000000}"/>
  </bookViews>
  <sheets>
    <sheet name="1. Budget Request Summary" sheetId="7" r:id="rId1"/>
    <sheet name="2. Budget Request " sheetId="1" r:id="rId2"/>
  </sheets>
  <externalReferences>
    <externalReference r:id="rId3"/>
  </externalReferences>
  <definedNames>
    <definedName name="_xlnm._FilterDatabase" localSheetId="1" hidden="1">'2. Budget Request '!$D$8:$D$9</definedName>
    <definedName name="_xlnm.Print_Area" localSheetId="1">'2. Budget Request '!$A$1:$H$141</definedName>
    <definedName name="_xlnm.Print_Titles" localSheetId="1">'2. Budget Request '!$1:$4</definedName>
    <definedName name="Quarter">'[1]EOPSS use only'!$A$2:$A$14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" i="1" l="1"/>
  <c r="A135" i="1"/>
  <c r="F130" i="1"/>
  <c r="F14" i="7" s="1"/>
  <c r="F129" i="1"/>
  <c r="E14" i="7" s="1"/>
  <c r="F128" i="1"/>
  <c r="C14" i="7" s="1"/>
  <c r="F75" i="1"/>
  <c r="E11" i="7" s="1"/>
  <c r="F10" i="1"/>
  <c r="H10" i="1" s="1"/>
  <c r="F11" i="1"/>
  <c r="H11" i="1" s="1"/>
  <c r="H36" i="1" s="1"/>
  <c r="F12" i="1"/>
  <c r="H12" i="1"/>
  <c r="H37" i="1" s="1"/>
  <c r="F13" i="1"/>
  <c r="H13" i="1"/>
  <c r="H38" i="1" s="1"/>
  <c r="F14" i="1"/>
  <c r="H14" i="1"/>
  <c r="B39" i="1" s="1"/>
  <c r="H39" i="1" s="1"/>
  <c r="F15" i="1"/>
  <c r="H15" i="1" s="1"/>
  <c r="B40" i="1" s="1"/>
  <c r="H40" i="1" s="1"/>
  <c r="F16" i="1"/>
  <c r="H16" i="1"/>
  <c r="B41" i="1" s="1"/>
  <c r="H41" i="1" s="1"/>
  <c r="G96" i="1"/>
  <c r="F12" i="7" s="1"/>
  <c r="G116" i="1"/>
  <c r="F13" i="7" s="1"/>
  <c r="G95" i="1"/>
  <c r="E12" i="7" s="1"/>
  <c r="G113" i="1"/>
  <c r="G112" i="1"/>
  <c r="G111" i="1"/>
  <c r="G115" i="1"/>
  <c r="E13" i="7" s="1"/>
  <c r="F24" i="1"/>
  <c r="B49" i="1" s="1"/>
  <c r="H49" i="1" s="1"/>
  <c r="F23" i="1"/>
  <c r="H23" i="1" s="1"/>
  <c r="F22" i="1"/>
  <c r="H22" i="1"/>
  <c r="B47" i="1"/>
  <c r="H47" i="1" s="1"/>
  <c r="F21" i="1"/>
  <c r="H21" i="1" s="1"/>
  <c r="B46" i="1"/>
  <c r="H46" i="1" s="1"/>
  <c r="F20" i="1"/>
  <c r="H20" i="1" s="1"/>
  <c r="F19" i="1"/>
  <c r="H19" i="1"/>
  <c r="F18" i="1"/>
  <c r="H18" i="1" s="1"/>
  <c r="F17" i="1"/>
  <c r="H17" i="1"/>
  <c r="B42" i="1" s="1"/>
  <c r="H42" i="1" s="1"/>
  <c r="F74" i="1"/>
  <c r="C11" i="7" s="1"/>
  <c r="F76" i="1"/>
  <c r="F11" i="7" s="1"/>
  <c r="A49" i="1"/>
  <c r="A48" i="1"/>
  <c r="A47" i="1"/>
  <c r="A46" i="1"/>
  <c r="A45" i="1"/>
  <c r="A44" i="1"/>
  <c r="A43" i="1"/>
  <c r="H9" i="1"/>
  <c r="B34" i="1" s="1"/>
  <c r="H34" i="1" s="1"/>
  <c r="G86" i="1"/>
  <c r="G87" i="1"/>
  <c r="G88" i="1"/>
  <c r="G89" i="1"/>
  <c r="G90" i="1"/>
  <c r="G91" i="1"/>
  <c r="G92" i="1"/>
  <c r="G93" i="1"/>
  <c r="A42" i="1"/>
  <c r="G83" i="1"/>
  <c r="H8" i="1"/>
  <c r="B33" i="1" s="1"/>
  <c r="H33" i="1" s="1"/>
  <c r="H27" i="1"/>
  <c r="F9" i="7" s="1"/>
  <c r="H52" i="1"/>
  <c r="F10" i="7" s="1"/>
  <c r="H26" i="1"/>
  <c r="E9" i="7" s="1"/>
  <c r="H24" i="1"/>
  <c r="B45" i="1"/>
  <c r="H45" i="1"/>
  <c r="B44" i="1"/>
  <c r="H44" i="1" s="1"/>
  <c r="B48" i="1"/>
  <c r="H48" i="1" s="1"/>
  <c r="B43" i="1"/>
  <c r="H43" i="1"/>
  <c r="G11" i="7" l="1"/>
  <c r="G14" i="7"/>
  <c r="G114" i="1"/>
  <c r="C13" i="7" s="1"/>
  <c r="G13" i="7"/>
  <c r="G94" i="1"/>
  <c r="C12" i="7" s="1"/>
  <c r="G12" i="7"/>
  <c r="G9" i="7"/>
  <c r="H25" i="1"/>
  <c r="C9" i="7" s="1"/>
  <c r="H35" i="1"/>
  <c r="F15" i="7"/>
  <c r="H50" i="1" l="1"/>
  <c r="C10" i="7" s="1"/>
  <c r="C15" i="7" s="1"/>
  <c r="H51" i="1"/>
  <c r="E10" i="7" s="1"/>
  <c r="H138" i="1"/>
  <c r="E15" i="7" l="1"/>
  <c r="G10" i="7"/>
  <c r="G15" i="7" s="1"/>
</calcChain>
</file>

<file path=xl/sharedStrings.xml><?xml version="1.0" encoding="utf-8"?>
<sst xmlns="http://schemas.openxmlformats.org/spreadsheetml/2006/main" count="159" uniqueCount="76">
  <si>
    <t>Program:</t>
  </si>
  <si>
    <t>SAFEPLAN</t>
  </si>
  <si>
    <t>Agency:</t>
  </si>
  <si>
    <t xml:space="preserve">Completed By: </t>
  </si>
  <si>
    <t>Date:</t>
  </si>
  <si>
    <t>SUMMARY OF COSTS</t>
  </si>
  <si>
    <t>Total Requested</t>
  </si>
  <si>
    <t>Direct Costs</t>
  </si>
  <si>
    <t>Administrative Costs</t>
  </si>
  <si>
    <t>Total Direct / Administrative Costs</t>
  </si>
  <si>
    <t>Personnel - Salary</t>
  </si>
  <si>
    <t>Personnel - Fringe</t>
  </si>
  <si>
    <t>Office and Program Supplies
Supplies</t>
  </si>
  <si>
    <t>Travel</t>
  </si>
  <si>
    <t>Other</t>
  </si>
  <si>
    <t>Indirect Costs</t>
  </si>
  <si>
    <t>TOTALS</t>
  </si>
  <si>
    <t>Massachusetts Office for Victim Assistance</t>
  </si>
  <si>
    <t>SAFEPLAN Budget and Budget Narrative</t>
  </si>
  <si>
    <t>A. Personnel</t>
  </si>
  <si>
    <t>Employee Name</t>
  </si>
  <si>
    <t>Hourly Rate</t>
  </si>
  <si>
    <t>Hours per Week</t>
  </si>
  <si>
    <t>Direct
Administrative</t>
  </si>
  <si>
    <t>Weeks per Year</t>
  </si>
  <si>
    <t>Amount</t>
  </si>
  <si>
    <t>Functional Title</t>
  </si>
  <si>
    <t>Total Cost</t>
  </si>
  <si>
    <t>Example: Jill Smith</t>
  </si>
  <si>
    <t xml:space="preserve">Direct </t>
  </si>
  <si>
    <t>SAFEPLAN Advocate</t>
  </si>
  <si>
    <t>Example: Jane Smith</t>
  </si>
  <si>
    <t>Administrative</t>
  </si>
  <si>
    <t>Administrative Assistant</t>
  </si>
  <si>
    <t xml:space="preserve"> </t>
  </si>
  <si>
    <t>Total:</t>
  </si>
  <si>
    <t>Total Direct:</t>
  </si>
  <si>
    <t>Budget Narrative:</t>
  </si>
  <si>
    <t>Total Administrative:</t>
  </si>
  <si>
    <t>B.  Fringe Benefits</t>
  </si>
  <si>
    <t>Base Amount</t>
  </si>
  <si>
    <t xml:space="preserve">Fringe Rate </t>
  </si>
  <si>
    <t>Breakdown of Fringe Costs</t>
  </si>
  <si>
    <t>Health Insurance 20%, Workmens Compensation 5%, Payroll Tax 5%, Vision 2.5%, Dental 2.5%</t>
  </si>
  <si>
    <t>BYRNE</t>
  </si>
  <si>
    <t>Total</t>
  </si>
  <si>
    <t>VOCA</t>
  </si>
  <si>
    <r>
      <t>C.  Office &amp; Programmatic Supplies</t>
    </r>
    <r>
      <rPr>
        <sz val="11"/>
        <rFont val="Arial Narrow"/>
        <family val="2"/>
      </rPr>
      <t xml:space="preserve"> </t>
    </r>
  </si>
  <si>
    <t>Item</t>
  </si>
  <si>
    <t>Detailed Description of Costs</t>
  </si>
  <si>
    <t>Office Supplies</t>
  </si>
  <si>
    <t>Paper, pens, file folders</t>
  </si>
  <si>
    <t>D. Travel</t>
  </si>
  <si>
    <t>Description of Travel</t>
  </si>
  <si>
    <t xml:space="preserve">Travel Item </t>
  </si>
  <si>
    <t>Total Miles</t>
  </si>
  <si>
    <t>Mileage Rate</t>
  </si>
  <si>
    <t>Travel to Court</t>
  </si>
  <si>
    <t>Car</t>
  </si>
  <si>
    <t>E. Other</t>
  </si>
  <si>
    <t>Cost</t>
  </si>
  <si>
    <t>Quantity</t>
  </si>
  <si>
    <t>Brief Description of how arrived at Rate and Quantity</t>
  </si>
  <si>
    <t>Example: Rent</t>
  </si>
  <si>
    <t>example: % of FTE x SQ FT x RATE SQ. FT</t>
  </si>
  <si>
    <t>F. Indirect Costs</t>
  </si>
  <si>
    <t>Rate</t>
  </si>
  <si>
    <t>Type of Rate</t>
  </si>
  <si>
    <t>Total Cost Requested</t>
  </si>
  <si>
    <t>Example: 10% (must put '%' after number)</t>
  </si>
  <si>
    <t>De Minimis, Provisional, Final, Predetermined, Fixed</t>
  </si>
  <si>
    <t>Admin Cost</t>
  </si>
  <si>
    <t>Total Direct</t>
  </si>
  <si>
    <t>Total Administrative</t>
  </si>
  <si>
    <t xml:space="preserve">Budget Narrative for Indirect Costs:  </t>
  </si>
  <si>
    <t>TOTAL REQUESTED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</si>
</sst>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Arial Narrow"/>
      <family val="2"/>
    </font>
    <font>
      <b/>
      <sz val="10.5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u/>
      <sz val="10"/>
      <name val="Arial Narrow"/>
      <family val="2"/>
    </font>
    <font>
      <b/>
      <i/>
      <sz val="12"/>
      <name val="Arial Narrow"/>
      <family val="2"/>
    </font>
    <font>
      <b/>
      <u/>
      <sz val="11"/>
      <name val="Arial Narrow"/>
      <family val="2"/>
    </font>
    <font>
      <b/>
      <sz val="11"/>
      <color indexed="8"/>
      <name val="Arial Narrow"/>
      <family val="2"/>
    </font>
    <font>
      <sz val="11"/>
      <color theme="1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10" fillId="0" borderId="0" xfId="0" applyFont="1" applyProtection="1"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5" xfId="1" applyFont="1" applyBorder="1" applyProtection="1"/>
    <xf numFmtId="0" fontId="4" fillId="0" borderId="5" xfId="0" applyFont="1" applyBorder="1" applyProtection="1">
      <protection locked="0"/>
    </xf>
    <xf numFmtId="44" fontId="4" fillId="0" borderId="6" xfId="0" applyNumberFormat="1" applyFont="1" applyBorder="1"/>
    <xf numFmtId="0" fontId="10" fillId="0" borderId="0" xfId="0" applyFont="1" applyAlignment="1">
      <alignment horizontal="right"/>
    </xf>
    <xf numFmtId="9" fontId="10" fillId="0" borderId="0" xfId="2" applyFont="1" applyBorder="1" applyProtection="1"/>
    <xf numFmtId="0" fontId="13" fillId="0" borderId="0" xfId="0" applyFont="1"/>
    <xf numFmtId="0" fontId="7" fillId="0" borderId="0" xfId="0" applyFont="1"/>
    <xf numFmtId="0" fontId="14" fillId="0" borderId="0" xfId="0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8" fillId="0" borderId="7" xfId="0" applyFont="1" applyBorder="1" applyAlignment="1" applyProtection="1">
      <alignment wrapText="1"/>
      <protection locked="0"/>
    </xf>
    <xf numFmtId="44" fontId="8" fillId="0" borderId="7" xfId="1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5" xfId="0" applyFont="1" applyBorder="1" applyAlignment="1" applyProtection="1">
      <alignment wrapText="1"/>
      <protection locked="0"/>
    </xf>
    <xf numFmtId="44" fontId="8" fillId="0" borderId="5" xfId="1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8" fillId="0" borderId="0" xfId="1" applyNumberFormat="1" applyFont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0" borderId="5" xfId="0" applyFont="1" applyBorder="1" applyAlignment="1">
      <alignment wrapText="1"/>
    </xf>
    <xf numFmtId="44" fontId="8" fillId="0" borderId="0" xfId="1" applyFont="1" applyAlignment="1" applyProtection="1">
      <alignment wrapText="1"/>
      <protection locked="0"/>
    </xf>
    <xf numFmtId="0" fontId="9" fillId="0" borderId="10" xfId="0" applyFont="1" applyBorder="1" applyAlignment="1">
      <alignment horizontal="right" wrapText="1"/>
    </xf>
    <xf numFmtId="44" fontId="9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4" fontId="9" fillId="2" borderId="12" xfId="1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 applyProtection="1">
      <alignment horizontal="center" vertical="center" wrapText="1"/>
    </xf>
    <xf numFmtId="44" fontId="9" fillId="2" borderId="16" xfId="1" applyFont="1" applyFill="1" applyBorder="1" applyAlignment="1" applyProtection="1">
      <alignment horizontal="center" vertical="center" wrapText="1"/>
    </xf>
    <xf numFmtId="44" fontId="9" fillId="2" borderId="14" xfId="1" applyFont="1" applyFill="1" applyBorder="1" applyAlignment="1" applyProtection="1">
      <alignment horizontal="center" vertical="center" wrapText="1"/>
    </xf>
    <xf numFmtId="8" fontId="9" fillId="2" borderId="14" xfId="1" applyNumberFormat="1" applyFont="1" applyFill="1" applyBorder="1" applyAlignment="1" applyProtection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44" fontId="8" fillId="0" borderId="7" xfId="1" applyFont="1" applyBorder="1" applyAlignment="1" applyProtection="1">
      <alignment horizontal="center" vertical="center" wrapText="1"/>
      <protection locked="0"/>
    </xf>
    <xf numFmtId="44" fontId="8" fillId="0" borderId="7" xfId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44" fontId="8" fillId="0" borderId="5" xfId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0" fontId="8" fillId="0" borderId="7" xfId="2" applyNumberFormat="1" applyFont="1" applyBorder="1" applyAlignment="1" applyProtection="1">
      <alignment horizontal="center" vertical="center" wrapText="1"/>
      <protection locked="0"/>
    </xf>
    <xf numFmtId="10" fontId="8" fillId="0" borderId="5" xfId="2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wrapText="1"/>
    </xf>
    <xf numFmtId="164" fontId="8" fillId="0" borderId="0" xfId="1" applyNumberFormat="1" applyFont="1" applyAlignment="1" applyProtection="1">
      <alignment wrapText="1"/>
    </xf>
    <xf numFmtId="0" fontId="9" fillId="2" borderId="18" xfId="0" applyFont="1" applyFill="1" applyBorder="1" applyAlignment="1">
      <alignment horizontal="center" vertical="center" wrapText="1"/>
    </xf>
    <xf numFmtId="0" fontId="13" fillId="0" borderId="0" xfId="0" applyFont="1" applyProtection="1">
      <protection locked="0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4" fontId="9" fillId="2" borderId="23" xfId="1" applyFont="1" applyFill="1" applyBorder="1" applyAlignment="1" applyProtection="1">
      <alignment horizontal="center" vertical="center" wrapText="1"/>
    </xf>
    <xf numFmtId="44" fontId="9" fillId="2" borderId="7" xfId="1" applyFont="1" applyFill="1" applyBorder="1" applyAlignment="1" applyProtection="1">
      <alignment horizontal="center" vertical="center" wrapText="1"/>
    </xf>
    <xf numFmtId="8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44" fontId="9" fillId="2" borderId="25" xfId="1" applyFont="1" applyFill="1" applyBorder="1" applyAlignment="1" applyProtection="1">
      <alignment horizontal="center" vertical="center" wrapText="1"/>
    </xf>
    <xf numFmtId="44" fontId="9" fillId="2" borderId="26" xfId="1" applyFont="1" applyFill="1" applyBorder="1" applyAlignment="1" applyProtection="1">
      <alignment horizontal="center" vertical="center" wrapText="1"/>
    </xf>
    <xf numFmtId="44" fontId="9" fillId="0" borderId="5" xfId="1" applyFont="1" applyBorder="1" applyAlignment="1" applyProtection="1">
      <alignment wrapText="1"/>
    </xf>
    <xf numFmtId="0" fontId="9" fillId="2" borderId="25" xfId="0" applyFont="1" applyFill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center" vertical="center" wrapText="1"/>
    </xf>
    <xf numFmtId="44" fontId="8" fillId="0" borderId="5" xfId="1" applyFont="1" applyBorder="1" applyAlignment="1" applyProtection="1">
      <alignment wrapText="1"/>
    </xf>
    <xf numFmtId="44" fontId="8" fillId="0" borderId="7" xfId="1" applyFont="1" applyBorder="1" applyAlignment="1" applyProtection="1">
      <alignment wrapText="1"/>
    </xf>
    <xf numFmtId="44" fontId="9" fillId="2" borderId="27" xfId="1" applyFont="1" applyFill="1" applyBorder="1" applyAlignment="1" applyProtection="1">
      <alignment horizontal="center" vertical="center" wrapText="1"/>
    </xf>
    <xf numFmtId="0" fontId="16" fillId="3" borderId="13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12" xfId="0" applyFont="1" applyBorder="1" applyAlignment="1">
      <alignment wrapText="1"/>
    </xf>
    <xf numFmtId="9" fontId="15" fillId="4" borderId="22" xfId="0" applyNumberFormat="1" applyFont="1" applyFill="1" applyBorder="1" applyAlignment="1">
      <alignment horizontal="center" vertical="center" wrapText="1"/>
    </xf>
    <xf numFmtId="9" fontId="19" fillId="4" borderId="7" xfId="0" applyNumberFormat="1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4" fontId="20" fillId="4" borderId="20" xfId="0" applyNumberFormat="1" applyFont="1" applyFill="1" applyBorder="1" applyAlignment="1">
      <alignment horizontal="center" vertical="center" wrapText="1"/>
    </xf>
    <xf numFmtId="44" fontId="20" fillId="4" borderId="7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44" fontId="16" fillId="3" borderId="5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9" fontId="16" fillId="0" borderId="5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3" borderId="5" xfId="0" applyFont="1" applyFill="1" applyBorder="1" applyAlignment="1">
      <alignment vertical="center" wrapText="1"/>
    </xf>
    <xf numFmtId="44" fontId="9" fillId="3" borderId="28" xfId="0" applyNumberFormat="1" applyFont="1" applyFill="1" applyBorder="1" applyAlignment="1">
      <alignment vertical="center" wrapText="1"/>
    </xf>
    <xf numFmtId="0" fontId="16" fillId="3" borderId="5" xfId="0" applyFont="1" applyFill="1" applyBorder="1" applyAlignment="1">
      <alignment wrapText="1"/>
    </xf>
    <xf numFmtId="44" fontId="20" fillId="3" borderId="5" xfId="0" applyNumberFormat="1" applyFont="1" applyFill="1" applyBorder="1" applyAlignment="1">
      <alignment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>
      <alignment wrapText="1"/>
    </xf>
    <xf numFmtId="44" fontId="20" fillId="0" borderId="0" xfId="0" applyNumberFormat="1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4" fillId="0" borderId="29" xfId="0" applyFont="1" applyBorder="1" applyAlignment="1">
      <alignment horizontal="center" vertical="center" wrapText="1"/>
    </xf>
    <xf numFmtId="44" fontId="4" fillId="0" borderId="28" xfId="1" applyFont="1" applyBorder="1" applyProtection="1"/>
    <xf numFmtId="0" fontId="4" fillId="0" borderId="28" xfId="0" applyFont="1" applyBorder="1" applyProtection="1">
      <protection locked="0"/>
    </xf>
    <xf numFmtId="44" fontId="4" fillId="0" borderId="30" xfId="0" applyNumberFormat="1" applyFont="1" applyBorder="1"/>
    <xf numFmtId="0" fontId="6" fillId="0" borderId="13" xfId="0" applyFont="1" applyBorder="1" applyAlignment="1">
      <alignment horizontal="center" vertical="center" wrapText="1"/>
    </xf>
    <xf numFmtId="44" fontId="4" fillId="0" borderId="12" xfId="1" applyFont="1" applyBorder="1" applyProtection="1"/>
    <xf numFmtId="0" fontId="4" fillId="0" borderId="12" xfId="0" applyFont="1" applyBorder="1" applyProtection="1">
      <protection locked="0"/>
    </xf>
    <xf numFmtId="44" fontId="10" fillId="0" borderId="12" xfId="1" applyFont="1" applyBorder="1" applyProtection="1"/>
    <xf numFmtId="44" fontId="10" fillId="0" borderId="21" xfId="0" applyNumberFormat="1" applyFont="1" applyBorder="1"/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10" fontId="8" fillId="0" borderId="5" xfId="0" applyNumberFormat="1" applyFont="1" applyBorder="1" applyAlignment="1" applyProtection="1">
      <alignment horizontal="left" vertical="center" wrapText="1"/>
      <protection locked="0"/>
    </xf>
    <xf numFmtId="44" fontId="8" fillId="0" borderId="2" xfId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44" fontId="8" fillId="0" borderId="2" xfId="1" applyFont="1" applyBorder="1" applyAlignment="1" applyProtection="1">
      <alignment horizontal="center" vertical="center" wrapText="1"/>
    </xf>
    <xf numFmtId="44" fontId="9" fillId="0" borderId="7" xfId="1" applyFont="1" applyBorder="1" applyAlignment="1" applyProtection="1">
      <alignment wrapText="1"/>
    </xf>
    <xf numFmtId="164" fontId="9" fillId="0" borderId="5" xfId="0" applyNumberFormat="1" applyFont="1" applyBorder="1" applyAlignment="1">
      <alignment wrapText="1"/>
    </xf>
    <xf numFmtId="164" fontId="8" fillId="0" borderId="7" xfId="0" applyNumberFormat="1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0" fontId="8" fillId="0" borderId="36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vertical="top" wrapText="1"/>
      <protection locked="0"/>
    </xf>
    <xf numFmtId="9" fontId="9" fillId="2" borderId="7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9" fontId="9" fillId="2" borderId="14" xfId="2" applyFont="1" applyFill="1" applyBorder="1" applyAlignment="1" applyProtection="1">
      <alignment horizontal="center" vertical="center" wrapText="1"/>
    </xf>
    <xf numFmtId="44" fontId="8" fillId="0" borderId="5" xfId="1" applyFont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5" fillId="0" borderId="17" xfId="0" applyNumberFormat="1" applyFont="1" applyBorder="1" applyAlignment="1" applyProtection="1">
      <alignment horizontal="left" wrapText="1"/>
      <protection locked="0"/>
    </xf>
    <xf numFmtId="0" fontId="5" fillId="0" borderId="17" xfId="0" applyFont="1" applyBorder="1" applyAlignment="1" applyProtection="1">
      <alignment horizontal="left" wrapText="1"/>
      <protection locked="0"/>
    </xf>
    <xf numFmtId="0" fontId="10" fillId="0" borderId="17" xfId="0" applyFont="1" applyBorder="1" applyAlignment="1" applyProtection="1">
      <alignment horizontal="left" wrapText="1"/>
      <protection locked="0"/>
    </xf>
    <xf numFmtId="0" fontId="7" fillId="0" borderId="31" xfId="0" applyFont="1" applyBorder="1" applyAlignment="1" applyProtection="1">
      <alignment horizontal="left" wrapText="1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left"/>
      <protection locked="0"/>
    </xf>
    <xf numFmtId="14" fontId="7" fillId="0" borderId="31" xfId="0" applyNumberFormat="1" applyFont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8" fillId="0" borderId="48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 applyProtection="1">
      <alignment horizontal="left" vertical="top" wrapText="1"/>
      <protection locked="0"/>
    </xf>
    <xf numFmtId="44" fontId="8" fillId="0" borderId="8" xfId="1" applyFont="1" applyBorder="1" applyAlignment="1" applyProtection="1">
      <alignment wrapText="1"/>
      <protection locked="0"/>
    </xf>
    <xf numFmtId="44" fontId="8" fillId="0" borderId="32" xfId="1" applyFont="1" applyBorder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5" xfId="1" applyFont="1" applyBorder="1" applyAlignment="1" applyProtection="1">
      <alignment horizontal="center" vertical="center" wrapText="1"/>
      <protection locked="0"/>
    </xf>
    <xf numFmtId="0" fontId="21" fillId="3" borderId="8" xfId="0" applyFont="1" applyFill="1" applyBorder="1" applyAlignment="1">
      <alignment horizontal="left" vertical="center" wrapText="1"/>
    </xf>
    <xf numFmtId="0" fontId="21" fillId="3" borderId="31" xfId="0" applyFont="1" applyFill="1" applyBorder="1" applyAlignment="1">
      <alignment horizontal="left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8" fillId="0" borderId="45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44" fontId="8" fillId="0" borderId="8" xfId="1" applyFont="1" applyBorder="1" applyAlignment="1" applyProtection="1">
      <alignment horizontal="center" vertical="center" wrapText="1"/>
      <protection locked="0"/>
    </xf>
    <xf numFmtId="44" fontId="8" fillId="0" borderId="31" xfId="1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horizontal="center" vertical="center" wrapText="1"/>
    </xf>
    <xf numFmtId="44" fontId="8" fillId="0" borderId="9" xfId="1" applyFont="1" applyBorder="1" applyAlignment="1" applyProtection="1">
      <alignment wrapText="1"/>
      <protection locked="0"/>
    </xf>
    <xf numFmtId="44" fontId="8" fillId="0" borderId="20" xfId="1" applyFont="1" applyBorder="1" applyAlignment="1" applyProtection="1">
      <alignment wrapText="1"/>
      <protection locked="0"/>
    </xf>
    <xf numFmtId="9" fontId="9" fillId="2" borderId="14" xfId="2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9" fontId="9" fillId="0" borderId="8" xfId="2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8" fillId="0" borderId="33" xfId="0" applyFont="1" applyBorder="1" applyAlignment="1" applyProtection="1">
      <alignment vertical="top" wrapText="1"/>
      <protection locked="0"/>
    </xf>
    <xf numFmtId="0" fontId="8" fillId="0" borderId="34" xfId="0" applyFont="1" applyBorder="1" applyAlignment="1" applyProtection="1">
      <alignment vertical="top" wrapText="1"/>
      <protection locked="0"/>
    </xf>
    <xf numFmtId="0" fontId="8" fillId="0" borderId="35" xfId="0" applyFont="1" applyBorder="1" applyAlignment="1" applyProtection="1">
      <alignment vertical="top" wrapText="1"/>
      <protection locked="0"/>
    </xf>
    <xf numFmtId="0" fontId="8" fillId="0" borderId="36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19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top" wrapText="1"/>
      <protection locked="0"/>
    </xf>
    <xf numFmtId="0" fontId="8" fillId="0" borderId="20" xfId="0" applyFont="1" applyBorder="1" applyAlignment="1" applyProtection="1">
      <alignment vertical="top" wrapText="1"/>
      <protection locked="0"/>
    </xf>
    <xf numFmtId="9" fontId="8" fillId="0" borderId="8" xfId="2" applyFont="1" applyFill="1" applyBorder="1" applyAlignment="1" applyProtection="1">
      <alignment horizontal="center" vertical="center" wrapText="1"/>
      <protection locked="0"/>
    </xf>
    <xf numFmtId="9" fontId="9" fillId="2" borderId="7" xfId="2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8" fillId="0" borderId="9" xfId="2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44" fontId="8" fillId="0" borderId="40" xfId="1" applyFont="1" applyBorder="1" applyAlignment="1" applyProtection="1">
      <alignment horizontal="center" vertical="center" wrapText="1"/>
      <protection locked="0"/>
    </xf>
    <xf numFmtId="44" fontId="8" fillId="0" borderId="41" xfId="1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deral%2520Grants\BYRNE%2520QTRLY%2520reports\FY2010\4th%2520qtr\FY2010%2520Finanacial%2520Report_4th%2520q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tr Detailed Fin Rpt"/>
      <sheetName val="Qtr Fin Rpt"/>
      <sheetName val="Year-to-Date"/>
      <sheetName val="Grant Adjustment"/>
      <sheetName val="EOPSS use only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G22"/>
  <sheetViews>
    <sheetView view="pageLayout" zoomScaleNormal="100" zoomScaleSheetLayoutView="140" workbookViewId="0">
      <selection activeCell="H19" sqref="H19"/>
    </sheetView>
  </sheetViews>
  <sheetFormatPr defaultColWidth="9.28515625" defaultRowHeight="12.95"/>
  <cols>
    <col min="1" max="1" width="16.5703125" style="3" customWidth="1"/>
    <col min="2" max="2" width="15.7109375" style="3" customWidth="1"/>
    <col min="3" max="3" width="14.42578125" style="3" customWidth="1"/>
    <col min="4" max="4" width="3" style="3" customWidth="1"/>
    <col min="5" max="5" width="16.7109375" style="3" customWidth="1"/>
    <col min="6" max="6" width="17" style="3" customWidth="1"/>
    <col min="7" max="7" width="18.7109375" style="3" customWidth="1"/>
    <col min="8" max="8" width="14.42578125" style="3" customWidth="1"/>
    <col min="9" max="16384" width="9.28515625" style="3"/>
  </cols>
  <sheetData>
    <row r="1" spans="1:7" ht="21" customHeight="1">
      <c r="A1" s="4" t="s">
        <v>0</v>
      </c>
      <c r="B1" s="137" t="s">
        <v>1</v>
      </c>
      <c r="C1" s="137"/>
      <c r="D1" s="138"/>
      <c r="E1" s="139"/>
      <c r="F1" s="139"/>
      <c r="G1" s="139"/>
    </row>
    <row r="2" spans="1:7" ht="21" customHeight="1">
      <c r="A2" s="5" t="s">
        <v>2</v>
      </c>
      <c r="B2" s="140"/>
      <c r="C2" s="140"/>
      <c r="D2" s="141"/>
      <c r="E2" s="142"/>
      <c r="F2" s="142"/>
      <c r="G2" s="142"/>
    </row>
    <row r="3" spans="1:7" ht="21" customHeight="1">
      <c r="A3" s="4" t="s">
        <v>3</v>
      </c>
      <c r="B3" s="140"/>
      <c r="C3" s="140"/>
      <c r="D3" s="141"/>
      <c r="E3" s="142"/>
      <c r="F3" s="142"/>
      <c r="G3" s="142"/>
    </row>
    <row r="4" spans="1:7" ht="21" customHeight="1">
      <c r="A4" s="4" t="s">
        <v>4</v>
      </c>
      <c r="B4" s="143"/>
      <c r="C4" s="141"/>
      <c r="D4" s="141"/>
      <c r="E4" s="142"/>
      <c r="F4" s="142"/>
      <c r="G4" s="142"/>
    </row>
    <row r="5" spans="1:7" ht="10.15" customHeight="1">
      <c r="A5" s="4"/>
      <c r="B5" s="6"/>
      <c r="C5" s="124"/>
      <c r="D5" s="124"/>
      <c r="E5" s="124"/>
      <c r="F5" s="4"/>
      <c r="G5" s="124"/>
    </row>
    <row r="6" spans="1:7" ht="28.5" customHeight="1">
      <c r="A6" s="124"/>
      <c r="B6" s="144" t="s">
        <v>5</v>
      </c>
      <c r="C6" s="145"/>
      <c r="D6" s="145"/>
      <c r="E6" s="145"/>
      <c r="F6" s="145"/>
      <c r="G6" s="145"/>
    </row>
    <row r="7" spans="1:7" ht="14.25" customHeight="1" thickBot="1">
      <c r="A7" s="124"/>
      <c r="B7" s="7"/>
      <c r="C7" s="8"/>
      <c r="D7" s="124"/>
      <c r="E7" s="124"/>
      <c r="F7" s="124"/>
      <c r="G7" s="124"/>
    </row>
    <row r="8" spans="1:7" ht="29.25" customHeight="1">
      <c r="A8" s="124"/>
      <c r="B8" s="9"/>
      <c r="C8" s="10" t="s">
        <v>6</v>
      </c>
      <c r="D8" s="11"/>
      <c r="E8" s="12" t="s">
        <v>7</v>
      </c>
      <c r="F8" s="12" t="s">
        <v>8</v>
      </c>
      <c r="G8" s="13" t="s">
        <v>9</v>
      </c>
    </row>
    <row r="9" spans="1:7" ht="25.15" customHeight="1">
      <c r="A9" s="124"/>
      <c r="B9" s="14" t="s">
        <v>10</v>
      </c>
      <c r="C9" s="15">
        <f>'2. Budget Request '!H25</f>
        <v>0</v>
      </c>
      <c r="D9" s="16"/>
      <c r="E9" s="15">
        <f>'2. Budget Request '!H26</f>
        <v>0</v>
      </c>
      <c r="F9" s="15">
        <f>'2. Budget Request '!H27</f>
        <v>0</v>
      </c>
      <c r="G9" s="17">
        <f t="shared" ref="G9:G14" si="0">SUM(E9:F9)</f>
        <v>0</v>
      </c>
    </row>
    <row r="10" spans="1:7" ht="25.15" customHeight="1">
      <c r="A10" s="124"/>
      <c r="B10" s="14" t="s">
        <v>11</v>
      </c>
      <c r="C10" s="15">
        <f>'2. Budget Request '!H50</f>
        <v>0</v>
      </c>
      <c r="D10" s="16"/>
      <c r="E10" s="15">
        <f>'2. Budget Request '!H51</f>
        <v>0</v>
      </c>
      <c r="F10" s="15">
        <f>'2. Budget Request '!H52</f>
        <v>0</v>
      </c>
      <c r="G10" s="17">
        <f t="shared" si="0"/>
        <v>0</v>
      </c>
    </row>
    <row r="11" spans="1:7" ht="25.15" customHeight="1">
      <c r="A11" s="124"/>
      <c r="B11" s="14" t="s">
        <v>12</v>
      </c>
      <c r="C11" s="15">
        <f>'2. Budget Request '!F74</f>
        <v>0</v>
      </c>
      <c r="D11" s="16"/>
      <c r="E11" s="15">
        <f>'2. Budget Request '!F75</f>
        <v>0</v>
      </c>
      <c r="F11" s="15">
        <f>'2. Budget Request '!F76</f>
        <v>0</v>
      </c>
      <c r="G11" s="17">
        <f t="shared" si="0"/>
        <v>0</v>
      </c>
    </row>
    <row r="12" spans="1:7" ht="25.15" customHeight="1">
      <c r="A12" s="124"/>
      <c r="B12" s="14" t="s">
        <v>13</v>
      </c>
      <c r="C12" s="15">
        <f>'2. Budget Request '!G94</f>
        <v>0</v>
      </c>
      <c r="D12" s="16"/>
      <c r="E12" s="15">
        <f>'2. Budget Request '!G95</f>
        <v>0</v>
      </c>
      <c r="F12" s="15">
        <f>'2. Budget Request '!G96</f>
        <v>0</v>
      </c>
      <c r="G12" s="17">
        <f t="shared" si="0"/>
        <v>0</v>
      </c>
    </row>
    <row r="13" spans="1:7" ht="25.15" customHeight="1">
      <c r="A13" s="124"/>
      <c r="B13" s="14" t="s">
        <v>14</v>
      </c>
      <c r="C13" s="15">
        <f>'2. Budget Request '!G114</f>
        <v>0</v>
      </c>
      <c r="D13" s="16"/>
      <c r="E13" s="15">
        <f>'2. Budget Request '!G115</f>
        <v>0</v>
      </c>
      <c r="F13" s="15">
        <f>'2. Budget Request '!G116</f>
        <v>0</v>
      </c>
      <c r="G13" s="17">
        <f t="shared" si="0"/>
        <v>0</v>
      </c>
    </row>
    <row r="14" spans="1:7" ht="25.15" customHeight="1" thickBot="1">
      <c r="A14" s="124"/>
      <c r="B14" s="104" t="s">
        <v>15</v>
      </c>
      <c r="C14" s="105">
        <f>'2. Budget Request '!F128</f>
        <v>0</v>
      </c>
      <c r="D14" s="106"/>
      <c r="E14" s="105">
        <f>'2. Budget Request '!F129</f>
        <v>0</v>
      </c>
      <c r="F14" s="105">
        <f>'2. Budget Request '!F130</f>
        <v>0</v>
      </c>
      <c r="G14" s="107">
        <f t="shared" si="0"/>
        <v>0</v>
      </c>
    </row>
    <row r="15" spans="1:7" ht="21.75" customHeight="1" thickBot="1">
      <c r="A15" s="124"/>
      <c r="B15" s="108" t="s">
        <v>16</v>
      </c>
      <c r="C15" s="109">
        <f>SUM(C9:C14)</f>
        <v>0</v>
      </c>
      <c r="D15" s="110"/>
      <c r="E15" s="111">
        <f>SUM(E9:E14)</f>
        <v>0</v>
      </c>
      <c r="F15" s="111">
        <f>SUM(F9:F14)</f>
        <v>0</v>
      </c>
      <c r="G15" s="112">
        <f>SUM(G9:G14)</f>
        <v>0</v>
      </c>
    </row>
    <row r="16" spans="1:7">
      <c r="A16" s="124"/>
      <c r="B16" s="124"/>
      <c r="C16" s="124"/>
      <c r="D16" s="124"/>
      <c r="E16" s="18"/>
      <c r="F16" s="19"/>
      <c r="G16" s="124"/>
    </row>
    <row r="17" spans="1:7">
      <c r="A17" s="124"/>
      <c r="B17" s="124"/>
      <c r="C17" s="124"/>
      <c r="D17" s="124"/>
      <c r="E17" s="18"/>
      <c r="F17" s="19"/>
      <c r="G17" s="124"/>
    </row>
    <row r="18" spans="1:7" ht="24" customHeight="1">
      <c r="A18" s="124"/>
      <c r="B18" s="124"/>
      <c r="C18" s="124"/>
      <c r="D18" s="124"/>
      <c r="E18" s="20"/>
      <c r="F18" s="21"/>
      <c r="G18" s="124"/>
    </row>
    <row r="19" spans="1:7" ht="20.25" customHeight="1">
      <c r="A19" s="20"/>
      <c r="B19" s="20"/>
      <c r="C19" s="20"/>
    </row>
    <row r="20" spans="1:7" ht="17.25" customHeight="1">
      <c r="A20" s="20"/>
      <c r="B20" s="20"/>
      <c r="C20" s="58"/>
    </row>
    <row r="21" spans="1:7" ht="18" customHeight="1">
      <c r="A21" s="20"/>
      <c r="B21" s="20"/>
      <c r="C21" s="20"/>
    </row>
    <row r="22" spans="1:7" ht="36" customHeight="1"/>
  </sheetData>
  <sheetProtection algorithmName="SHA-512" hashValue="R1no9GdVEJmGzBzJntwkItlwWHgb/2vt067scaV6WubI75+padis7HvX0yRY2rVLoXQGrAnzZLPbyyHUkwJVcA==" saltValue="+agwdtHII37g7YU3VBpfLA==" spinCount="100000" sheet="1" formatCells="0" formatColumns="0" formatRows="0"/>
  <mergeCells count="5">
    <mergeCell ref="B1:G1"/>
    <mergeCell ref="B2:G2"/>
    <mergeCell ref="B3:G3"/>
    <mergeCell ref="B4:G4"/>
    <mergeCell ref="B6:G6"/>
  </mergeCells>
  <phoneticPr fontId="2" type="noConversion"/>
  <printOptions horizontalCentered="1"/>
  <pageMargins left="0.75" right="0.75" top="1.1299999999999999" bottom="1" header="0.3" footer="0.5"/>
  <pageSetup fitToHeight="0" orientation="landscape" r:id="rId1"/>
  <headerFooter alignWithMargins="0">
    <oddHeader xml:space="preserve">&amp;C&amp;"Arial Narrow,Bold"&amp;20
SAFEPLAN Budget and Budget Narrative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IV142"/>
  <sheetViews>
    <sheetView tabSelected="1" view="pageBreakPreview" zoomScale="90" zoomScaleNormal="100" zoomScaleSheetLayoutView="90" workbookViewId="0">
      <selection activeCell="G131" sqref="G131"/>
    </sheetView>
  </sheetViews>
  <sheetFormatPr defaultColWidth="9.28515625" defaultRowHeight="12.6"/>
  <cols>
    <col min="1" max="1" width="45.7109375" style="1" customWidth="1"/>
    <col min="2" max="2" width="14.7109375" style="1" bestFit="1" customWidth="1"/>
    <col min="3" max="3" width="12.28515625" style="1" customWidth="1"/>
    <col min="4" max="4" width="14.7109375" style="1" customWidth="1"/>
    <col min="5" max="5" width="18.28515625" style="1" customWidth="1"/>
    <col min="6" max="6" width="14" style="1" customWidth="1"/>
    <col min="7" max="7" width="44.28515625" style="1" customWidth="1"/>
    <col min="8" max="8" width="15.28515625" style="1" customWidth="1"/>
    <col min="9" max="26" width="9.28515625" style="1"/>
    <col min="27" max="27" width="12.7109375" style="1" customWidth="1"/>
    <col min="28" max="16384" width="9.28515625" style="1"/>
  </cols>
  <sheetData>
    <row r="1" spans="1:8" s="2" customFormat="1" ht="14.1">
      <c r="A1" s="174" t="s">
        <v>17</v>
      </c>
      <c r="B1" s="174"/>
      <c r="C1" s="174"/>
      <c r="D1" s="174"/>
      <c r="E1" s="174"/>
      <c r="F1" s="174"/>
      <c r="G1" s="174"/>
      <c r="H1" s="174"/>
    </row>
    <row r="2" spans="1:8" s="2" customFormat="1" ht="14.1">
      <c r="A2" s="174" t="s">
        <v>18</v>
      </c>
      <c r="B2" s="174"/>
      <c r="C2" s="174"/>
      <c r="D2" s="174"/>
      <c r="E2" s="174"/>
      <c r="F2" s="174"/>
      <c r="G2" s="174"/>
      <c r="H2" s="174"/>
    </row>
    <row r="3" spans="1:8" s="2" customFormat="1" ht="14.1">
      <c r="A3" s="174"/>
      <c r="B3" s="174"/>
      <c r="C3" s="174"/>
      <c r="D3" s="174"/>
      <c r="E3" s="174"/>
      <c r="F3" s="174"/>
      <c r="G3" s="174"/>
      <c r="H3" s="174"/>
    </row>
    <row r="4" spans="1:8" s="2" customFormat="1" ht="14.25" customHeight="1">
      <c r="A4" s="174"/>
      <c r="B4" s="174"/>
      <c r="C4" s="174"/>
      <c r="D4" s="174"/>
      <c r="E4" s="174"/>
      <c r="F4" s="174"/>
      <c r="G4" s="174"/>
      <c r="H4" s="174"/>
    </row>
    <row r="5" spans="1:8" hidden="1"/>
    <row r="6" spans="1:8" s="23" customFormat="1" ht="18.75" customHeight="1" thickBot="1">
      <c r="A6" s="148" t="s">
        <v>19</v>
      </c>
      <c r="B6" s="149"/>
      <c r="C6" s="149"/>
      <c r="D6" s="149"/>
      <c r="E6" s="149"/>
      <c r="F6" s="149"/>
      <c r="G6" s="149"/>
      <c r="H6" s="149"/>
    </row>
    <row r="7" spans="1:8" s="36" customFormat="1" ht="38.25" customHeight="1" thickBot="1">
      <c r="A7" s="126" t="s">
        <v>20</v>
      </c>
      <c r="B7" s="127" t="s">
        <v>21</v>
      </c>
      <c r="C7" s="127" t="s">
        <v>22</v>
      </c>
      <c r="D7" s="127" t="s">
        <v>23</v>
      </c>
      <c r="E7" s="127" t="s">
        <v>24</v>
      </c>
      <c r="F7" s="127" t="s">
        <v>25</v>
      </c>
      <c r="G7" s="127" t="s">
        <v>26</v>
      </c>
      <c r="H7" s="59" t="s">
        <v>27</v>
      </c>
    </row>
    <row r="8" spans="1:8" s="36" customFormat="1" ht="24.75" customHeight="1">
      <c r="A8" s="60" t="s">
        <v>28</v>
      </c>
      <c r="B8" s="64">
        <v>15.25</v>
      </c>
      <c r="C8" s="62">
        <v>30</v>
      </c>
      <c r="D8" s="62" t="s">
        <v>29</v>
      </c>
      <c r="E8" s="62">
        <v>52</v>
      </c>
      <c r="F8" s="65">
        <v>23790</v>
      </c>
      <c r="G8" s="62" t="s">
        <v>30</v>
      </c>
      <c r="H8" s="66">
        <f t="shared" ref="H8:H13" si="0">F8</f>
        <v>23790</v>
      </c>
    </row>
    <row r="9" spans="1:8" s="36" customFormat="1" ht="26.25" customHeight="1" thickBot="1">
      <c r="A9" s="40" t="s">
        <v>31</v>
      </c>
      <c r="B9" s="43">
        <v>14</v>
      </c>
      <c r="C9" s="39">
        <v>1</v>
      </c>
      <c r="D9" s="39" t="s">
        <v>32</v>
      </c>
      <c r="E9" s="39">
        <v>52</v>
      </c>
      <c r="F9" s="44">
        <v>728</v>
      </c>
      <c r="G9" s="39" t="s">
        <v>33</v>
      </c>
      <c r="H9" s="45">
        <f t="shared" si="0"/>
        <v>728</v>
      </c>
    </row>
    <row r="10" spans="1:8" s="49" customFormat="1" ht="14.1">
      <c r="A10" s="46"/>
      <c r="B10" s="47"/>
      <c r="C10" s="46"/>
      <c r="D10" s="46"/>
      <c r="E10" s="46"/>
      <c r="F10" s="48">
        <f>B10*C10*E10</f>
        <v>0</v>
      </c>
      <c r="G10" s="46"/>
      <c r="H10" s="121">
        <f>F10</f>
        <v>0</v>
      </c>
    </row>
    <row r="11" spans="1:8" s="49" customFormat="1" ht="14.1">
      <c r="A11" s="125"/>
      <c r="B11" s="134"/>
      <c r="C11" s="125"/>
      <c r="D11" s="125"/>
      <c r="E11" s="125"/>
      <c r="F11" s="50">
        <f t="shared" ref="F11:F24" si="1">B11*C11*E11</f>
        <v>0</v>
      </c>
      <c r="G11" s="125"/>
      <c r="H11" s="122">
        <f>F11</f>
        <v>0</v>
      </c>
    </row>
    <row r="12" spans="1:8" s="49" customFormat="1" ht="14.1">
      <c r="A12" s="125"/>
      <c r="B12" s="134"/>
      <c r="C12" s="125"/>
      <c r="D12" s="125"/>
      <c r="E12" s="125"/>
      <c r="F12" s="50">
        <f t="shared" si="1"/>
        <v>0</v>
      </c>
      <c r="G12" s="125"/>
      <c r="H12" s="122">
        <f>F12</f>
        <v>0</v>
      </c>
    </row>
    <row r="13" spans="1:8" s="49" customFormat="1" ht="14.1">
      <c r="A13" s="125"/>
      <c r="B13" s="134">
        <v>0</v>
      </c>
      <c r="C13" s="125">
        <v>0</v>
      </c>
      <c r="D13" s="125"/>
      <c r="E13" s="125">
        <v>0</v>
      </c>
      <c r="F13" s="50">
        <f t="shared" si="1"/>
        <v>0</v>
      </c>
      <c r="G13" s="125"/>
      <c r="H13" s="122">
        <f t="shared" si="0"/>
        <v>0</v>
      </c>
    </row>
    <row r="14" spans="1:8" s="49" customFormat="1" ht="14.1">
      <c r="A14" s="125"/>
      <c r="B14" s="134">
        <v>0</v>
      </c>
      <c r="C14" s="125">
        <v>0</v>
      </c>
      <c r="D14" s="125"/>
      <c r="E14" s="125">
        <v>0</v>
      </c>
      <c r="F14" s="50">
        <f t="shared" si="1"/>
        <v>0</v>
      </c>
      <c r="G14" s="125"/>
      <c r="H14" s="122">
        <f t="shared" ref="H14:H24" si="2">F14</f>
        <v>0</v>
      </c>
    </row>
    <row r="15" spans="1:8" s="49" customFormat="1" ht="14.1">
      <c r="A15" s="125"/>
      <c r="B15" s="134">
        <v>0</v>
      </c>
      <c r="C15" s="125">
        <v>0</v>
      </c>
      <c r="D15" s="125"/>
      <c r="E15" s="125">
        <v>0</v>
      </c>
      <c r="F15" s="50">
        <f t="shared" si="1"/>
        <v>0</v>
      </c>
      <c r="G15" s="125"/>
      <c r="H15" s="122">
        <f t="shared" si="2"/>
        <v>0</v>
      </c>
    </row>
    <row r="16" spans="1:8" s="49" customFormat="1" ht="14.1">
      <c r="A16" s="125"/>
      <c r="B16" s="134">
        <v>0</v>
      </c>
      <c r="C16" s="125">
        <v>0</v>
      </c>
      <c r="D16" s="125"/>
      <c r="E16" s="125">
        <v>0</v>
      </c>
      <c r="F16" s="50">
        <f t="shared" si="1"/>
        <v>0</v>
      </c>
      <c r="G16" s="125"/>
      <c r="H16" s="122">
        <f t="shared" si="2"/>
        <v>0</v>
      </c>
    </row>
    <row r="17" spans="1:8" s="49" customFormat="1" ht="14.1">
      <c r="A17" s="125" t="s">
        <v>34</v>
      </c>
      <c r="B17" s="134">
        <v>0</v>
      </c>
      <c r="C17" s="125">
        <v>0</v>
      </c>
      <c r="D17" s="125"/>
      <c r="E17" s="125">
        <v>0</v>
      </c>
      <c r="F17" s="50">
        <f t="shared" si="1"/>
        <v>0</v>
      </c>
      <c r="G17" s="125"/>
      <c r="H17" s="122">
        <f t="shared" si="2"/>
        <v>0</v>
      </c>
    </row>
    <row r="18" spans="1:8" s="49" customFormat="1" ht="14.1">
      <c r="A18" s="125" t="s">
        <v>34</v>
      </c>
      <c r="B18" s="134">
        <v>0</v>
      </c>
      <c r="C18" s="125">
        <v>0</v>
      </c>
      <c r="D18" s="125"/>
      <c r="E18" s="125">
        <v>0</v>
      </c>
      <c r="F18" s="50">
        <f t="shared" si="1"/>
        <v>0</v>
      </c>
      <c r="G18" s="125"/>
      <c r="H18" s="122">
        <f t="shared" si="2"/>
        <v>0</v>
      </c>
    </row>
    <row r="19" spans="1:8" s="49" customFormat="1" ht="14.1">
      <c r="A19" s="125" t="s">
        <v>34</v>
      </c>
      <c r="B19" s="134">
        <v>0</v>
      </c>
      <c r="C19" s="125">
        <v>0</v>
      </c>
      <c r="D19" s="125"/>
      <c r="E19" s="125">
        <v>0</v>
      </c>
      <c r="F19" s="50">
        <f t="shared" si="1"/>
        <v>0</v>
      </c>
      <c r="G19" s="125"/>
      <c r="H19" s="122">
        <f t="shared" si="2"/>
        <v>0</v>
      </c>
    </row>
    <row r="20" spans="1:8" s="49" customFormat="1" ht="14.1">
      <c r="A20" s="125" t="s">
        <v>34</v>
      </c>
      <c r="B20" s="134">
        <v>0</v>
      </c>
      <c r="C20" s="125">
        <v>0</v>
      </c>
      <c r="D20" s="125"/>
      <c r="E20" s="125">
        <v>0</v>
      </c>
      <c r="F20" s="50">
        <f t="shared" si="1"/>
        <v>0</v>
      </c>
      <c r="G20" s="125"/>
      <c r="H20" s="122">
        <f t="shared" si="2"/>
        <v>0</v>
      </c>
    </row>
    <row r="21" spans="1:8" s="49" customFormat="1" ht="14.1">
      <c r="A21" s="125" t="s">
        <v>34</v>
      </c>
      <c r="B21" s="134">
        <v>0</v>
      </c>
      <c r="C21" s="125">
        <v>0</v>
      </c>
      <c r="D21" s="125"/>
      <c r="E21" s="125">
        <v>0</v>
      </c>
      <c r="F21" s="50">
        <f t="shared" si="1"/>
        <v>0</v>
      </c>
      <c r="G21" s="125"/>
      <c r="H21" s="122">
        <f t="shared" si="2"/>
        <v>0</v>
      </c>
    </row>
    <row r="22" spans="1:8" s="49" customFormat="1" ht="14.1">
      <c r="A22" s="125" t="s">
        <v>34</v>
      </c>
      <c r="B22" s="134">
        <v>0</v>
      </c>
      <c r="C22" s="125">
        <v>0</v>
      </c>
      <c r="D22" s="125"/>
      <c r="E22" s="125">
        <v>0</v>
      </c>
      <c r="F22" s="50">
        <f t="shared" si="1"/>
        <v>0</v>
      </c>
      <c r="G22" s="125"/>
      <c r="H22" s="122">
        <f t="shared" si="2"/>
        <v>0</v>
      </c>
    </row>
    <row r="23" spans="1:8" s="49" customFormat="1" ht="14.1">
      <c r="A23" s="125" t="s">
        <v>34</v>
      </c>
      <c r="B23" s="134">
        <v>0</v>
      </c>
      <c r="C23" s="125">
        <v>0</v>
      </c>
      <c r="D23" s="125"/>
      <c r="E23" s="125">
        <v>0</v>
      </c>
      <c r="F23" s="50">
        <f t="shared" si="1"/>
        <v>0</v>
      </c>
      <c r="G23" s="125"/>
      <c r="H23" s="122">
        <f t="shared" si="2"/>
        <v>0</v>
      </c>
    </row>
    <row r="24" spans="1:8" s="49" customFormat="1" ht="14.1">
      <c r="A24" s="125" t="s">
        <v>34</v>
      </c>
      <c r="B24" s="134">
        <v>0</v>
      </c>
      <c r="C24" s="125">
        <v>0</v>
      </c>
      <c r="D24" s="125"/>
      <c r="E24" s="125">
        <v>0</v>
      </c>
      <c r="F24" s="50">
        <f t="shared" si="1"/>
        <v>0</v>
      </c>
      <c r="G24" s="125"/>
      <c r="H24" s="122">
        <f t="shared" si="2"/>
        <v>0</v>
      </c>
    </row>
    <row r="25" spans="1:8" s="26" customFormat="1" ht="14.1">
      <c r="C25" s="29" t="s">
        <v>34</v>
      </c>
      <c r="D25" s="29"/>
      <c r="G25" s="27" t="s">
        <v>35</v>
      </c>
      <c r="H25" s="120">
        <f>SUM(H10:H24)</f>
        <v>0</v>
      </c>
    </row>
    <row r="26" spans="1:8" s="26" customFormat="1" ht="14.1">
      <c r="G26" s="26" t="s">
        <v>36</v>
      </c>
      <c r="H26" s="55">
        <f>SUMIFS(H10:H24,D10:D24,D8)</f>
        <v>0</v>
      </c>
    </row>
    <row r="27" spans="1:8" s="26" customFormat="1" ht="14.1">
      <c r="A27" s="22" t="s">
        <v>37</v>
      </c>
      <c r="G27" s="26" t="s">
        <v>38</v>
      </c>
      <c r="H27" s="55">
        <f>SUMIFS(H10:H24,D10:D24,"administrative")</f>
        <v>0</v>
      </c>
    </row>
    <row r="28" spans="1:8" s="26" customFormat="1" ht="14.1">
      <c r="A28" s="175"/>
      <c r="B28" s="176"/>
      <c r="C28" s="176"/>
      <c r="D28" s="176"/>
      <c r="E28" s="176"/>
      <c r="F28" s="176"/>
      <c r="G28" s="176"/>
      <c r="H28" s="177"/>
    </row>
    <row r="29" spans="1:8" s="26" customFormat="1" ht="14.1">
      <c r="A29" s="178"/>
      <c r="B29" s="179"/>
      <c r="C29" s="179"/>
      <c r="D29" s="179"/>
      <c r="E29" s="179"/>
      <c r="F29" s="179"/>
      <c r="G29" s="179"/>
      <c r="H29" s="180"/>
    </row>
    <row r="30" spans="1:8" s="26" customFormat="1" ht="79.5" customHeight="1">
      <c r="A30" s="181"/>
      <c r="B30" s="182"/>
      <c r="C30" s="182"/>
      <c r="D30" s="182"/>
      <c r="E30" s="182"/>
      <c r="F30" s="182"/>
      <c r="G30" s="182"/>
      <c r="H30" s="183"/>
    </row>
    <row r="31" spans="1:8" s="23" customFormat="1" ht="19.5" customHeight="1" thickBot="1">
      <c r="A31" s="148" t="s">
        <v>39</v>
      </c>
      <c r="B31" s="149"/>
      <c r="C31" s="149"/>
      <c r="D31" s="149"/>
      <c r="E31" s="149"/>
      <c r="F31" s="149"/>
      <c r="G31" s="149"/>
      <c r="H31" s="149"/>
    </row>
    <row r="32" spans="1:8" s="36" customFormat="1" ht="43.5" customHeight="1" thickBot="1">
      <c r="A32" s="126" t="s">
        <v>20</v>
      </c>
      <c r="B32" s="127" t="s">
        <v>40</v>
      </c>
      <c r="C32" s="127" t="s">
        <v>41</v>
      </c>
      <c r="D32" s="127" t="s">
        <v>23</v>
      </c>
      <c r="E32" s="155" t="s">
        <v>42</v>
      </c>
      <c r="F32" s="155"/>
      <c r="G32" s="155"/>
      <c r="H32" s="59" t="s">
        <v>27</v>
      </c>
    </row>
    <row r="33" spans="1:27" s="36" customFormat="1" ht="30.75" customHeight="1">
      <c r="A33" s="60" t="s">
        <v>28</v>
      </c>
      <c r="B33" s="61">
        <f t="shared" ref="B33:B42" si="3">H8</f>
        <v>23790</v>
      </c>
      <c r="C33" s="130">
        <v>0.35</v>
      </c>
      <c r="D33" s="62" t="s">
        <v>29</v>
      </c>
      <c r="E33" s="185" t="s">
        <v>43</v>
      </c>
      <c r="F33" s="186"/>
      <c r="G33" s="186"/>
      <c r="H33" s="63">
        <f>C33*B33</f>
        <v>8326.5</v>
      </c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</row>
    <row r="34" spans="1:27" s="36" customFormat="1" ht="29.25" customHeight="1" thickBot="1">
      <c r="A34" s="40" t="s">
        <v>31</v>
      </c>
      <c r="B34" s="41">
        <f t="shared" si="3"/>
        <v>728</v>
      </c>
      <c r="C34" s="133">
        <v>0.35</v>
      </c>
      <c r="D34" s="39" t="s">
        <v>32</v>
      </c>
      <c r="E34" s="169" t="s">
        <v>43</v>
      </c>
      <c r="F34" s="170"/>
      <c r="G34" s="170"/>
      <c r="H34" s="42">
        <f>C34*B34</f>
        <v>254.79999999999998</v>
      </c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7" s="49" customFormat="1" ht="14.1">
      <c r="A35" s="46"/>
      <c r="B35" s="51"/>
      <c r="C35" s="52"/>
      <c r="D35" s="46"/>
      <c r="E35" s="187"/>
      <c r="F35" s="188"/>
      <c r="G35" s="189"/>
      <c r="H35" s="118">
        <f>B35*C35</f>
        <v>0</v>
      </c>
    </row>
    <row r="36" spans="1:27" s="49" customFormat="1" ht="14.1">
      <c r="A36" s="125"/>
      <c r="B36" s="51"/>
      <c r="C36" s="53"/>
      <c r="D36" s="125"/>
      <c r="E36" s="184"/>
      <c r="F36" s="172"/>
      <c r="G36" s="173"/>
      <c r="H36" s="48">
        <f t="shared" ref="H36:H43" si="4">B36*C36</f>
        <v>0</v>
      </c>
    </row>
    <row r="37" spans="1:27" s="49" customFormat="1" ht="14.1">
      <c r="A37" s="125"/>
      <c r="B37" s="51"/>
      <c r="C37" s="53"/>
      <c r="D37" s="125"/>
      <c r="E37" s="184"/>
      <c r="F37" s="172"/>
      <c r="G37" s="173"/>
      <c r="H37" s="48">
        <f t="shared" si="4"/>
        <v>0</v>
      </c>
    </row>
    <row r="38" spans="1:27" s="49" customFormat="1" ht="14.1">
      <c r="A38" s="125"/>
      <c r="B38" s="51"/>
      <c r="C38" s="53"/>
      <c r="D38" s="125"/>
      <c r="E38" s="171"/>
      <c r="F38" s="172"/>
      <c r="G38" s="173"/>
      <c r="H38" s="48">
        <f t="shared" si="4"/>
        <v>0</v>
      </c>
    </row>
    <row r="39" spans="1:27" s="49" customFormat="1" ht="14.1">
      <c r="A39" s="125"/>
      <c r="B39" s="51">
        <f t="shared" si="3"/>
        <v>0</v>
      </c>
      <c r="C39" s="53">
        <v>0</v>
      </c>
      <c r="D39" s="125"/>
      <c r="E39" s="171" t="s">
        <v>34</v>
      </c>
      <c r="F39" s="172"/>
      <c r="G39" s="173"/>
      <c r="H39" s="48">
        <f t="shared" si="4"/>
        <v>0</v>
      </c>
    </row>
    <row r="40" spans="1:27" s="49" customFormat="1" ht="14.1">
      <c r="A40" s="125"/>
      <c r="B40" s="51">
        <f t="shared" si="3"/>
        <v>0</v>
      </c>
      <c r="C40" s="53">
        <v>0</v>
      </c>
      <c r="D40" s="125"/>
      <c r="E40" s="171" t="s">
        <v>34</v>
      </c>
      <c r="F40" s="172"/>
      <c r="G40" s="173"/>
      <c r="H40" s="48">
        <f t="shared" si="4"/>
        <v>0</v>
      </c>
    </row>
    <row r="41" spans="1:27" s="49" customFormat="1" ht="14.1">
      <c r="A41" s="125"/>
      <c r="B41" s="51">
        <f t="shared" si="3"/>
        <v>0</v>
      </c>
      <c r="C41" s="53">
        <v>0</v>
      </c>
      <c r="D41" s="125"/>
      <c r="E41" s="171" t="s">
        <v>34</v>
      </c>
      <c r="F41" s="172"/>
      <c r="G41" s="173"/>
      <c r="H41" s="48">
        <f t="shared" si="4"/>
        <v>0</v>
      </c>
    </row>
    <row r="42" spans="1:27" s="49" customFormat="1" ht="14.1">
      <c r="A42" s="125" t="str">
        <f t="shared" ref="A42:A49" si="5">A17</f>
        <v xml:space="preserve"> </v>
      </c>
      <c r="B42" s="51">
        <f t="shared" si="3"/>
        <v>0</v>
      </c>
      <c r="C42" s="53">
        <v>0</v>
      </c>
      <c r="D42" s="125"/>
      <c r="E42" s="171" t="s">
        <v>34</v>
      </c>
      <c r="F42" s="172"/>
      <c r="G42" s="173"/>
      <c r="H42" s="48">
        <f t="shared" si="4"/>
        <v>0</v>
      </c>
      <c r="AA42" s="49" t="s">
        <v>44</v>
      </c>
    </row>
    <row r="43" spans="1:27" s="49" customFormat="1" ht="14.1">
      <c r="A43" s="125" t="str">
        <f t="shared" si="5"/>
        <v xml:space="preserve"> </v>
      </c>
      <c r="B43" s="51">
        <f t="shared" ref="B43:B49" si="6">F18</f>
        <v>0</v>
      </c>
      <c r="C43" s="53">
        <v>0</v>
      </c>
      <c r="D43" s="125"/>
      <c r="E43" s="171" t="s">
        <v>34</v>
      </c>
      <c r="F43" s="172"/>
      <c r="G43" s="173"/>
      <c r="H43" s="48">
        <f t="shared" si="4"/>
        <v>0</v>
      </c>
      <c r="AA43" s="49" t="s">
        <v>1</v>
      </c>
    </row>
    <row r="44" spans="1:27" s="49" customFormat="1" ht="14.1">
      <c r="A44" s="125" t="str">
        <f t="shared" si="5"/>
        <v xml:space="preserve"> </v>
      </c>
      <c r="B44" s="51">
        <f t="shared" si="6"/>
        <v>0</v>
      </c>
      <c r="C44" s="53">
        <v>0</v>
      </c>
      <c r="D44" s="125"/>
      <c r="E44" s="171" t="s">
        <v>34</v>
      </c>
      <c r="F44" s="172"/>
      <c r="G44" s="173"/>
      <c r="H44" s="48">
        <f t="shared" ref="H44:H49" si="7">B44*C44</f>
        <v>0</v>
      </c>
    </row>
    <row r="45" spans="1:27" s="49" customFormat="1" ht="14.1">
      <c r="A45" s="125" t="str">
        <f t="shared" si="5"/>
        <v xml:space="preserve"> </v>
      </c>
      <c r="B45" s="51">
        <f t="shared" si="6"/>
        <v>0</v>
      </c>
      <c r="C45" s="53">
        <v>0</v>
      </c>
      <c r="D45" s="125"/>
      <c r="E45" s="171" t="s">
        <v>34</v>
      </c>
      <c r="F45" s="172"/>
      <c r="G45" s="173"/>
      <c r="H45" s="48">
        <f t="shared" si="7"/>
        <v>0</v>
      </c>
    </row>
    <row r="46" spans="1:27" s="49" customFormat="1" ht="14.1">
      <c r="A46" s="125" t="str">
        <f t="shared" si="5"/>
        <v xml:space="preserve"> </v>
      </c>
      <c r="B46" s="51">
        <f t="shared" si="6"/>
        <v>0</v>
      </c>
      <c r="C46" s="53">
        <v>0</v>
      </c>
      <c r="D46" s="125"/>
      <c r="E46" s="171" t="s">
        <v>34</v>
      </c>
      <c r="F46" s="172"/>
      <c r="G46" s="173"/>
      <c r="H46" s="48">
        <f t="shared" si="7"/>
        <v>0</v>
      </c>
    </row>
    <row r="47" spans="1:27" s="49" customFormat="1" ht="14.1">
      <c r="A47" s="125" t="str">
        <f t="shared" si="5"/>
        <v xml:space="preserve"> </v>
      </c>
      <c r="B47" s="51">
        <f t="shared" si="6"/>
        <v>0</v>
      </c>
      <c r="C47" s="53">
        <v>0</v>
      </c>
      <c r="D47" s="125"/>
      <c r="E47" s="171" t="s">
        <v>34</v>
      </c>
      <c r="F47" s="172"/>
      <c r="G47" s="173"/>
      <c r="H47" s="48">
        <f t="shared" si="7"/>
        <v>0</v>
      </c>
    </row>
    <row r="48" spans="1:27" s="49" customFormat="1" ht="14.1">
      <c r="A48" s="125" t="str">
        <f t="shared" si="5"/>
        <v xml:space="preserve"> </v>
      </c>
      <c r="B48" s="51">
        <f t="shared" si="6"/>
        <v>0</v>
      </c>
      <c r="C48" s="53">
        <v>0</v>
      </c>
      <c r="D48" s="125"/>
      <c r="E48" s="171" t="s">
        <v>34</v>
      </c>
      <c r="F48" s="172"/>
      <c r="G48" s="173"/>
      <c r="H48" s="48">
        <f t="shared" si="7"/>
        <v>0</v>
      </c>
    </row>
    <row r="49" spans="1:27" s="49" customFormat="1" ht="14.1">
      <c r="A49" s="125" t="str">
        <f t="shared" si="5"/>
        <v xml:space="preserve"> </v>
      </c>
      <c r="B49" s="51">
        <f t="shared" si="6"/>
        <v>0</v>
      </c>
      <c r="C49" s="53">
        <v>0</v>
      </c>
      <c r="D49" s="125"/>
      <c r="E49" s="171" t="s">
        <v>34</v>
      </c>
      <c r="F49" s="172"/>
      <c r="G49" s="173"/>
      <c r="H49" s="48">
        <f t="shared" si="7"/>
        <v>0</v>
      </c>
    </row>
    <row r="50" spans="1:27" s="26" customFormat="1" ht="14.1">
      <c r="B50" s="30" t="s">
        <v>34</v>
      </c>
      <c r="G50" s="31" t="s">
        <v>45</v>
      </c>
      <c r="H50" s="119">
        <f>SUM(H35:H49)</f>
        <v>0</v>
      </c>
      <c r="AA50" s="26" t="s">
        <v>46</v>
      </c>
    </row>
    <row r="51" spans="1:27" s="26" customFormat="1" ht="14.1">
      <c r="G51" s="26" t="s">
        <v>36</v>
      </c>
      <c r="H51" s="55">
        <f>SUMIFS(H35:H49,D35:D49,D33)</f>
        <v>0</v>
      </c>
    </row>
    <row r="52" spans="1:27" s="26" customFormat="1" ht="14.1">
      <c r="A52" s="22" t="s">
        <v>37</v>
      </c>
      <c r="G52" s="26" t="s">
        <v>38</v>
      </c>
      <c r="H52" s="55">
        <f>SUMIFS(H35:H49,D35:D49,"administrative")</f>
        <v>0</v>
      </c>
    </row>
    <row r="53" spans="1:27" s="26" customFormat="1" ht="14.1">
      <c r="A53" s="175"/>
      <c r="B53" s="176"/>
      <c r="C53" s="176"/>
      <c r="D53" s="176"/>
      <c r="E53" s="176"/>
      <c r="F53" s="176"/>
      <c r="G53" s="176"/>
      <c r="H53" s="177"/>
    </row>
    <row r="54" spans="1:27" s="26" customFormat="1" ht="30" customHeight="1">
      <c r="A54" s="178"/>
      <c r="B54" s="179"/>
      <c r="C54" s="179"/>
      <c r="D54" s="179"/>
      <c r="E54" s="179"/>
      <c r="F54" s="179"/>
      <c r="G54" s="179"/>
      <c r="H54" s="180"/>
    </row>
    <row r="55" spans="1:27" s="26" customFormat="1" ht="47.25" customHeight="1">
      <c r="A55" s="181"/>
      <c r="B55" s="182"/>
      <c r="C55" s="182"/>
      <c r="D55" s="182"/>
      <c r="E55" s="182"/>
      <c r="F55" s="182"/>
      <c r="G55" s="182"/>
      <c r="H55" s="183"/>
    </row>
    <row r="56" spans="1:27" s="26" customFormat="1" ht="14.1"/>
    <row r="57" spans="1:27" s="23" customFormat="1" ht="14.1">
      <c r="A57" s="148" t="s">
        <v>47</v>
      </c>
      <c r="B57" s="148"/>
      <c r="C57" s="148"/>
      <c r="D57" s="148"/>
      <c r="E57" s="148"/>
      <c r="F57" s="148"/>
      <c r="G57" s="148"/>
      <c r="H57" s="148"/>
    </row>
    <row r="58" spans="1:27" s="23" customFormat="1" ht="15" customHeight="1" thickBot="1"/>
    <row r="59" spans="1:27" s="36" customFormat="1" ht="28.5" thickBot="1">
      <c r="A59" s="126" t="s">
        <v>48</v>
      </c>
      <c r="B59" s="127" t="s">
        <v>23</v>
      </c>
      <c r="C59" s="155" t="s">
        <v>49</v>
      </c>
      <c r="D59" s="155"/>
      <c r="E59" s="155"/>
      <c r="F59" s="59" t="s">
        <v>27</v>
      </c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</row>
    <row r="60" spans="1:27" s="36" customFormat="1" ht="24" customHeight="1" thickBot="1">
      <c r="A60" s="67" t="s">
        <v>50</v>
      </c>
      <c r="B60" s="68" t="s">
        <v>32</v>
      </c>
      <c r="C60" s="193" t="s">
        <v>51</v>
      </c>
      <c r="D60" s="194"/>
      <c r="E60" s="195"/>
      <c r="F60" s="69">
        <v>400</v>
      </c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</row>
    <row r="61" spans="1:27" s="49" customFormat="1" ht="14.1">
      <c r="A61" s="46"/>
      <c r="B61" s="47"/>
      <c r="C61" s="190"/>
      <c r="D61" s="191"/>
      <c r="E61" s="192"/>
      <c r="F61" s="47"/>
    </row>
    <row r="62" spans="1:27" s="49" customFormat="1" ht="14.1">
      <c r="A62" s="125" t="s">
        <v>34</v>
      </c>
      <c r="B62" s="134"/>
      <c r="C62" s="164" t="s">
        <v>34</v>
      </c>
      <c r="D62" s="165"/>
      <c r="E62" s="166"/>
      <c r="F62" s="47">
        <v>0</v>
      </c>
    </row>
    <row r="63" spans="1:27" s="49" customFormat="1" ht="14.25" customHeight="1">
      <c r="A63" s="125" t="s">
        <v>34</v>
      </c>
      <c r="B63" s="134"/>
      <c r="C63" s="164" t="s">
        <v>34</v>
      </c>
      <c r="D63" s="165"/>
      <c r="E63" s="166"/>
      <c r="F63" s="47">
        <v>0</v>
      </c>
    </row>
    <row r="64" spans="1:27" s="49" customFormat="1" ht="14.25" customHeight="1">
      <c r="A64" s="125" t="s">
        <v>34</v>
      </c>
      <c r="B64" s="134"/>
      <c r="C64" s="164" t="s">
        <v>34</v>
      </c>
      <c r="D64" s="165"/>
      <c r="E64" s="166"/>
      <c r="F64" s="47">
        <v>0</v>
      </c>
    </row>
    <row r="65" spans="1:8" s="49" customFormat="1" ht="14.25" customHeight="1">
      <c r="A65" s="125" t="s">
        <v>34</v>
      </c>
      <c r="B65" s="134"/>
      <c r="C65" s="164" t="s">
        <v>34</v>
      </c>
      <c r="D65" s="165"/>
      <c r="E65" s="166"/>
      <c r="F65" s="47">
        <v>0</v>
      </c>
    </row>
    <row r="66" spans="1:8" s="49" customFormat="1" ht="14.25" customHeight="1">
      <c r="A66" s="125" t="s">
        <v>34</v>
      </c>
      <c r="B66" s="134"/>
      <c r="C66" s="164" t="s">
        <v>34</v>
      </c>
      <c r="D66" s="165"/>
      <c r="E66" s="166"/>
      <c r="F66" s="47">
        <v>0</v>
      </c>
    </row>
    <row r="67" spans="1:8" s="49" customFormat="1" ht="14.25" customHeight="1">
      <c r="A67" s="125" t="s">
        <v>34</v>
      </c>
      <c r="B67" s="134"/>
      <c r="C67" s="164" t="s">
        <v>34</v>
      </c>
      <c r="D67" s="165"/>
      <c r="E67" s="166"/>
      <c r="F67" s="47">
        <v>0</v>
      </c>
    </row>
    <row r="68" spans="1:8" s="49" customFormat="1" ht="14.25" customHeight="1">
      <c r="A68" s="125" t="s">
        <v>34</v>
      </c>
      <c r="B68" s="134"/>
      <c r="C68" s="164" t="s">
        <v>34</v>
      </c>
      <c r="D68" s="165"/>
      <c r="E68" s="166"/>
      <c r="F68" s="47">
        <v>0</v>
      </c>
    </row>
    <row r="69" spans="1:8" s="49" customFormat="1" ht="14.25" customHeight="1">
      <c r="A69" s="125" t="s">
        <v>34</v>
      </c>
      <c r="B69" s="134"/>
      <c r="C69" s="164" t="s">
        <v>34</v>
      </c>
      <c r="D69" s="165"/>
      <c r="E69" s="166"/>
      <c r="F69" s="47">
        <v>0</v>
      </c>
    </row>
    <row r="70" spans="1:8" s="49" customFormat="1" ht="14.25" customHeight="1">
      <c r="A70" s="125" t="s">
        <v>34</v>
      </c>
      <c r="B70" s="134"/>
      <c r="C70" s="164" t="s">
        <v>34</v>
      </c>
      <c r="D70" s="165"/>
      <c r="E70" s="166"/>
      <c r="F70" s="47">
        <v>0</v>
      </c>
    </row>
    <row r="71" spans="1:8" s="49" customFormat="1" ht="14.25" customHeight="1">
      <c r="A71" s="125" t="s">
        <v>34</v>
      </c>
      <c r="B71" s="134"/>
      <c r="C71" s="164" t="s">
        <v>34</v>
      </c>
      <c r="D71" s="165"/>
      <c r="E71" s="166"/>
      <c r="F71" s="47">
        <v>0</v>
      </c>
    </row>
    <row r="72" spans="1:8" s="49" customFormat="1" ht="14.25" customHeight="1">
      <c r="A72" s="125" t="s">
        <v>34</v>
      </c>
      <c r="B72" s="134"/>
      <c r="C72" s="164" t="s">
        <v>34</v>
      </c>
      <c r="D72" s="165"/>
      <c r="E72" s="166"/>
      <c r="F72" s="47">
        <v>0</v>
      </c>
    </row>
    <row r="73" spans="1:8" s="49" customFormat="1" ht="14.1">
      <c r="A73" s="125" t="s">
        <v>34</v>
      </c>
      <c r="B73" s="134"/>
      <c r="C73" s="164" t="s">
        <v>34</v>
      </c>
      <c r="D73" s="165"/>
      <c r="E73" s="166"/>
      <c r="F73" s="47">
        <v>0</v>
      </c>
    </row>
    <row r="74" spans="1:8" s="26" customFormat="1" ht="15" customHeight="1">
      <c r="E74" s="32" t="s">
        <v>35</v>
      </c>
      <c r="F74" s="70">
        <f>SUM(F61:F73)</f>
        <v>0</v>
      </c>
    </row>
    <row r="75" spans="1:8" s="26" customFormat="1" ht="18" customHeight="1">
      <c r="E75" s="26" t="s">
        <v>36</v>
      </c>
      <c r="F75" s="56">
        <f>SUMIFS(F61:F73,B61:B73,D33)</f>
        <v>0</v>
      </c>
    </row>
    <row r="76" spans="1:8" s="26" customFormat="1" ht="18.75" customHeight="1">
      <c r="A76" s="22" t="s">
        <v>37</v>
      </c>
      <c r="E76" s="26" t="s">
        <v>38</v>
      </c>
      <c r="F76" s="55">
        <f>SUMIFS(F61:F73,B61:B73,"administrative")</f>
        <v>0</v>
      </c>
    </row>
    <row r="77" spans="1:8" s="26" customFormat="1" ht="15" customHeight="1">
      <c r="A77" s="150"/>
      <c r="B77" s="150"/>
      <c r="C77" s="150"/>
      <c r="D77" s="150"/>
      <c r="E77" s="150"/>
      <c r="F77" s="150"/>
    </row>
    <row r="78" spans="1:8" s="26" customFormat="1" ht="44.25" customHeight="1">
      <c r="A78" s="150"/>
      <c r="B78" s="150"/>
      <c r="C78" s="150"/>
      <c r="D78" s="150"/>
      <c r="E78" s="150"/>
      <c r="F78" s="150"/>
    </row>
    <row r="79" spans="1:8" s="26" customFormat="1" ht="66.75" customHeight="1">
      <c r="A79" s="150"/>
      <c r="B79" s="150"/>
      <c r="C79" s="150"/>
      <c r="D79" s="150"/>
      <c r="E79" s="150"/>
      <c r="F79" s="150"/>
    </row>
    <row r="80" spans="1:8" s="26" customFormat="1" ht="14.1">
      <c r="H80" s="33"/>
    </row>
    <row r="81" spans="1:8" s="23" customFormat="1" ht="21" customHeight="1" thickBot="1">
      <c r="A81" s="131" t="s">
        <v>52</v>
      </c>
      <c r="B81" s="132"/>
      <c r="C81" s="132"/>
      <c r="D81" s="132"/>
      <c r="E81" s="132"/>
      <c r="H81" s="132"/>
    </row>
    <row r="82" spans="1:8" s="36" customFormat="1" ht="28.5" thickBot="1">
      <c r="A82" s="197" t="s">
        <v>53</v>
      </c>
      <c r="B82" s="155"/>
      <c r="C82" s="127" t="s">
        <v>23</v>
      </c>
      <c r="D82" s="127" t="s">
        <v>54</v>
      </c>
      <c r="E82" s="127" t="s">
        <v>55</v>
      </c>
      <c r="F82" s="127" t="s">
        <v>56</v>
      </c>
      <c r="G82" s="59" t="s">
        <v>27</v>
      </c>
      <c r="H82" s="136"/>
    </row>
    <row r="83" spans="1:8" s="36" customFormat="1" ht="25.5" customHeight="1" thickBot="1">
      <c r="A83" s="196" t="s">
        <v>57</v>
      </c>
      <c r="B83" s="196"/>
      <c r="C83" s="71" t="s">
        <v>29</v>
      </c>
      <c r="D83" s="71" t="s">
        <v>58</v>
      </c>
      <c r="E83" s="71">
        <v>36</v>
      </c>
      <c r="F83" s="72">
        <v>0.45</v>
      </c>
      <c r="G83" s="69">
        <f>E83*F83</f>
        <v>16.2</v>
      </c>
      <c r="H83" s="136"/>
    </row>
    <row r="84" spans="1:8" s="49" customFormat="1" ht="16.5" customHeight="1">
      <c r="A84" s="198"/>
      <c r="B84" s="198"/>
      <c r="C84" s="128"/>
      <c r="D84" s="116"/>
      <c r="E84" s="128"/>
      <c r="F84" s="117"/>
      <c r="G84" s="118"/>
    </row>
    <row r="85" spans="1:8" s="49" customFormat="1" ht="16.5" customHeight="1">
      <c r="A85" s="153"/>
      <c r="B85" s="153"/>
      <c r="C85" s="125"/>
      <c r="D85" s="134"/>
      <c r="E85" s="125"/>
      <c r="F85" s="54"/>
      <c r="G85" s="50"/>
    </row>
    <row r="86" spans="1:8" s="49" customFormat="1" ht="16.5" customHeight="1">
      <c r="A86" s="153"/>
      <c r="B86" s="153"/>
      <c r="C86" s="125"/>
      <c r="D86" s="134"/>
      <c r="E86" s="125"/>
      <c r="F86" s="54"/>
      <c r="G86" s="50">
        <f t="shared" ref="G85:G93" si="8">E86*F86</f>
        <v>0</v>
      </c>
    </row>
    <row r="87" spans="1:8" s="49" customFormat="1" ht="16.5" customHeight="1">
      <c r="A87" s="153"/>
      <c r="B87" s="153"/>
      <c r="C87" s="125"/>
      <c r="D87" s="134"/>
      <c r="E87" s="125"/>
      <c r="F87" s="54"/>
      <c r="G87" s="50">
        <f t="shared" si="8"/>
        <v>0</v>
      </c>
    </row>
    <row r="88" spans="1:8" s="49" customFormat="1" ht="16.5" customHeight="1">
      <c r="A88" s="153"/>
      <c r="B88" s="153"/>
      <c r="C88" s="125"/>
      <c r="D88" s="134"/>
      <c r="E88" s="125"/>
      <c r="F88" s="54"/>
      <c r="G88" s="50">
        <f t="shared" si="8"/>
        <v>0</v>
      </c>
    </row>
    <row r="89" spans="1:8" s="49" customFormat="1" ht="16.5" customHeight="1">
      <c r="A89" s="153"/>
      <c r="B89" s="153"/>
      <c r="C89" s="125"/>
      <c r="D89" s="134"/>
      <c r="E89" s="125"/>
      <c r="F89" s="54"/>
      <c r="G89" s="50">
        <f t="shared" si="8"/>
        <v>0</v>
      </c>
    </row>
    <row r="90" spans="1:8" s="49" customFormat="1" ht="16.5" customHeight="1">
      <c r="A90" s="153"/>
      <c r="B90" s="153"/>
      <c r="C90" s="125"/>
      <c r="D90" s="134"/>
      <c r="E90" s="125"/>
      <c r="F90" s="54"/>
      <c r="G90" s="50">
        <f t="shared" si="8"/>
        <v>0</v>
      </c>
    </row>
    <row r="91" spans="1:8" s="49" customFormat="1" ht="16.5" customHeight="1">
      <c r="A91" s="153"/>
      <c r="B91" s="153"/>
      <c r="C91" s="125"/>
      <c r="D91" s="134"/>
      <c r="E91" s="125"/>
      <c r="F91" s="54"/>
      <c r="G91" s="50">
        <f t="shared" si="8"/>
        <v>0</v>
      </c>
    </row>
    <row r="92" spans="1:8" s="49" customFormat="1" ht="16.5" customHeight="1">
      <c r="A92" s="153"/>
      <c r="B92" s="153"/>
      <c r="C92" s="125"/>
      <c r="D92" s="134"/>
      <c r="E92" s="125"/>
      <c r="F92" s="54"/>
      <c r="G92" s="50">
        <f t="shared" si="8"/>
        <v>0</v>
      </c>
    </row>
    <row r="93" spans="1:8" s="49" customFormat="1" ht="16.5" customHeight="1">
      <c r="A93" s="157"/>
      <c r="B93" s="153"/>
      <c r="C93" s="125"/>
      <c r="D93" s="134"/>
      <c r="E93" s="125"/>
      <c r="F93" s="54"/>
      <c r="G93" s="50">
        <f t="shared" si="8"/>
        <v>0</v>
      </c>
    </row>
    <row r="94" spans="1:8" s="26" customFormat="1" ht="14.1">
      <c r="F94" s="32" t="s">
        <v>35</v>
      </c>
      <c r="G94" s="70">
        <f>SUM(G84:G93)</f>
        <v>0</v>
      </c>
    </row>
    <row r="95" spans="1:8" s="26" customFormat="1" ht="14.1">
      <c r="F95" s="26" t="s">
        <v>36</v>
      </c>
      <c r="G95" s="55">
        <f>SUMIFS(G84:G93,C84:C93,C83)</f>
        <v>0</v>
      </c>
    </row>
    <row r="96" spans="1:8" s="26" customFormat="1" ht="27.95">
      <c r="A96" s="22" t="s">
        <v>37</v>
      </c>
      <c r="F96" s="26" t="s">
        <v>38</v>
      </c>
      <c r="G96" s="55">
        <f>SUMIFS(G84:G93,C84:C93,"administrative")</f>
        <v>0</v>
      </c>
    </row>
    <row r="97" spans="1:8" s="26" customFormat="1" ht="14.1">
      <c r="A97" s="150"/>
      <c r="B97" s="150"/>
      <c r="C97" s="150"/>
      <c r="D97" s="150"/>
      <c r="E97" s="150"/>
      <c r="F97" s="150"/>
      <c r="G97" s="150"/>
      <c r="H97" s="123"/>
    </row>
    <row r="98" spans="1:8" s="26" customFormat="1" ht="30" customHeight="1">
      <c r="A98" s="150"/>
      <c r="B98" s="150"/>
      <c r="C98" s="150"/>
      <c r="D98" s="150"/>
      <c r="E98" s="150"/>
      <c r="F98" s="150"/>
      <c r="G98" s="150"/>
      <c r="H98" s="129"/>
    </row>
    <row r="99" spans="1:8" s="26" customFormat="1" ht="83.25" customHeight="1">
      <c r="A99" s="150"/>
      <c r="B99" s="150"/>
      <c r="C99" s="150"/>
      <c r="D99" s="150"/>
      <c r="E99" s="150"/>
      <c r="F99" s="150"/>
      <c r="G99" s="150"/>
      <c r="H99" s="129"/>
    </row>
    <row r="100" spans="1:8" s="26" customFormat="1" ht="14.1"/>
    <row r="101" spans="1:8" s="23" customFormat="1" ht="14.45" thickBot="1">
      <c r="A101" s="148" t="s">
        <v>59</v>
      </c>
      <c r="B101" s="149"/>
      <c r="C101" s="149"/>
      <c r="D101" s="149"/>
      <c r="E101" s="149"/>
      <c r="F101" s="149"/>
      <c r="G101" s="149"/>
      <c r="H101" s="149"/>
    </row>
    <row r="102" spans="1:8" s="36" customFormat="1" ht="28.5" thickBot="1">
      <c r="A102" s="136" t="s">
        <v>48</v>
      </c>
      <c r="B102" s="136" t="s">
        <v>60</v>
      </c>
      <c r="C102" s="136" t="s">
        <v>61</v>
      </c>
      <c r="D102" s="156" t="s">
        <v>62</v>
      </c>
      <c r="E102" s="156"/>
      <c r="F102" s="136" t="s">
        <v>23</v>
      </c>
      <c r="G102" s="59" t="s">
        <v>27</v>
      </c>
      <c r="H102" s="136"/>
    </row>
    <row r="103" spans="1:8" s="36" customFormat="1" ht="30.75" customHeight="1" thickBot="1">
      <c r="A103" s="37" t="s">
        <v>63</v>
      </c>
      <c r="B103" s="38">
        <v>2000</v>
      </c>
      <c r="C103" s="135">
        <v>1</v>
      </c>
      <c r="D103" s="154" t="s">
        <v>64</v>
      </c>
      <c r="E103" s="155"/>
      <c r="F103" s="57" t="s">
        <v>29</v>
      </c>
      <c r="G103" s="75">
        <v>2000</v>
      </c>
      <c r="H103" s="136"/>
    </row>
    <row r="104" spans="1:8" s="26" customFormat="1" ht="14.1">
      <c r="A104" s="113"/>
      <c r="B104" s="25"/>
      <c r="C104" s="25"/>
      <c r="D104" s="167"/>
      <c r="E104" s="168"/>
      <c r="F104" s="24"/>
      <c r="G104" s="74"/>
    </row>
    <row r="105" spans="1:8" s="26" customFormat="1" ht="14.1">
      <c r="A105" s="114"/>
      <c r="B105" s="28"/>
      <c r="C105" s="28"/>
      <c r="D105" s="151"/>
      <c r="E105" s="152"/>
      <c r="F105" s="27"/>
      <c r="G105" s="73"/>
    </row>
    <row r="106" spans="1:8" s="26" customFormat="1" ht="14.1">
      <c r="A106" s="114"/>
      <c r="B106" s="28"/>
      <c r="C106" s="28"/>
      <c r="D106" s="151"/>
      <c r="E106" s="152"/>
      <c r="F106" s="27"/>
      <c r="G106" s="73"/>
    </row>
    <row r="107" spans="1:8" s="26" customFormat="1" ht="14.1">
      <c r="A107" s="114"/>
      <c r="B107" s="28"/>
      <c r="C107" s="28"/>
      <c r="D107" s="151"/>
      <c r="E107" s="152"/>
      <c r="F107" s="27"/>
      <c r="G107" s="73"/>
    </row>
    <row r="108" spans="1:8" s="26" customFormat="1" ht="14.1">
      <c r="A108" s="114"/>
      <c r="B108" s="28"/>
      <c r="C108" s="28"/>
      <c r="D108" s="151"/>
      <c r="E108" s="152"/>
      <c r="F108" s="27"/>
      <c r="G108" s="73"/>
    </row>
    <row r="109" spans="1:8" s="26" customFormat="1" ht="14.1">
      <c r="A109" s="114"/>
      <c r="B109" s="28"/>
      <c r="C109" s="28"/>
      <c r="D109" s="151"/>
      <c r="E109" s="152"/>
      <c r="F109" s="27"/>
      <c r="G109" s="73"/>
    </row>
    <row r="110" spans="1:8" s="26" customFormat="1" ht="14.1">
      <c r="A110" s="114"/>
      <c r="B110" s="28"/>
      <c r="C110" s="28"/>
      <c r="D110" s="151"/>
      <c r="E110" s="152"/>
      <c r="F110" s="27"/>
      <c r="G110" s="73"/>
    </row>
    <row r="111" spans="1:8" s="26" customFormat="1" ht="14.1">
      <c r="A111" s="114"/>
      <c r="B111" s="28"/>
      <c r="C111" s="28"/>
      <c r="D111" s="151"/>
      <c r="E111" s="152"/>
      <c r="F111" s="27"/>
      <c r="G111" s="73">
        <f t="shared" ref="G105:G113" si="9">B111*C111</f>
        <v>0</v>
      </c>
    </row>
    <row r="112" spans="1:8" s="26" customFormat="1" ht="14.1">
      <c r="A112" s="114"/>
      <c r="B112" s="28"/>
      <c r="C112" s="28"/>
      <c r="D112" s="151"/>
      <c r="E112" s="152"/>
      <c r="F112" s="27"/>
      <c r="G112" s="73">
        <f t="shared" si="9"/>
        <v>0</v>
      </c>
    </row>
    <row r="113" spans="1:256" s="26" customFormat="1" ht="14.1">
      <c r="A113" s="114"/>
      <c r="B113" s="28"/>
      <c r="C113" s="28"/>
      <c r="D113" s="151"/>
      <c r="E113" s="152"/>
      <c r="F113" s="27"/>
      <c r="G113" s="73">
        <f t="shared" si="9"/>
        <v>0</v>
      </c>
    </row>
    <row r="114" spans="1:256" s="26" customFormat="1" ht="14.1">
      <c r="F114" s="32" t="s">
        <v>35</v>
      </c>
      <c r="G114" s="70">
        <f>SUM(G104:G113)</f>
        <v>0</v>
      </c>
    </row>
    <row r="115" spans="1:256" s="26" customFormat="1" ht="14.1">
      <c r="F115" s="26" t="s">
        <v>36</v>
      </c>
      <c r="G115" s="55">
        <f>SUMIFS(G104:G113,F104:F113,F103)</f>
        <v>0</v>
      </c>
    </row>
    <row r="116" spans="1:256" s="26" customFormat="1" ht="27.95">
      <c r="A116" s="22" t="s">
        <v>37</v>
      </c>
      <c r="F116" s="26" t="s">
        <v>38</v>
      </c>
      <c r="G116" s="55">
        <f>SUMIFS(G104:G113,F104:F113,"administrative")</f>
        <v>0</v>
      </c>
    </row>
    <row r="117" spans="1:256" s="26" customFormat="1" ht="14.1">
      <c r="A117" s="150"/>
      <c r="B117" s="150"/>
      <c r="C117" s="150"/>
      <c r="D117" s="150"/>
      <c r="E117" s="150"/>
      <c r="F117" s="150"/>
      <c r="G117" s="150"/>
      <c r="H117" s="123"/>
    </row>
    <row r="118" spans="1:256" s="26" customFormat="1" ht="40.5" customHeight="1">
      <c r="A118" s="150"/>
      <c r="B118" s="150"/>
      <c r="C118" s="150"/>
      <c r="D118" s="150"/>
      <c r="E118" s="150"/>
      <c r="F118" s="150"/>
      <c r="G118" s="150"/>
      <c r="H118" s="129"/>
    </row>
    <row r="119" spans="1:256" s="26" customFormat="1" ht="98.25" customHeight="1">
      <c r="A119" s="150"/>
      <c r="B119" s="150"/>
      <c r="C119" s="150"/>
      <c r="D119" s="150"/>
      <c r="E119" s="150"/>
      <c r="F119" s="150"/>
      <c r="G119" s="150"/>
      <c r="H119" s="129"/>
    </row>
    <row r="120" spans="1:256" s="26" customFormat="1" ht="14.1"/>
    <row r="121" spans="1:256" s="26" customFormat="1" ht="14.1"/>
    <row r="122" spans="1:256" s="26" customFormat="1" ht="14.1"/>
    <row r="123" spans="1:256" s="23" customFormat="1" ht="14.45" thickBot="1">
      <c r="A123" s="148" t="s">
        <v>65</v>
      </c>
      <c r="B123" s="149"/>
      <c r="C123" s="149"/>
      <c r="D123" s="149"/>
      <c r="E123" s="149"/>
      <c r="F123" s="149"/>
      <c r="G123" s="149"/>
      <c r="H123" s="149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</row>
    <row r="124" spans="1:256" s="79" customFormat="1" ht="30" thickBot="1">
      <c r="A124" s="76" t="s">
        <v>66</v>
      </c>
      <c r="B124" s="77" t="s">
        <v>67</v>
      </c>
      <c r="C124" s="77" t="s">
        <v>23</v>
      </c>
      <c r="D124" s="77" t="s">
        <v>40</v>
      </c>
      <c r="E124" s="77" t="s">
        <v>27</v>
      </c>
      <c r="F124" s="59" t="s">
        <v>68</v>
      </c>
      <c r="G124" s="78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</row>
    <row r="125" spans="1:256" s="85" customFormat="1" ht="42" customHeight="1">
      <c r="A125" s="80" t="s">
        <v>69</v>
      </c>
      <c r="B125" s="81" t="s">
        <v>70</v>
      </c>
      <c r="C125" s="82" t="s">
        <v>71</v>
      </c>
      <c r="D125" s="84">
        <v>1500</v>
      </c>
      <c r="E125" s="83">
        <v>150</v>
      </c>
      <c r="F125" s="84">
        <v>100</v>
      </c>
      <c r="G125" s="78"/>
      <c r="H125" s="26"/>
    </row>
    <row r="126" spans="1:256" s="89" customFormat="1" ht="16.5" customHeight="1">
      <c r="A126" s="115"/>
      <c r="B126" s="86"/>
      <c r="C126" s="87"/>
      <c r="D126" s="88"/>
      <c r="E126" s="88"/>
      <c r="F126" s="88"/>
      <c r="G126" s="78"/>
      <c r="H126" s="26"/>
    </row>
    <row r="127" spans="1:256" s="89" customFormat="1" ht="16.5" customHeight="1">
      <c r="A127" s="90"/>
      <c r="B127" s="86"/>
      <c r="C127" s="87"/>
      <c r="D127" s="88"/>
      <c r="E127" s="88"/>
      <c r="F127" s="88"/>
    </row>
    <row r="128" spans="1:256" s="89" customFormat="1" ht="16.5" customHeight="1">
      <c r="A128" s="91"/>
      <c r="B128" s="91"/>
      <c r="C128" s="91"/>
      <c r="D128" s="91"/>
      <c r="E128" s="92" t="s">
        <v>35</v>
      </c>
      <c r="F128" s="93">
        <f>SUM(F126:F127)</f>
        <v>0</v>
      </c>
    </row>
    <row r="129" spans="1:8" s="23" customFormat="1" ht="16.5" customHeight="1">
      <c r="A129" s="91"/>
      <c r="B129" s="91"/>
      <c r="C129" s="91"/>
      <c r="D129" s="91"/>
      <c r="E129" s="94" t="s">
        <v>72</v>
      </c>
      <c r="F129" s="95">
        <f>SUMIFS(F126:F127,C126:C127,"direct cost")</f>
        <v>0</v>
      </c>
    </row>
    <row r="130" spans="1:8" s="23" customFormat="1" ht="16.5" customHeight="1">
      <c r="A130" s="91"/>
      <c r="B130" s="91"/>
      <c r="C130" s="91"/>
      <c r="D130" s="91"/>
      <c r="E130" s="94" t="s">
        <v>73</v>
      </c>
      <c r="F130" s="95">
        <f>SUMIFS(F126:F127,C126:C127,"admin cost")</f>
        <v>0</v>
      </c>
      <c r="G130" s="96"/>
    </row>
    <row r="131" spans="1:8" s="23" customFormat="1" ht="16.5" customHeight="1">
      <c r="A131" s="91"/>
      <c r="B131" s="91"/>
      <c r="C131" s="91"/>
      <c r="D131" s="91"/>
      <c r="E131" s="91"/>
      <c r="F131" s="97"/>
      <c r="G131" s="98"/>
      <c r="H131" s="96"/>
    </row>
    <row r="132" spans="1:8" s="23" customFormat="1" ht="16.899999999999999" customHeight="1">
      <c r="A132" s="99" t="s">
        <v>74</v>
      </c>
      <c r="B132" s="132"/>
      <c r="F132" s="132"/>
    </row>
    <row r="133" spans="1:8" s="101" customFormat="1" ht="82.9" customHeight="1">
      <c r="A133" s="100"/>
      <c r="B133" s="158"/>
      <c r="C133" s="159"/>
      <c r="D133" s="159"/>
      <c r="E133" s="159"/>
      <c r="F133" s="159"/>
      <c r="G133" s="159"/>
      <c r="H133" s="160"/>
    </row>
    <row r="134" spans="1:8" s="23" customFormat="1" ht="16.899999999999999" customHeight="1">
      <c r="A134" s="102"/>
      <c r="B134" s="161"/>
      <c r="C134" s="162"/>
      <c r="D134" s="162"/>
      <c r="E134" s="162"/>
      <c r="F134" s="162"/>
      <c r="G134" s="162"/>
      <c r="H134" s="163"/>
    </row>
    <row r="135" spans="1:8" s="23" customFormat="1" ht="16.899999999999999" customHeight="1">
      <c r="A135" s="103" t="str">
        <f>IF(A126="","",A126)</f>
        <v/>
      </c>
      <c r="B135" s="146"/>
      <c r="C135" s="146"/>
      <c r="D135" s="146"/>
      <c r="E135" s="146"/>
      <c r="F135" s="146"/>
      <c r="G135" s="146"/>
      <c r="H135" s="147"/>
    </row>
    <row r="136" spans="1:8" s="23" customFormat="1" ht="16.899999999999999" customHeight="1">
      <c r="A136" s="103" t="str">
        <f>IF(A127="","",A127)</f>
        <v/>
      </c>
      <c r="B136" s="146"/>
      <c r="C136" s="146"/>
      <c r="D136" s="146"/>
      <c r="E136" s="146"/>
      <c r="F136" s="146"/>
      <c r="G136" s="146"/>
      <c r="H136" s="147"/>
    </row>
    <row r="137" spans="1:8" s="26" customFormat="1" ht="14.45" thickBot="1">
      <c r="H137" s="26" t="s">
        <v>34</v>
      </c>
    </row>
    <row r="138" spans="1:8" s="26" customFormat="1" ht="14.45" thickBot="1">
      <c r="G138" s="34" t="s">
        <v>75</v>
      </c>
      <c r="H138" s="35">
        <f>G114+G94+F74+H50+H25+F128</f>
        <v>0</v>
      </c>
    </row>
    <row r="139" spans="1:8" s="26" customFormat="1" ht="14.1"/>
    <row r="140" spans="1:8" s="26" customFormat="1" ht="14.1"/>
    <row r="141" spans="1:8" s="26" customFormat="1" ht="14.1"/>
    <row r="142" spans="1:8" s="26" customFormat="1" ht="14.1"/>
  </sheetData>
  <sheetProtection formatCells="0" formatColumns="0" formatRows="0"/>
  <mergeCells count="75">
    <mergeCell ref="A86:B86"/>
    <mergeCell ref="A87:B87"/>
    <mergeCell ref="A88:B88"/>
    <mergeCell ref="A85:B85"/>
    <mergeCell ref="A82:B82"/>
    <mergeCell ref="A84:B84"/>
    <mergeCell ref="C66:E66"/>
    <mergeCell ref="C67:E67"/>
    <mergeCell ref="C68:E68"/>
    <mergeCell ref="C69:E69"/>
    <mergeCell ref="A83:B83"/>
    <mergeCell ref="C73:E73"/>
    <mergeCell ref="C71:E71"/>
    <mergeCell ref="C72:E72"/>
    <mergeCell ref="C63:E63"/>
    <mergeCell ref="C64:E64"/>
    <mergeCell ref="A28:H30"/>
    <mergeCell ref="E32:G32"/>
    <mergeCell ref="E37:G37"/>
    <mergeCell ref="E33:G33"/>
    <mergeCell ref="E35:G35"/>
    <mergeCell ref="E36:G36"/>
    <mergeCell ref="A53:H55"/>
    <mergeCell ref="A57:H57"/>
    <mergeCell ref="E46:G46"/>
    <mergeCell ref="C61:E61"/>
    <mergeCell ref="C62:E62"/>
    <mergeCell ref="E48:G48"/>
    <mergeCell ref="C59:E59"/>
    <mergeCell ref="C60:E60"/>
    <mergeCell ref="A1:H1"/>
    <mergeCell ref="A2:H2"/>
    <mergeCell ref="A3:H3"/>
    <mergeCell ref="A4:H4"/>
    <mergeCell ref="A6:H6"/>
    <mergeCell ref="C65:E65"/>
    <mergeCell ref="D106:E106"/>
    <mergeCell ref="D104:E104"/>
    <mergeCell ref="A31:H31"/>
    <mergeCell ref="E34:G34"/>
    <mergeCell ref="E49:G49"/>
    <mergeCell ref="E44:G44"/>
    <mergeCell ref="E47:G47"/>
    <mergeCell ref="E45:G45"/>
    <mergeCell ref="E40:G40"/>
    <mergeCell ref="E41:G41"/>
    <mergeCell ref="E42:G42"/>
    <mergeCell ref="E43:G43"/>
    <mergeCell ref="E38:G38"/>
    <mergeCell ref="E39:G39"/>
    <mergeCell ref="C70:E70"/>
    <mergeCell ref="A93:B93"/>
    <mergeCell ref="B133:H133"/>
    <mergeCell ref="B134:H134"/>
    <mergeCell ref="D113:E113"/>
    <mergeCell ref="D109:E109"/>
    <mergeCell ref="D110:E110"/>
    <mergeCell ref="D111:E111"/>
    <mergeCell ref="D112:E112"/>
    <mergeCell ref="B135:H135"/>
    <mergeCell ref="B136:H136"/>
    <mergeCell ref="A123:H123"/>
    <mergeCell ref="A77:F79"/>
    <mergeCell ref="A97:G99"/>
    <mergeCell ref="A117:G119"/>
    <mergeCell ref="D105:E105"/>
    <mergeCell ref="D107:E107"/>
    <mergeCell ref="D108:E108"/>
    <mergeCell ref="A91:B91"/>
    <mergeCell ref="A89:B89"/>
    <mergeCell ref="A92:B92"/>
    <mergeCell ref="D103:E103"/>
    <mergeCell ref="A90:B90"/>
    <mergeCell ref="A101:H101"/>
    <mergeCell ref="D102:E102"/>
  </mergeCells>
  <phoneticPr fontId="2" type="noConversion"/>
  <dataValidations count="7">
    <dataValidation type="list" allowBlank="1" showInputMessage="1" showErrorMessage="1" sqref="B61:B73 D10:D24 D35:D49" xr:uid="{00000000-0002-0000-0100-000000000000}">
      <formula1>$D$8:$D$9</formula1>
    </dataValidation>
    <dataValidation type="list" allowBlank="1" showInputMessage="1" showErrorMessage="1" sqref="C84:C93 F104:F113" xr:uid="{00000000-0002-0000-0100-000001000000}">
      <formula1>$D$33:$D$34</formula1>
    </dataValidation>
    <dataValidation allowBlank="1" showErrorMessage="1" prompt="If you need more rows, highlight row headings 175-185 on the left, right-click, and select 'unhide'" sqref="A126" xr:uid="{00000000-0002-0000-0100-000002000000}"/>
    <dataValidation allowBlank="1" showInputMessage="1" showErrorMessage="1" promptTitle="Line Item" prompt="Equipment line item from above will automatically repopulate in this section" sqref="A135:A136" xr:uid="{00000000-0002-0000-0100-000003000000}"/>
    <dataValidation allowBlank="1" showInputMessage="1" showErrorMessage="1" promptTitle="Line Item" prompt="Line Items listed above will automatically repopulate in this section_x000a_" sqref="A134" xr:uid="{00000000-0002-0000-0100-000004000000}"/>
    <dataValidation type="list" allowBlank="1" showInputMessage="1" showErrorMessage="1" sqref="B125:B127" xr:uid="{00000000-0002-0000-0100-000005000000}">
      <formula1>"De Minimis, Provisional, Final, Predetermined, Fixed"</formula1>
    </dataValidation>
    <dataValidation type="list" allowBlank="1" showInputMessage="1" showErrorMessage="1" sqref="C125:C127" xr:uid="{00000000-0002-0000-0100-000006000000}">
      <formula1>"Admin Cost"</formula1>
    </dataValidation>
  </dataValidations>
  <pageMargins left="0.23" right="0.2" top="0.56999999999999995" bottom="1" header="0.28000000000000003" footer="0.5"/>
  <pageSetup scale="70" fitToHeight="0" orientation="landscape" r:id="rId1"/>
  <headerFooter alignWithMargins="0">
    <oddFooter>&amp;R&amp;D
&amp;P</oddFooter>
  </headerFooter>
  <rowBreaks count="5" manualBreakCount="5">
    <brk id="30" max="7" man="1"/>
    <brk id="55" max="7" man="1"/>
    <brk id="79" max="7" man="1"/>
    <brk id="100" max="16383" man="1"/>
    <brk id="1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4ef558-69ec-46f6-9da0-9805eca0e004" xsi:nil="true"/>
    <lcf76f155ced4ddcb4097134ff3c332f xmlns="60f801d8-f621-418b-a5cc-e977457c93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5E682F80FC14BB8B7E759116117B2" ma:contentTypeVersion="13" ma:contentTypeDescription="Create a new document." ma:contentTypeScope="" ma:versionID="50d7d447bb5b5d6029a6cf0ae924c28f">
  <xsd:schema xmlns:xsd="http://www.w3.org/2001/XMLSchema" xmlns:xs="http://www.w3.org/2001/XMLSchema" xmlns:p="http://schemas.microsoft.com/office/2006/metadata/properties" xmlns:ns2="60f801d8-f621-418b-a5cc-e977457c9356" xmlns:ns3="274ef558-69ec-46f6-9da0-9805eca0e004" targetNamespace="http://schemas.microsoft.com/office/2006/metadata/properties" ma:root="true" ma:fieldsID="3feb78324c47b21ee740bc1356ebd950" ns2:_="" ns3:_="">
    <xsd:import namespace="60f801d8-f621-418b-a5cc-e977457c9356"/>
    <xsd:import namespace="274ef558-69ec-46f6-9da0-9805eca0e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801d8-f621-418b-a5cc-e977457c9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ef558-69ec-46f6-9da0-9805eca0e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078cd69-23d2-470e-9983-2fa2c540d357}" ma:internalName="TaxCatchAll" ma:showField="CatchAllData" ma:web="274ef558-69ec-46f6-9da0-9805eca0e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DE4FF-FCAE-4C64-B202-7D0442FE63EC}"/>
</file>

<file path=customXml/itemProps2.xml><?xml version="1.0" encoding="utf-8"?>
<ds:datastoreItem xmlns:ds="http://schemas.openxmlformats.org/officeDocument/2006/customXml" ds:itemID="{1EEDBFE6-F360-4F2D-9BC4-50D58D8DB49F}"/>
</file>

<file path=customXml/itemProps3.xml><?xml version="1.0" encoding="utf-8"?>
<ds:datastoreItem xmlns:ds="http://schemas.openxmlformats.org/officeDocument/2006/customXml" ds:itemID="{5CA3A710-5469-43D2-BBBF-AFFC5B557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Massachusetts Office for Victim Assistance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LPurter</dc:creator>
  <cp:keywords/>
  <dc:description/>
  <cp:lastModifiedBy>Renich-Malek, Ashlee (VWA)</cp:lastModifiedBy>
  <cp:revision/>
  <dcterms:created xsi:type="dcterms:W3CDTF">2009-07-30T16:03:06Z</dcterms:created>
  <dcterms:modified xsi:type="dcterms:W3CDTF">2025-01-29T18:35:53Z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0x0101008915E682F80FC14BB8B7E759116117B2</vt:lpwstr>
  </property>
  <property fmtid="{D5CDD505-2E9C-101B-9397-08002B2CF9AE}" pid="3" name="Order">
    <vt:r8>2607800</vt:r8>
  </property>
  <property fmtid="{D5CDD505-2E9C-101B-9397-08002B2CF9AE}" pid="4" name="MediaServiceImageTags">
    <vt:lpwstr/>
  </property>
</Properties>
</file>