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chael_dibara_mass_gov/Documents/Documents/GAP III/Drafts_Review Comments/"/>
    </mc:Choice>
  </mc:AlternateContent>
  <xr:revisionPtr revIDLastSave="40" documentId="14_{BB009E43-D43F-4829-976B-D934AE79DE26}" xr6:coauthVersionLast="47" xr6:coauthVersionMax="47" xr10:uidLastSave="{40129E8A-27C1-464C-BB41-1C476A2C8514}"/>
  <bookViews>
    <workbookView xWindow="-110" yWindow="-110" windowWidth="19420" windowHeight="10420" xr2:uid="{00000000-000D-0000-FFFF-FFFF00000000}"/>
  </bookViews>
  <sheets>
    <sheet name="App C_Water_Wastewater" sheetId="4" r:id="rId1"/>
    <sheet name="App C_Nonprofit_Small Business" sheetId="1" r:id="rId2"/>
    <sheet name="Sheet2" sheetId="2" r:id="rId3"/>
    <sheet name="Sheet3" sheetId="3" r:id="rId4"/>
  </sheets>
  <definedNames>
    <definedName name="_ftn1" localSheetId="1">'App C_Nonprofit_Small Business'!$B$18</definedName>
    <definedName name="_ftn1" localSheetId="0">'App C_Water_Wastewater'!#REF!</definedName>
    <definedName name="_ftnref1" localSheetId="1">'App C_Nonprofit_Small Business'!$M$4</definedName>
    <definedName name="_ftnref1" localSheetId="0">'App C_Water_Wastewater'!#REF!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O15" i="1"/>
  <c r="K9" i="4"/>
  <c r="L9" i="4" s="1"/>
  <c r="K8" i="4"/>
  <c r="L8" i="4" s="1"/>
  <c r="K7" i="4"/>
  <c r="L7" i="4" s="1"/>
  <c r="K6" i="4"/>
  <c r="O16" i="4"/>
  <c r="J16" i="4"/>
  <c r="I16" i="4"/>
  <c r="H16" i="4"/>
  <c r="G16" i="4"/>
  <c r="F16" i="4"/>
  <c r="E16" i="4"/>
  <c r="K15" i="1" l="1"/>
  <c r="K16" i="4"/>
  <c r="M8" i="4"/>
  <c r="N8" i="4"/>
  <c r="L6" i="4"/>
  <c r="M6" i="4" s="1"/>
  <c r="N9" i="4"/>
  <c r="M9" i="4"/>
  <c r="N7" i="4"/>
  <c r="M7" i="4"/>
  <c r="L5" i="1"/>
  <c r="M5" i="1" s="1"/>
  <c r="L8" i="1"/>
  <c r="M8" i="1" s="1"/>
  <c r="L7" i="1"/>
  <c r="M7" i="1" s="1"/>
  <c r="L6" i="1"/>
  <c r="M6" i="1" s="1"/>
  <c r="J15" i="1"/>
  <c r="E15" i="1"/>
  <c r="F15" i="1"/>
  <c r="G15" i="1"/>
  <c r="I15" i="1"/>
  <c r="H15" i="1"/>
  <c r="L16" i="4" l="1"/>
  <c r="M16" i="4"/>
  <c r="N6" i="4"/>
  <c r="N5" i="1"/>
  <c r="N7" i="1"/>
  <c r="N8" i="1"/>
  <c r="N6" i="1"/>
  <c r="L15" i="1"/>
  <c r="M15" i="1"/>
  <c r="N15" i="1" l="1"/>
  <c r="N16" i="1" s="1"/>
  <c r="M17" i="4"/>
  <c r="N16" i="4"/>
  <c r="N17" i="4" s="1"/>
  <c r="M16" i="1"/>
  <c r="L17" i="4" l="1"/>
  <c r="L16" i="1"/>
</calcChain>
</file>

<file path=xl/sharedStrings.xml><?xml version="1.0" encoding="utf-8"?>
<sst xmlns="http://schemas.openxmlformats.org/spreadsheetml/2006/main" count="66" uniqueCount="44">
  <si>
    <t>Projected Annual Natural Gas Savings (therms)</t>
  </si>
  <si>
    <r>
      <t xml:space="preserve">APPENDIX C: GAP III GRANT APPLICATION DATA TABLE.xls </t>
    </r>
    <r>
      <rPr>
        <sz val="8"/>
        <color rgb="FF00000A"/>
        <rFont val="Times New Roman"/>
        <family val="1"/>
      </rPr>
      <t> </t>
    </r>
  </si>
  <si>
    <r>
      <t xml:space="preserve">Nonprofit and Private Small Business </t>
    </r>
    <r>
      <rPr>
        <b/>
        <sz val="12"/>
        <color rgb="FFFF0000"/>
        <rFont val="Times New Roman"/>
        <family val="1"/>
      </rPr>
      <t>Sample</t>
    </r>
    <r>
      <rPr>
        <sz val="12"/>
        <color rgb="FFFF0000"/>
        <rFont val="Times New Roman"/>
        <family val="1"/>
      </rPr>
      <t>:</t>
    </r>
    <r>
      <rPr>
        <sz val="12"/>
        <color rgb="FF00000A"/>
        <rFont val="Times New Roman"/>
        <family val="1"/>
      </rPr>
      <t xml:space="preserve">  Please fill in based on your project parameters</t>
    </r>
  </si>
  <si>
    <t>Building Name / Location</t>
  </si>
  <si>
    <t>Project Name</t>
  </si>
  <si>
    <t>Estimated Project Completion Date</t>
  </si>
  <si>
    <t>Projected Annual Electricity Savings or Renewable Energy Generation (kWh)</t>
  </si>
  <si>
    <t>Projected Annual Cost Savings ($)</t>
  </si>
  <si>
    <r>
      <t>Energy Utility Incentives</t>
    </r>
    <r>
      <rPr>
        <sz val="9"/>
        <color rgb="FF00000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>($)</t>
    </r>
  </si>
  <si>
    <t>Entity Cost Share ($) Minimum 10%[1]</t>
  </si>
  <si>
    <t>Gap Grant Funding Request ($)</t>
  </si>
  <si>
    <t>ABC Food Bank (Main Facility)</t>
  </si>
  <si>
    <t>ABC Food Bank (Distribution Facility)</t>
  </si>
  <si>
    <t>15 kW Solar PV System</t>
  </si>
  <si>
    <t xml:space="preserve">Craft Beverage (Main Facility #1)  </t>
  </si>
  <si>
    <t>VFD on HVAC Fans</t>
  </si>
  <si>
    <t>Craft Beverage (Distribution Facility #2)</t>
  </si>
  <si>
    <t>Totals</t>
  </si>
  <si>
    <t>Energy Audit &amp; Demand Response Revenue</t>
  </si>
  <si>
    <t>Solar Assessment / Agreement &amp; SMART Incentive</t>
  </si>
  <si>
    <t>Audit or Technical Study Reference / Notes</t>
  </si>
  <si>
    <t>Renewables &amp; Energy Efficiency</t>
  </si>
  <si>
    <r>
      <t xml:space="preserve"> Total Adjusted Project Costs </t>
    </r>
    <r>
      <rPr>
        <b/>
        <sz val="9"/>
        <color rgb="FF00B050"/>
        <rFont val="Calibri"/>
        <family val="2"/>
      </rPr>
      <t xml:space="preserve">(Column A - Column B)  </t>
    </r>
    <r>
      <rPr>
        <b/>
        <sz val="9"/>
        <color rgb="FF000000"/>
        <rFont val="Calibri"/>
        <family val="2"/>
      </rPr>
      <t xml:space="preserve">   </t>
    </r>
  </si>
  <si>
    <t>Wastewater Treatment Plant</t>
  </si>
  <si>
    <t>Sewer Heat Recovery – water source heat pump</t>
  </si>
  <si>
    <t>In-Line Hydropower Turbine</t>
  </si>
  <si>
    <t>Drinking Water Pumping Station</t>
  </si>
  <si>
    <t>Wastewater Buiding</t>
  </si>
  <si>
    <t>Drinking Water PRV Station</t>
  </si>
  <si>
    <t xml:space="preserve">VFD Install </t>
  </si>
  <si>
    <r>
      <rPr>
        <b/>
        <sz val="12"/>
        <rFont val="Times New Roman"/>
        <family val="1"/>
      </rPr>
      <t>Wastewater and Drinking Water</t>
    </r>
    <r>
      <rPr>
        <b/>
        <sz val="12"/>
        <color rgb="FFFF0000"/>
        <rFont val="Times New Roman"/>
        <family val="1"/>
      </rPr>
      <t xml:space="preserve"> Sample</t>
    </r>
    <r>
      <rPr>
        <sz val="12"/>
        <color rgb="FFFF0000"/>
        <rFont val="Times New Roman"/>
        <family val="1"/>
      </rPr>
      <t>:</t>
    </r>
    <r>
      <rPr>
        <sz val="12"/>
        <color rgb="FF00000A"/>
        <rFont val="Times New Roman"/>
        <family val="1"/>
      </rPr>
      <t xml:space="preserve">  Please fill in based on your project parameters</t>
    </r>
  </si>
  <si>
    <t>Solar Assessment &amp; SMART Incentive</t>
  </si>
  <si>
    <t>Feasibility Study, MassCEC Grant</t>
  </si>
  <si>
    <t>75 kW Solar PV System</t>
  </si>
  <si>
    <r>
      <rPr>
        <b/>
        <sz val="9"/>
        <color rgb="FF00B05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 xml:space="preserve"> Total Estimated Project Costs ($) </t>
    </r>
    <r>
      <rPr>
        <b/>
        <sz val="9"/>
        <color rgb="FF00B050"/>
        <rFont val="Calibri"/>
        <family val="2"/>
      </rPr>
      <t>(Column A)</t>
    </r>
  </si>
  <si>
    <t>Wastewater / Drinking Water Name</t>
  </si>
  <si>
    <t>Other Grant / Contributions ($)</t>
  </si>
  <si>
    <t>Other Revenues (SMART, RECs, Demand Response, Solar Agreement)</t>
  </si>
  <si>
    <r>
      <t>Total Ince</t>
    </r>
    <r>
      <rPr>
        <b/>
        <sz val="9"/>
        <color rgb="FF002060"/>
        <rFont val="Calibri"/>
        <family val="2"/>
      </rPr>
      <t>ntives and Other Grants</t>
    </r>
    <r>
      <rPr>
        <b/>
        <sz val="9"/>
        <color rgb="FF00B050"/>
        <rFont val="Calibri"/>
        <family val="2"/>
      </rPr>
      <t xml:space="preserve"> (Column B) </t>
    </r>
  </si>
  <si>
    <t>[1] Total funding from the applicant must be at least 10% of the total adjusted project costs = (total project costs – incentives-other grants = adjusted project costs x 10% minimum municipal cost share).</t>
  </si>
  <si>
    <r>
      <t>Total Incentives</t>
    </r>
    <r>
      <rPr>
        <b/>
        <sz val="9"/>
        <color rgb="FF00B050"/>
        <rFont val="Calibri"/>
        <family val="2"/>
      </rPr>
      <t xml:space="preserve"> </t>
    </r>
    <r>
      <rPr>
        <b/>
        <sz val="9"/>
        <color rgb="FF002060"/>
        <rFont val="Calibri"/>
        <family val="2"/>
      </rPr>
      <t>and Other Grants</t>
    </r>
    <r>
      <rPr>
        <b/>
        <sz val="9"/>
        <color rgb="FF00B050"/>
        <rFont val="Calibri"/>
        <family val="2"/>
      </rPr>
      <t xml:space="preserve"> (Column B) </t>
    </r>
  </si>
  <si>
    <t xml:space="preserve">Air Source Heat Pumps </t>
  </si>
  <si>
    <t xml:space="preserve">Weatherization Improvements </t>
  </si>
  <si>
    <t>Nonprofit or Small Business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</si>
</sst>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2"/>
      <color rgb="FF00000A"/>
      <name val="Times New Roman"/>
      <family val="1"/>
    </font>
    <font>
      <b/>
      <sz val="14"/>
      <color rgb="FF00000A"/>
      <name val="Times New Roman"/>
      <family val="1"/>
    </font>
    <font>
      <b/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sz val="12"/>
      <color rgb="FF00000A"/>
      <name val="Times New Roman"/>
      <family val="1"/>
    </font>
    <font>
      <sz val="8"/>
      <color rgb="FF00000A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sz val="10"/>
      <color rgb="FF00000A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50"/>
      <name val="Calibri"/>
      <family val="2"/>
    </font>
    <font>
      <b/>
      <sz val="12"/>
      <name val="Times New Roman"/>
      <family val="1"/>
    </font>
    <font>
      <u/>
      <sz val="9"/>
      <color theme="10"/>
      <name val="Calibri"/>
      <family val="2"/>
      <scheme val="minor"/>
    </font>
    <font>
      <b/>
      <sz val="9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11" fillId="2" borderId="6" xfId="0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0" fontId="13" fillId="0" borderId="0" xfId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11" fillId="2" borderId="6" xfId="0" applyNumberFormat="1" applyFont="1" applyFill="1" applyBorder="1" applyAlignment="1">
      <alignment horizontal="center" vertical="center" wrapText="1"/>
    </xf>
    <xf numFmtId="9" fontId="0" fillId="2" borderId="5" xfId="3" applyFont="1" applyFill="1" applyBorder="1" applyAlignment="1">
      <alignment vertical="top" wrapText="1"/>
    </xf>
    <xf numFmtId="0" fontId="11" fillId="3" borderId="6" xfId="0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9" fontId="15" fillId="2" borderId="5" xfId="3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64" fontId="4" fillId="0" borderId="7" xfId="2" applyNumberFormat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164" fontId="11" fillId="0" borderId="4" xfId="2" applyNumberFormat="1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64" fontId="11" fillId="3" borderId="17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9" fontId="0" fillId="2" borderId="19" xfId="3" applyFont="1" applyFill="1" applyBorder="1" applyAlignment="1">
      <alignment vertical="top" wrapText="1"/>
    </xf>
    <xf numFmtId="9" fontId="15" fillId="2" borderId="19" xfId="3" applyFont="1" applyFill="1" applyBorder="1" applyAlignment="1">
      <alignment vertical="top" wrapText="1"/>
    </xf>
    <xf numFmtId="9" fontId="15" fillId="2" borderId="20" xfId="3" applyFont="1" applyFill="1" applyBorder="1" applyAlignment="1">
      <alignment vertical="top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top" wrapText="1"/>
    </xf>
    <xf numFmtId="164" fontId="4" fillId="0" borderId="21" xfId="2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164" fontId="4" fillId="0" borderId="24" xfId="2" applyNumberFormat="1" applyFont="1" applyBorder="1" applyAlignment="1">
      <alignment horizontal="center" vertical="center" wrapText="1"/>
    </xf>
    <xf numFmtId="164" fontId="11" fillId="0" borderId="21" xfId="2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164" fontId="4" fillId="0" borderId="6" xfId="2" applyNumberFormat="1" applyFont="1" applyBorder="1" applyAlignment="1">
      <alignment horizontal="center" vertical="center" wrapText="1"/>
    </xf>
    <xf numFmtId="17" fontId="4" fillId="0" borderId="21" xfId="0" applyNumberFormat="1" applyFont="1" applyBorder="1" applyAlignment="1">
      <alignment horizontal="center" vertical="center" wrapText="1"/>
    </xf>
    <xf numFmtId="164" fontId="11" fillId="3" borderId="21" xfId="2" applyNumberFormat="1" applyFont="1" applyFill="1" applyBorder="1" applyAlignment="1">
      <alignment horizontal="center" vertical="center" wrapText="1"/>
    </xf>
    <xf numFmtId="164" fontId="11" fillId="3" borderId="3" xfId="2" applyNumberFormat="1" applyFont="1" applyFill="1" applyBorder="1" applyAlignment="1">
      <alignment horizontal="center" vertical="center" wrapText="1"/>
    </xf>
    <xf numFmtId="164" fontId="11" fillId="3" borderId="4" xfId="2" applyNumberFormat="1" applyFont="1" applyFill="1" applyBorder="1" applyAlignment="1">
      <alignment horizontal="center" vertical="center" wrapText="1"/>
    </xf>
    <xf numFmtId="164" fontId="11" fillId="3" borderId="22" xfId="2" applyNumberFormat="1" applyFont="1" applyFill="1" applyBorder="1" applyAlignment="1">
      <alignment horizontal="center" vertical="center" wrapText="1"/>
    </xf>
    <xf numFmtId="164" fontId="11" fillId="3" borderId="7" xfId="2" applyNumberFormat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D057-F0C7-4D8C-B1D5-11F6C12C56F4}">
  <sheetPr>
    <pageSetUpPr fitToPage="1"/>
  </sheetPr>
  <dimension ref="B1:S20"/>
  <sheetViews>
    <sheetView tabSelected="1" topLeftCell="A7" zoomScale="80" zoomScaleNormal="80" workbookViewId="0">
      <selection activeCell="G13" sqref="G13"/>
    </sheetView>
  </sheetViews>
  <sheetFormatPr defaultRowHeight="14.5" x14ac:dyDescent="0.35"/>
  <cols>
    <col min="1" max="1" width="4" customWidth="1"/>
    <col min="2" max="2" width="31.26953125" customWidth="1"/>
    <col min="3" max="3" width="25.453125" customWidth="1"/>
    <col min="4" max="4" width="13.81640625" customWidth="1"/>
    <col min="5" max="5" width="10.453125" customWidth="1"/>
    <col min="6" max="6" width="10.81640625" customWidth="1"/>
    <col min="7" max="7" width="10.26953125" customWidth="1"/>
    <col min="8" max="8" width="12.453125" customWidth="1"/>
    <col min="9" max="9" width="10.26953125" customWidth="1"/>
    <col min="10" max="10" width="11.6328125" customWidth="1"/>
    <col min="11" max="11" width="10.26953125" customWidth="1"/>
    <col min="12" max="12" width="12.54296875" customWidth="1"/>
    <col min="13" max="13" width="8.90625" customWidth="1"/>
    <col min="15" max="15" width="10.1796875" customWidth="1"/>
    <col min="16" max="16" width="13.54296875" customWidth="1"/>
    <col min="17" max="17" width="11" customWidth="1"/>
    <col min="18" max="18" width="4.7265625" hidden="1" customWidth="1"/>
    <col min="19" max="19" width="1.54296875" hidden="1" customWidth="1"/>
  </cols>
  <sheetData>
    <row r="1" spans="2:16" ht="9" customHeight="1" x14ac:dyDescent="0.35"/>
    <row r="2" spans="2:16" ht="17.5" x14ac:dyDescent="0.35">
      <c r="G2" s="1" t="s">
        <v>1</v>
      </c>
    </row>
    <row r="3" spans="2:16" ht="15.5" x14ac:dyDescent="0.35">
      <c r="G3" s="2" t="s">
        <v>30</v>
      </c>
    </row>
    <row r="4" spans="2:16" ht="15" thickBot="1" x14ac:dyDescent="0.4">
      <c r="B4" s="3"/>
    </row>
    <row r="5" spans="2:16" ht="96.5" thickBot="1" x14ac:dyDescent="0.4">
      <c r="B5" s="4" t="s">
        <v>3</v>
      </c>
      <c r="C5" s="5" t="s">
        <v>4</v>
      </c>
      <c r="D5" s="5" t="s">
        <v>5</v>
      </c>
      <c r="E5" s="5" t="s">
        <v>6</v>
      </c>
      <c r="F5" s="5" t="s">
        <v>0</v>
      </c>
      <c r="G5" s="5" t="s">
        <v>7</v>
      </c>
      <c r="H5" s="5" t="s">
        <v>34</v>
      </c>
      <c r="I5" s="5" t="s">
        <v>8</v>
      </c>
      <c r="J5" s="5" t="s">
        <v>36</v>
      </c>
      <c r="K5" s="5" t="s">
        <v>38</v>
      </c>
      <c r="L5" s="5" t="s">
        <v>22</v>
      </c>
      <c r="M5" s="60" t="s">
        <v>9</v>
      </c>
      <c r="N5" s="19" t="s">
        <v>10</v>
      </c>
      <c r="O5" s="5" t="s">
        <v>37</v>
      </c>
      <c r="P5" s="5" t="s">
        <v>20</v>
      </c>
    </row>
    <row r="6" spans="2:16" ht="36.5" thickBot="1" x14ac:dyDescent="0.4">
      <c r="B6" s="22" t="s">
        <v>23</v>
      </c>
      <c r="C6" s="22" t="s">
        <v>33</v>
      </c>
      <c r="D6" s="29">
        <v>45108</v>
      </c>
      <c r="E6" s="30">
        <v>90000</v>
      </c>
      <c r="F6" s="30">
        <v>0</v>
      </c>
      <c r="G6" s="25">
        <v>30000</v>
      </c>
      <c r="H6" s="20">
        <v>150000</v>
      </c>
      <c r="I6" s="25">
        <v>0</v>
      </c>
      <c r="J6" s="25">
        <v>0</v>
      </c>
      <c r="K6" s="20">
        <f>+I6+J6</f>
        <v>0</v>
      </c>
      <c r="L6" s="20">
        <f>+H6-K6</f>
        <v>150000</v>
      </c>
      <c r="M6" s="25">
        <f>+L6*0.1</f>
        <v>15000</v>
      </c>
      <c r="N6" s="59">
        <f>+L6*0.9</f>
        <v>135000</v>
      </c>
      <c r="O6" s="25">
        <v>15000</v>
      </c>
      <c r="P6" s="22" t="s">
        <v>31</v>
      </c>
    </row>
    <row r="7" spans="2:16" ht="36.5" thickBot="1" x14ac:dyDescent="0.4">
      <c r="B7" s="22" t="s">
        <v>26</v>
      </c>
      <c r="C7" s="22" t="s">
        <v>29</v>
      </c>
      <c r="D7" s="29">
        <v>44896</v>
      </c>
      <c r="E7" s="30">
        <v>80000</v>
      </c>
      <c r="F7" s="30">
        <v>0</v>
      </c>
      <c r="G7" s="25">
        <v>20000</v>
      </c>
      <c r="H7" s="20">
        <v>30000</v>
      </c>
      <c r="I7" s="25">
        <v>14000</v>
      </c>
      <c r="J7" s="25">
        <v>0</v>
      </c>
      <c r="K7" s="20">
        <f t="shared" ref="K7:K15" si="0">+I7+J7</f>
        <v>14000</v>
      </c>
      <c r="L7" s="20">
        <f>+H7-K7</f>
        <v>16000</v>
      </c>
      <c r="M7" s="25">
        <f>+L7*0.1</f>
        <v>1600</v>
      </c>
      <c r="N7" s="59">
        <f>+L7*0.9</f>
        <v>14400</v>
      </c>
      <c r="O7" s="25">
        <v>5000</v>
      </c>
      <c r="P7" s="22" t="s">
        <v>18</v>
      </c>
    </row>
    <row r="8" spans="2:16" ht="36.5" thickBot="1" x14ac:dyDescent="0.4">
      <c r="B8" s="22" t="s">
        <v>27</v>
      </c>
      <c r="C8" s="22" t="s">
        <v>24</v>
      </c>
      <c r="D8" s="29">
        <v>45017</v>
      </c>
      <c r="E8" s="30">
        <v>40000</v>
      </c>
      <c r="F8" s="30">
        <v>1000</v>
      </c>
      <c r="G8" s="25">
        <v>9000</v>
      </c>
      <c r="H8" s="20">
        <v>80000</v>
      </c>
      <c r="I8" s="25">
        <v>28900</v>
      </c>
      <c r="J8" s="25">
        <v>30000</v>
      </c>
      <c r="K8" s="20">
        <f t="shared" si="0"/>
        <v>58900</v>
      </c>
      <c r="L8" s="20">
        <f>+H8-K8</f>
        <v>21100</v>
      </c>
      <c r="M8" s="25">
        <f>+L8*0.1</f>
        <v>2110</v>
      </c>
      <c r="N8" s="59">
        <f>+L8*0.9</f>
        <v>18990</v>
      </c>
      <c r="O8" s="25">
        <v>1000</v>
      </c>
      <c r="P8" s="22" t="s">
        <v>18</v>
      </c>
    </row>
    <row r="9" spans="2:16" ht="24.5" thickBot="1" x14ac:dyDescent="0.4">
      <c r="B9" s="22" t="s">
        <v>28</v>
      </c>
      <c r="C9" s="22" t="s">
        <v>25</v>
      </c>
      <c r="D9" s="29">
        <v>45017</v>
      </c>
      <c r="E9" s="30">
        <v>50000</v>
      </c>
      <c r="F9" s="30">
        <v>0</v>
      </c>
      <c r="G9" s="25">
        <v>17000</v>
      </c>
      <c r="H9" s="20">
        <v>90000</v>
      </c>
      <c r="I9" s="25">
        <v>0</v>
      </c>
      <c r="J9" s="25">
        <v>55000</v>
      </c>
      <c r="K9" s="20">
        <f t="shared" si="0"/>
        <v>55000</v>
      </c>
      <c r="L9" s="20">
        <f>+H9-K9</f>
        <v>35000</v>
      </c>
      <c r="M9" s="25">
        <f>+L9*0.1</f>
        <v>3500</v>
      </c>
      <c r="N9" s="59">
        <f>+L9*0.9</f>
        <v>31500</v>
      </c>
      <c r="O9" s="25">
        <v>2500</v>
      </c>
      <c r="P9" s="22" t="s">
        <v>32</v>
      </c>
    </row>
    <row r="10" spans="2:16" ht="22" customHeight="1" thickBot="1" x14ac:dyDescent="0.4">
      <c r="B10" s="22"/>
      <c r="C10" s="22"/>
      <c r="D10" s="29"/>
      <c r="E10" s="30"/>
      <c r="F10" s="30"/>
      <c r="G10" s="25"/>
      <c r="H10" s="20"/>
      <c r="I10" s="25"/>
      <c r="J10" s="25"/>
      <c r="K10" s="20"/>
      <c r="L10" s="20"/>
      <c r="M10" s="25"/>
      <c r="N10" s="59"/>
      <c r="O10" s="25"/>
      <c r="P10" s="22"/>
    </row>
    <row r="11" spans="2:16" ht="20" customHeight="1" thickBot="1" x14ac:dyDescent="0.4">
      <c r="B11" s="22"/>
      <c r="C11" s="22"/>
      <c r="D11" s="29"/>
      <c r="E11" s="30"/>
      <c r="F11" s="30"/>
      <c r="G11" s="25"/>
      <c r="H11" s="20"/>
      <c r="I11" s="25"/>
      <c r="J11" s="25"/>
      <c r="K11" s="20"/>
      <c r="L11" s="20"/>
      <c r="M11" s="25"/>
      <c r="N11" s="59"/>
      <c r="O11" s="25"/>
      <c r="P11" s="22"/>
    </row>
    <row r="12" spans="2:16" ht="22" customHeight="1" thickBot="1" x14ac:dyDescent="0.4">
      <c r="B12" s="22"/>
      <c r="C12" s="22"/>
      <c r="D12" s="29"/>
      <c r="E12" s="30"/>
      <c r="F12" s="30"/>
      <c r="G12" s="25"/>
      <c r="H12" s="20"/>
      <c r="I12" s="25"/>
      <c r="J12" s="25"/>
      <c r="K12" s="20"/>
      <c r="L12" s="20"/>
      <c r="M12" s="25"/>
      <c r="N12" s="59"/>
      <c r="O12" s="25"/>
      <c r="P12" s="22"/>
    </row>
    <row r="13" spans="2:16" ht="22.5" customHeight="1" thickBot="1" x14ac:dyDescent="0.4">
      <c r="B13" s="22"/>
      <c r="C13" s="22"/>
      <c r="D13" s="29"/>
      <c r="E13" s="30"/>
      <c r="F13" s="30"/>
      <c r="G13" s="25"/>
      <c r="H13" s="20"/>
      <c r="I13" s="25"/>
      <c r="J13" s="25"/>
      <c r="K13" s="20"/>
      <c r="L13" s="20"/>
      <c r="M13" s="25"/>
      <c r="N13" s="59"/>
      <c r="O13" s="25"/>
      <c r="P13" s="22"/>
    </row>
    <row r="14" spans="2:16" ht="24" customHeight="1" thickBot="1" x14ac:dyDescent="0.4">
      <c r="B14" s="22"/>
      <c r="C14" s="22"/>
      <c r="D14" s="29"/>
      <c r="E14" s="30"/>
      <c r="F14" s="30"/>
      <c r="G14" s="25"/>
      <c r="H14" s="20"/>
      <c r="I14" s="25"/>
      <c r="J14" s="25"/>
      <c r="K14" s="20"/>
      <c r="L14" s="20"/>
      <c r="M14" s="25"/>
      <c r="N14" s="59"/>
      <c r="O14" s="25"/>
      <c r="P14" s="22"/>
    </row>
    <row r="15" spans="2:16" x14ac:dyDescent="0.35">
      <c r="B15" s="61" t="s">
        <v>35</v>
      </c>
      <c r="C15" s="64" t="s">
        <v>21</v>
      </c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4"/>
      <c r="P15" s="67"/>
    </row>
    <row r="16" spans="2:16" x14ac:dyDescent="0.35">
      <c r="B16" s="62"/>
      <c r="C16" s="65"/>
      <c r="D16" s="36" t="s">
        <v>17</v>
      </c>
      <c r="E16" s="10">
        <f t="shared" ref="E16:M16" si="1">SUM(E6:E9)</f>
        <v>260000</v>
      </c>
      <c r="F16" s="10">
        <f t="shared" si="1"/>
        <v>1000</v>
      </c>
      <c r="G16" s="14">
        <f t="shared" si="1"/>
        <v>76000</v>
      </c>
      <c r="H16" s="14">
        <f t="shared" si="1"/>
        <v>350000</v>
      </c>
      <c r="I16" s="14">
        <f t="shared" si="1"/>
        <v>42900</v>
      </c>
      <c r="J16" s="14">
        <f t="shared" si="1"/>
        <v>85000</v>
      </c>
      <c r="K16" s="14">
        <f t="shared" si="1"/>
        <v>127900</v>
      </c>
      <c r="L16" s="14">
        <f t="shared" si="1"/>
        <v>222100</v>
      </c>
      <c r="M16" s="14">
        <f t="shared" si="1"/>
        <v>22210</v>
      </c>
      <c r="N16" s="37">
        <f>SUM(N6:N9)</f>
        <v>199890</v>
      </c>
      <c r="O16" s="14">
        <f t="shared" ref="O16" si="2">SUM(O6:O9)</f>
        <v>23500</v>
      </c>
      <c r="P16" s="68"/>
    </row>
    <row r="17" spans="2:16" ht="20.5" customHeight="1" thickBot="1" x14ac:dyDescent="0.4">
      <c r="B17" s="63"/>
      <c r="C17" s="66"/>
      <c r="D17" s="38"/>
      <c r="E17" s="39"/>
      <c r="F17" s="39"/>
      <c r="G17" s="39"/>
      <c r="H17" s="39"/>
      <c r="I17" s="40"/>
      <c r="J17" s="40"/>
      <c r="K17" s="41"/>
      <c r="L17" s="41">
        <f>+M17+N17</f>
        <v>1</v>
      </c>
      <c r="M17" s="41">
        <f>+M16/L16</f>
        <v>0.1</v>
      </c>
      <c r="N17" s="42">
        <f>N16/L16</f>
        <v>0.9</v>
      </c>
      <c r="O17" s="40"/>
      <c r="P17" s="69"/>
    </row>
    <row r="20" spans="2:16" x14ac:dyDescent="0.35">
      <c r="B20" s="11" t="s">
        <v>39</v>
      </c>
    </row>
  </sheetData>
  <mergeCells count="3">
    <mergeCell ref="B15:B17"/>
    <mergeCell ref="C15:C17"/>
    <mergeCell ref="P15:P17"/>
  </mergeCells>
  <hyperlinks>
    <hyperlink ref="M5" location="_ftn1" display="_ftn1" xr:uid="{FEDAE081-5E90-4F8A-B7B8-85B8BCCC87F7}"/>
    <hyperlink ref="B20" location="_ftnref1" display="_ftnref1" xr:uid="{9C82742B-2A64-407D-B5E5-02FBACBA2C98}"/>
  </hyperlinks>
  <pageMargins left="0.7" right="0.7" top="0.75" bottom="0.75" header="0.3" footer="0.3"/>
  <pageSetup paperSize="5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0"/>
  <sheetViews>
    <sheetView topLeftCell="A7" zoomScale="80" zoomScaleNormal="80" workbookViewId="0">
      <selection activeCell="H11" sqref="H11"/>
    </sheetView>
  </sheetViews>
  <sheetFormatPr defaultRowHeight="14.5" x14ac:dyDescent="0.35"/>
  <cols>
    <col min="1" max="1" width="4" customWidth="1"/>
    <col min="2" max="2" width="31.26953125" customWidth="1"/>
    <col min="3" max="3" width="25.453125" customWidth="1"/>
    <col min="4" max="4" width="13.81640625" customWidth="1"/>
    <col min="5" max="5" width="10.453125" customWidth="1"/>
    <col min="6" max="6" width="10.81640625" customWidth="1"/>
    <col min="7" max="7" width="10.26953125" customWidth="1"/>
    <col min="8" max="8" width="12.453125" customWidth="1"/>
    <col min="9" max="9" width="10.26953125" customWidth="1"/>
    <col min="10" max="10" width="11.6328125" customWidth="1"/>
    <col min="11" max="11" width="10.26953125" customWidth="1"/>
    <col min="12" max="12" width="12.54296875" customWidth="1"/>
    <col min="13" max="13" width="8.90625" customWidth="1"/>
    <col min="15" max="15" width="12" customWidth="1"/>
    <col min="16" max="16" width="13.54296875" customWidth="1"/>
    <col min="17" max="17" width="11" customWidth="1"/>
    <col min="18" max="18" width="4.7265625" hidden="1" customWidth="1"/>
    <col min="19" max="19" width="1.54296875" hidden="1" customWidth="1"/>
  </cols>
  <sheetData>
    <row r="1" spans="2:16" ht="23.5" customHeight="1" x14ac:dyDescent="0.35">
      <c r="G1" s="1" t="s">
        <v>1</v>
      </c>
    </row>
    <row r="2" spans="2:16" ht="15.5" x14ac:dyDescent="0.35">
      <c r="G2" s="2" t="s">
        <v>2</v>
      </c>
    </row>
    <row r="3" spans="2:16" ht="15" thickBot="1" x14ac:dyDescent="0.4">
      <c r="B3" s="3"/>
    </row>
    <row r="4" spans="2:16" ht="96.5" thickBot="1" x14ac:dyDescent="0.4">
      <c r="B4" s="4" t="s">
        <v>3</v>
      </c>
      <c r="C4" s="5" t="s">
        <v>4</v>
      </c>
      <c r="D4" s="5" t="s">
        <v>5</v>
      </c>
      <c r="E4" s="32" t="s">
        <v>6</v>
      </c>
      <c r="F4" s="32" t="s">
        <v>0</v>
      </c>
      <c r="G4" s="32" t="s">
        <v>7</v>
      </c>
      <c r="H4" s="32" t="s">
        <v>34</v>
      </c>
      <c r="I4" s="32" t="s">
        <v>8</v>
      </c>
      <c r="J4" s="32" t="s">
        <v>36</v>
      </c>
      <c r="K4" s="32" t="s">
        <v>40</v>
      </c>
      <c r="L4" s="32" t="s">
        <v>22</v>
      </c>
      <c r="M4" s="60" t="s">
        <v>9</v>
      </c>
      <c r="N4" s="50" t="s">
        <v>10</v>
      </c>
      <c r="O4" s="32" t="s">
        <v>37</v>
      </c>
      <c r="P4" s="5" t="s">
        <v>20</v>
      </c>
    </row>
    <row r="5" spans="2:16" ht="40" customHeight="1" thickBot="1" x14ac:dyDescent="0.4">
      <c r="B5" s="22" t="s">
        <v>11</v>
      </c>
      <c r="C5" s="22" t="s">
        <v>41</v>
      </c>
      <c r="D5" s="29">
        <v>45200</v>
      </c>
      <c r="E5" s="47">
        <v>40000</v>
      </c>
      <c r="F5" s="47">
        <v>2000</v>
      </c>
      <c r="G5" s="45">
        <v>12000</v>
      </c>
      <c r="H5" s="49">
        <v>52000</v>
      </c>
      <c r="I5" s="45">
        <v>10000</v>
      </c>
      <c r="J5" s="45">
        <v>30000</v>
      </c>
      <c r="K5" s="49">
        <f>+I5+J5</f>
        <v>40000</v>
      </c>
      <c r="L5" s="49">
        <f>+H5-K5</f>
        <v>12000</v>
      </c>
      <c r="M5" s="45">
        <f>+L5*0.1</f>
        <v>1200</v>
      </c>
      <c r="N5" s="55">
        <f>+L5*0.9</f>
        <v>10800</v>
      </c>
      <c r="O5" s="45">
        <v>2000</v>
      </c>
      <c r="P5" s="22" t="s">
        <v>18</v>
      </c>
    </row>
    <row r="6" spans="2:16" ht="43.5" customHeight="1" thickBot="1" x14ac:dyDescent="0.4">
      <c r="B6" s="22" t="s">
        <v>12</v>
      </c>
      <c r="C6" s="22" t="s">
        <v>13</v>
      </c>
      <c r="D6" s="29">
        <v>45017</v>
      </c>
      <c r="E6" s="30">
        <v>18000</v>
      </c>
      <c r="F6" s="31">
        <v>0</v>
      </c>
      <c r="G6" s="28">
        <v>4500</v>
      </c>
      <c r="H6" s="21">
        <v>45000</v>
      </c>
      <c r="I6" s="28">
        <v>0</v>
      </c>
      <c r="J6" s="28">
        <v>6300</v>
      </c>
      <c r="K6" s="49">
        <f t="shared" ref="K6:K8" si="0">+I6+J6</f>
        <v>6300</v>
      </c>
      <c r="L6" s="21">
        <f>+H6-K6</f>
        <v>38700</v>
      </c>
      <c r="M6" s="28">
        <f>+L6*0.1</f>
        <v>3870</v>
      </c>
      <c r="N6" s="56">
        <f>+L6*0.9</f>
        <v>34830</v>
      </c>
      <c r="O6" s="28">
        <v>3600</v>
      </c>
      <c r="P6" s="22" t="s">
        <v>19</v>
      </c>
    </row>
    <row r="7" spans="2:16" ht="42" customHeight="1" thickBot="1" x14ac:dyDescent="0.4">
      <c r="B7" s="22" t="s">
        <v>14</v>
      </c>
      <c r="C7" s="22" t="s">
        <v>15</v>
      </c>
      <c r="D7" s="29">
        <v>44896</v>
      </c>
      <c r="E7" s="51">
        <v>118000</v>
      </c>
      <c r="F7" s="52">
        <v>0</v>
      </c>
      <c r="G7" s="53">
        <v>17000</v>
      </c>
      <c r="H7" s="27">
        <v>46000</v>
      </c>
      <c r="I7" s="26">
        <v>26000</v>
      </c>
      <c r="J7" s="26">
        <v>0</v>
      </c>
      <c r="K7" s="49">
        <f t="shared" si="0"/>
        <v>26000</v>
      </c>
      <c r="L7" s="27">
        <f>+H7-K7</f>
        <v>20000</v>
      </c>
      <c r="M7" s="26">
        <f>+L7*0.1</f>
        <v>2000</v>
      </c>
      <c r="N7" s="57">
        <f>+L7*0.9</f>
        <v>18000</v>
      </c>
      <c r="O7" s="26">
        <v>5000</v>
      </c>
      <c r="P7" s="22" t="s">
        <v>18</v>
      </c>
    </row>
    <row r="8" spans="2:16" ht="38.5" customHeight="1" thickBot="1" x14ac:dyDescent="0.4">
      <c r="B8" s="7" t="s">
        <v>16</v>
      </c>
      <c r="C8" s="6" t="s">
        <v>42</v>
      </c>
      <c r="D8" s="54">
        <v>45200</v>
      </c>
      <c r="E8" s="46">
        <v>40000</v>
      </c>
      <c r="F8" s="47">
        <v>1000</v>
      </c>
      <c r="G8" s="48">
        <v>9000</v>
      </c>
      <c r="H8" s="49">
        <v>25000</v>
      </c>
      <c r="I8" s="45">
        <v>20000</v>
      </c>
      <c r="J8" s="45">
        <v>0</v>
      </c>
      <c r="K8" s="49">
        <f t="shared" si="0"/>
        <v>20000</v>
      </c>
      <c r="L8" s="49">
        <f>+H8-K8</f>
        <v>5000</v>
      </c>
      <c r="M8" s="45">
        <f>+L8*0.1</f>
        <v>500</v>
      </c>
      <c r="N8" s="58">
        <f>+L8*0.9</f>
        <v>4500</v>
      </c>
      <c r="O8" s="45">
        <v>1000</v>
      </c>
      <c r="P8" s="6" t="s">
        <v>18</v>
      </c>
    </row>
    <row r="9" spans="2:16" ht="25" customHeight="1" thickBot="1" x14ac:dyDescent="0.4">
      <c r="B9" s="23"/>
      <c r="C9" s="6"/>
      <c r="D9" s="54"/>
      <c r="E9" s="46"/>
      <c r="F9" s="47"/>
      <c r="G9" s="48"/>
      <c r="H9" s="49"/>
      <c r="I9" s="45"/>
      <c r="J9" s="45"/>
      <c r="K9" s="49"/>
      <c r="L9" s="49"/>
      <c r="M9" s="45"/>
      <c r="N9" s="58"/>
      <c r="O9" s="45"/>
      <c r="P9" s="6"/>
    </row>
    <row r="10" spans="2:16" ht="24" customHeight="1" thickBot="1" x14ac:dyDescent="0.4">
      <c r="B10" s="23"/>
      <c r="C10" s="6"/>
      <c r="D10" s="54"/>
      <c r="E10" s="46"/>
      <c r="F10" s="47"/>
      <c r="G10" s="48"/>
      <c r="H10" s="49"/>
      <c r="I10" s="45"/>
      <c r="J10" s="45"/>
      <c r="K10" s="49"/>
      <c r="L10" s="49"/>
      <c r="M10" s="45"/>
      <c r="N10" s="58"/>
      <c r="O10" s="45"/>
      <c r="P10" s="6"/>
    </row>
    <row r="11" spans="2:16" ht="24" customHeight="1" thickBot="1" x14ac:dyDescent="0.4">
      <c r="B11" s="23"/>
      <c r="C11" s="6"/>
      <c r="D11" s="54"/>
      <c r="E11" s="46"/>
      <c r="F11" s="47"/>
      <c r="G11" s="48"/>
      <c r="H11" s="49"/>
      <c r="I11" s="45"/>
      <c r="J11" s="45"/>
      <c r="K11" s="49"/>
      <c r="L11" s="49"/>
      <c r="M11" s="45"/>
      <c r="N11" s="58"/>
      <c r="O11" s="45"/>
      <c r="P11" s="6"/>
    </row>
    <row r="12" spans="2:16" ht="24" customHeight="1" thickBot="1" x14ac:dyDescent="0.4">
      <c r="B12" s="23"/>
      <c r="C12" s="6"/>
      <c r="D12" s="54"/>
      <c r="E12" s="46"/>
      <c r="F12" s="47"/>
      <c r="G12" s="48"/>
      <c r="H12" s="49"/>
      <c r="I12" s="45"/>
      <c r="J12" s="45"/>
      <c r="K12" s="49"/>
      <c r="L12" s="49"/>
      <c r="M12" s="45"/>
      <c r="N12" s="58"/>
      <c r="O12" s="45"/>
      <c r="P12" s="6"/>
    </row>
    <row r="13" spans="2:16" ht="26.5" customHeight="1" thickBot="1" x14ac:dyDescent="0.4">
      <c r="B13" s="23"/>
      <c r="C13" s="6"/>
      <c r="D13" s="54"/>
      <c r="E13" s="46"/>
      <c r="F13" s="47"/>
      <c r="G13" s="48"/>
      <c r="H13" s="49"/>
      <c r="I13" s="45"/>
      <c r="J13" s="45"/>
      <c r="K13" s="49"/>
      <c r="L13" s="49"/>
      <c r="M13" s="45"/>
      <c r="N13" s="58"/>
      <c r="O13" s="45"/>
      <c r="P13" s="6"/>
    </row>
    <row r="14" spans="2:16" x14ac:dyDescent="0.35">
      <c r="B14" s="61" t="s">
        <v>43</v>
      </c>
      <c r="C14" s="70" t="s">
        <v>21</v>
      </c>
      <c r="D14" s="9"/>
      <c r="E14" s="9"/>
      <c r="F14" s="24"/>
      <c r="G14" s="9"/>
      <c r="H14" s="9"/>
      <c r="I14" s="9"/>
      <c r="J14" s="9"/>
      <c r="K14" s="9"/>
      <c r="L14" s="9"/>
      <c r="M14" s="9"/>
      <c r="N14" s="16"/>
      <c r="O14" s="9"/>
      <c r="P14" s="70"/>
    </row>
    <row r="15" spans="2:16" x14ac:dyDescent="0.35">
      <c r="B15" s="62"/>
      <c r="C15" s="71"/>
      <c r="D15" s="9" t="s">
        <v>17</v>
      </c>
      <c r="E15" s="10">
        <f>SUM(E5:E8)</f>
        <v>216000</v>
      </c>
      <c r="F15" s="43">
        <f>SUM(F5:F8)</f>
        <v>3000</v>
      </c>
      <c r="G15" s="14">
        <f>SUM(G5:G8)</f>
        <v>42500</v>
      </c>
      <c r="H15" s="14">
        <f>SUM(H5:H8)</f>
        <v>168000</v>
      </c>
      <c r="I15" s="14">
        <f>SUM(I5:I8)</f>
        <v>56000</v>
      </c>
      <c r="J15" s="14">
        <f>SUM(J5:J8)</f>
        <v>36300</v>
      </c>
      <c r="K15" s="14">
        <f>SUM(K5:K8)</f>
        <v>92300</v>
      </c>
      <c r="L15" s="14">
        <f>SUM(L5:L8)</f>
        <v>75700</v>
      </c>
      <c r="M15" s="14">
        <f>SUM(M5:M8)</f>
        <v>7570</v>
      </c>
      <c r="N15" s="17">
        <f>SUM(N5:N8)</f>
        <v>68130</v>
      </c>
      <c r="O15" s="14">
        <f>SUM(O5:O8)</f>
        <v>11600</v>
      </c>
      <c r="P15" s="71"/>
    </row>
    <row r="16" spans="2:16" ht="21.5" customHeight="1" thickBot="1" x14ac:dyDescent="0.4">
      <c r="B16" s="63"/>
      <c r="C16" s="72"/>
      <c r="D16" s="8"/>
      <c r="E16" s="8"/>
      <c r="F16" s="44"/>
      <c r="G16" s="8"/>
      <c r="H16" s="8"/>
      <c r="I16" s="8"/>
      <c r="J16" s="15"/>
      <c r="K16" s="18"/>
      <c r="L16" s="18">
        <f>+M16+N16</f>
        <v>1</v>
      </c>
      <c r="M16" s="18">
        <f>+M15/L15</f>
        <v>0.1</v>
      </c>
      <c r="N16" s="18">
        <f>N15/L15</f>
        <v>0.9</v>
      </c>
      <c r="O16" s="15"/>
      <c r="P16" s="72"/>
    </row>
    <row r="18" spans="2:2" x14ac:dyDescent="0.35">
      <c r="B18" s="11" t="s">
        <v>39</v>
      </c>
    </row>
    <row r="19" spans="2:2" x14ac:dyDescent="0.35">
      <c r="B19" s="12"/>
    </row>
    <row r="20" spans="2:2" ht="15" customHeight="1" x14ac:dyDescent="0.35">
      <c r="B20" s="13"/>
    </row>
  </sheetData>
  <mergeCells count="3">
    <mergeCell ref="B14:B16"/>
    <mergeCell ref="C14:C16"/>
    <mergeCell ref="P14:P16"/>
  </mergeCells>
  <hyperlinks>
    <hyperlink ref="M4" location="_ftn1" display="_ftn1" xr:uid="{99DDDDBF-4269-4EE5-86C6-0493BA078845}"/>
    <hyperlink ref="B18" location="_ftnref1" display="_ftnref1" xr:uid="{98DF8384-CCD5-4EAB-8595-47EBBA579BB3}"/>
  </hyperlinks>
  <pageMargins left="0.7" right="0.7" top="0.75" bottom="0.75" header="0.3" footer="0.3"/>
  <pageSetup paperSize="5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App C_Water_Wastewater</vt:lpstr>
      <vt:lpstr>App C_Nonprofit_Small Business</vt:lpstr>
      <vt:lpstr>Sheet2</vt:lpstr>
      <vt:lpstr>Sheet3</vt:lpstr>
      <vt:lpstr>'App C_Nonprofit_Small Business'!_ftn1</vt:lpstr>
      <vt:lpstr>'App C_Nonprofit_Small Business'!_ftnref1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Hall</dc:creator>
  <cp:lastModifiedBy>DiBara, Michael (DEP)</cp:lastModifiedBy>
  <cp:lastPrinted>2017-10-23T19:27:12Z</cp:lastPrinted>
  <dcterms:created xsi:type="dcterms:W3CDTF">2014-04-16T19:37:11Z</dcterms:created>
  <dcterms:modified xsi:type="dcterms:W3CDTF">2022-05-24T17:30:05Z</dcterms:modified>
</cp:coreProperties>
</file>