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tionalgridplc-my.sharepoint.com/personal/william_jones_us_nationalgrid_com/Documents/ESMP/Finance/"/>
    </mc:Choice>
  </mc:AlternateContent>
  <xr:revisionPtr revIDLastSave="37" documentId="8_{2477C156-5B65-4690-B956-F77B71E42220}" xr6:coauthVersionLast="47" xr6:coauthVersionMax="47" xr10:uidLastSave="{6A8198D8-E31F-4D82-8C25-F0780597CA4D}"/>
  <bookViews>
    <workbookView xWindow="2370" yWindow="-15000" windowWidth="25965" windowHeight="13695" xr2:uid="{0E5B9C78-05F0-4BA2-BFB7-35D9DA8CFEEB}"/>
  </bookViews>
  <sheets>
    <sheet name="CAPEX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5" i="1" l="1"/>
  <c r="I25" i="1"/>
  <c r="N27" i="1" l="1"/>
  <c r="M27" i="1"/>
  <c r="L27" i="1"/>
  <c r="K27" i="1"/>
  <c r="J27" i="1"/>
  <c r="H27" i="1"/>
  <c r="G27" i="1"/>
  <c r="F27" i="1"/>
  <c r="E27" i="1"/>
  <c r="D27" i="1" l="1"/>
  <c r="O17" i="1"/>
  <c r="I17" i="1"/>
  <c r="J21" i="1"/>
  <c r="K21" i="1"/>
  <c r="L21" i="1"/>
  <c r="M21" i="1"/>
  <c r="N21" i="1"/>
  <c r="D21" i="1"/>
  <c r="E21" i="1"/>
  <c r="F21" i="1"/>
  <c r="G21" i="1"/>
  <c r="H21" i="1"/>
  <c r="N14" i="1"/>
  <c r="N29" i="1" l="1"/>
  <c r="O26" i="1" l="1"/>
  <c r="O24" i="1"/>
  <c r="O23" i="1"/>
  <c r="O20" i="1"/>
  <c r="O19" i="1"/>
  <c r="O18" i="1"/>
  <c r="O16" i="1"/>
  <c r="O15" i="1"/>
  <c r="O13" i="1"/>
  <c r="O12" i="1"/>
  <c r="O11" i="1"/>
  <c r="O10" i="1"/>
  <c r="O9" i="1"/>
  <c r="O8" i="1"/>
  <c r="O7" i="1"/>
  <c r="I26" i="1"/>
  <c r="I24" i="1"/>
  <c r="I23" i="1"/>
  <c r="I20" i="1"/>
  <c r="I19" i="1"/>
  <c r="I18" i="1"/>
  <c r="I16" i="1"/>
  <c r="I15" i="1"/>
  <c r="I13" i="1"/>
  <c r="I12" i="1"/>
  <c r="I11" i="1"/>
  <c r="I10" i="1"/>
  <c r="I9" i="1"/>
  <c r="I8" i="1"/>
  <c r="I7" i="1"/>
  <c r="J14" i="1"/>
  <c r="M14" i="1"/>
  <c r="E14" i="1"/>
  <c r="L14" i="1"/>
  <c r="K14" i="1"/>
  <c r="H14" i="1"/>
  <c r="G14" i="1"/>
  <c r="F14" i="1"/>
  <c r="D14" i="1"/>
  <c r="E29" i="1" l="1"/>
  <c r="D29" i="1"/>
  <c r="M29" i="1"/>
  <c r="J29" i="1"/>
  <c r="K29" i="1"/>
  <c r="L29" i="1"/>
  <c r="F29" i="1"/>
  <c r="G29" i="1"/>
  <c r="H29" i="1"/>
  <c r="I27" i="1"/>
  <c r="O27" i="1"/>
  <c r="O21" i="1"/>
  <c r="I21" i="1"/>
  <c r="I14" i="1"/>
  <c r="O14" i="1"/>
  <c r="O29" i="1" l="1"/>
  <c r="I29" i="1"/>
</calcChain>
</file>

<file path=xl/sharedStrings.xml><?xml version="1.0" encoding="utf-8"?>
<sst xmlns="http://schemas.openxmlformats.org/spreadsheetml/2006/main" count="25" uniqueCount="25">
  <si>
    <t>MA Elec</t>
  </si>
  <si>
    <t>Total 5-yr</t>
  </si>
  <si>
    <t>Total 10-yr</t>
  </si>
  <si>
    <t>Asset Condition</t>
  </si>
  <si>
    <t>Damage/Failure</t>
  </si>
  <si>
    <t>Customer Requests</t>
  </si>
  <si>
    <t>System Capacity</t>
  </si>
  <si>
    <t>Resiliency</t>
  </si>
  <si>
    <t>Non-Infrastructure</t>
  </si>
  <si>
    <t>All Other</t>
  </si>
  <si>
    <t xml:space="preserve">Total Base </t>
  </si>
  <si>
    <t>Grid Mod</t>
  </si>
  <si>
    <t>EV</t>
  </si>
  <si>
    <t>EE</t>
  </si>
  <si>
    <t>AMI</t>
  </si>
  <si>
    <t>Solar - RNP</t>
  </si>
  <si>
    <t>Total Tracker</t>
  </si>
  <si>
    <t>ESMP - EV</t>
  </si>
  <si>
    <t>ESMP - Customer</t>
  </si>
  <si>
    <t>Total ESMP</t>
  </si>
  <si>
    <t>Total Capex</t>
  </si>
  <si>
    <t>ESMP - IT/OT/Digital</t>
  </si>
  <si>
    <t>20-75B - CIP</t>
  </si>
  <si>
    <t>Capital Investment</t>
  </si>
  <si>
    <t xml:space="preserve">ESMP - Network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</si>
</sst>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1" xfId="0" applyFont="1" applyBorder="1"/>
    <xf numFmtId="0" fontId="3" fillId="0" borderId="2" xfId="0" applyFont="1" applyBorder="1"/>
    <xf numFmtId="0" fontId="3" fillId="0" borderId="4" xfId="0" applyFont="1" applyBorder="1" applyAlignment="1">
      <alignment horizontal="center"/>
    </xf>
    <xf numFmtId="0" fontId="0" fillId="0" borderId="5" xfId="0" applyBorder="1"/>
    <xf numFmtId="164" fontId="0" fillId="0" borderId="0" xfId="1" applyNumberFormat="1" applyFont="1" applyBorder="1"/>
    <xf numFmtId="164" fontId="0" fillId="0" borderId="6" xfId="1" applyNumberFormat="1" applyFont="1" applyBorder="1"/>
    <xf numFmtId="0" fontId="0" fillId="0" borderId="5" xfId="0" applyBorder="1" applyAlignment="1">
      <alignment horizontal="left" indent="3"/>
    </xf>
    <xf numFmtId="37" fontId="0" fillId="0" borderId="5" xfId="0" applyNumberFormat="1" applyBorder="1" applyAlignment="1">
      <alignment horizontal="left" indent="3"/>
    </xf>
    <xf numFmtId="0" fontId="3" fillId="0" borderId="5" xfId="0" applyFont="1" applyBorder="1" applyAlignment="1">
      <alignment horizontal="left" indent="2"/>
    </xf>
    <xf numFmtId="0" fontId="3" fillId="3" borderId="1" xfId="0" applyFont="1" applyFill="1" applyBorder="1" applyAlignment="1">
      <alignment horizontal="left" indent="1"/>
    </xf>
    <xf numFmtId="164" fontId="0" fillId="3" borderId="2" xfId="1" applyNumberFormat="1" applyFont="1" applyFill="1" applyBorder="1"/>
    <xf numFmtId="164" fontId="0" fillId="3" borderId="4" xfId="1" applyNumberFormat="1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3" fillId="4" borderId="7" xfId="0" applyFont="1" applyFill="1" applyBorder="1" applyAlignment="1">
      <alignment horizontal="left" indent="2"/>
    </xf>
    <xf numFmtId="164" fontId="0" fillId="4" borderId="8" xfId="1" applyNumberFormat="1" applyFont="1" applyFill="1" applyBorder="1"/>
    <xf numFmtId="164" fontId="0" fillId="4" borderId="9" xfId="1" applyNumberFormat="1" applyFont="1" applyFill="1" applyBorder="1"/>
    <xf numFmtId="164" fontId="0" fillId="4" borderId="0" xfId="1" applyNumberFormat="1" applyFont="1" applyFill="1" applyBorder="1"/>
    <xf numFmtId="164" fontId="0" fillId="4" borderId="6" xfId="1" applyNumberFormat="1" applyFont="1" applyFill="1" applyBorder="1"/>
    <xf numFmtId="164" fontId="0" fillId="0" borderId="0" xfId="1" applyNumberFormat="1" applyFont="1" applyFill="1" applyBorder="1"/>
    <xf numFmtId="164" fontId="0" fillId="0" borderId="6" xfId="1" applyNumberFormat="1" applyFont="1" applyFill="1" applyBorder="1"/>
    <xf numFmtId="0" fontId="0" fillId="0" borderId="0" xfId="0" applyFill="1"/>
    <xf numFmtId="16" fontId="0" fillId="0" borderId="0" xfId="0" applyNumberFormat="1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9263A-2DE0-4499-88DB-DD4E774AFA2D}">
  <sheetPr>
    <pageSetUpPr fitToPage="1"/>
  </sheetPr>
  <dimension ref="B2:O31"/>
  <sheetViews>
    <sheetView tabSelected="1" zoomScale="90" zoomScaleNormal="90" workbookViewId="0">
      <selection activeCell="O33" sqref="O33"/>
    </sheetView>
  </sheetViews>
  <sheetFormatPr defaultRowHeight="15" customHeight="1" x14ac:dyDescent="0.35"/>
  <cols>
    <col min="3" max="3" width="26" bestFit="1" customWidth="1"/>
    <col min="15" max="15" width="10.26953125" customWidth="1"/>
  </cols>
  <sheetData>
    <row r="2" spans="2:15" ht="14.5" x14ac:dyDescent="0.35"/>
    <row r="3" spans="2:15" thickBot="1" x14ac:dyDescent="0.4"/>
    <row r="4" spans="2:15" thickBot="1" x14ac:dyDescent="0.4">
      <c r="C4" s="24" t="s">
        <v>23</v>
      </c>
      <c r="D4" s="25"/>
      <c r="E4" s="25"/>
      <c r="F4" s="25"/>
      <c r="G4" s="25"/>
      <c r="H4" s="25"/>
      <c r="I4" s="25"/>
      <c r="J4" s="13"/>
      <c r="K4" s="13"/>
      <c r="L4" s="13"/>
      <c r="M4" s="13"/>
      <c r="N4" s="13"/>
      <c r="O4" s="14"/>
    </row>
    <row r="5" spans="2:15" thickBot="1" x14ac:dyDescent="0.4">
      <c r="C5" s="1" t="s">
        <v>0</v>
      </c>
      <c r="D5" s="2">
        <v>2025</v>
      </c>
      <c r="E5" s="2">
        <v>2026</v>
      </c>
      <c r="F5" s="2">
        <v>2027</v>
      </c>
      <c r="G5" s="2">
        <v>2028</v>
      </c>
      <c r="H5" s="2">
        <v>2029</v>
      </c>
      <c r="I5" s="3" t="s">
        <v>1</v>
      </c>
      <c r="J5" s="2">
        <v>2030</v>
      </c>
      <c r="K5" s="2">
        <v>2031</v>
      </c>
      <c r="L5" s="2">
        <v>2032</v>
      </c>
      <c r="M5" s="2">
        <v>2033</v>
      </c>
      <c r="N5" s="2">
        <v>2034</v>
      </c>
      <c r="O5" s="3" t="s">
        <v>2</v>
      </c>
    </row>
    <row r="6" spans="2:15" ht="14.5" x14ac:dyDescent="0.35">
      <c r="C6" s="4"/>
      <c r="D6" s="5"/>
      <c r="E6" s="5"/>
      <c r="F6" s="5"/>
      <c r="G6" s="5"/>
      <c r="H6" s="5"/>
      <c r="I6" s="6"/>
      <c r="J6" s="5"/>
      <c r="K6" s="5"/>
      <c r="L6" s="5"/>
      <c r="M6" s="5"/>
      <c r="N6" s="5"/>
      <c r="O6" s="6"/>
    </row>
    <row r="7" spans="2:15" ht="14.5" x14ac:dyDescent="0.35">
      <c r="B7" s="22"/>
      <c r="C7" s="7" t="s">
        <v>3</v>
      </c>
      <c r="D7" s="5">
        <v>109</v>
      </c>
      <c r="E7" s="5">
        <v>148</v>
      </c>
      <c r="F7" s="5">
        <v>161</v>
      </c>
      <c r="G7" s="5">
        <v>165</v>
      </c>
      <c r="H7" s="5">
        <v>163</v>
      </c>
      <c r="I7" s="6">
        <f t="shared" ref="I7:I26" si="0">SUM(D7:H7)</f>
        <v>746</v>
      </c>
      <c r="J7" s="5">
        <v>181</v>
      </c>
      <c r="K7" s="5">
        <v>186</v>
      </c>
      <c r="L7" s="5">
        <v>196</v>
      </c>
      <c r="M7" s="5">
        <v>201</v>
      </c>
      <c r="N7" s="5">
        <v>201</v>
      </c>
      <c r="O7" s="6">
        <f t="shared" ref="O7:O13" si="1">SUM(D7:H7)+SUM(J7:N7)</f>
        <v>1711</v>
      </c>
    </row>
    <row r="8" spans="2:15" ht="14.5" x14ac:dyDescent="0.35">
      <c r="B8" s="22"/>
      <c r="C8" s="7" t="s">
        <v>4</v>
      </c>
      <c r="D8" s="5">
        <v>82</v>
      </c>
      <c r="E8" s="5">
        <v>86</v>
      </c>
      <c r="F8" s="5">
        <v>93</v>
      </c>
      <c r="G8" s="5">
        <v>99</v>
      </c>
      <c r="H8" s="5">
        <v>106</v>
      </c>
      <c r="I8" s="6">
        <f t="shared" si="0"/>
        <v>466</v>
      </c>
      <c r="J8" s="5">
        <v>106</v>
      </c>
      <c r="K8" s="5">
        <v>110</v>
      </c>
      <c r="L8" s="5">
        <v>114</v>
      </c>
      <c r="M8" s="5">
        <v>117</v>
      </c>
      <c r="N8" s="5">
        <v>117</v>
      </c>
      <c r="O8" s="6">
        <f t="shared" si="1"/>
        <v>1030</v>
      </c>
    </row>
    <row r="9" spans="2:15" ht="14.5" x14ac:dyDescent="0.35">
      <c r="B9" s="22"/>
      <c r="C9" s="7" t="s">
        <v>5</v>
      </c>
      <c r="D9" s="5">
        <v>187</v>
      </c>
      <c r="E9" s="5">
        <v>202</v>
      </c>
      <c r="F9" s="5">
        <v>219</v>
      </c>
      <c r="G9" s="5">
        <v>239</v>
      </c>
      <c r="H9" s="5">
        <v>260</v>
      </c>
      <c r="I9" s="6">
        <f t="shared" si="0"/>
        <v>1107</v>
      </c>
      <c r="J9" s="5">
        <v>202</v>
      </c>
      <c r="K9" s="5">
        <v>211</v>
      </c>
      <c r="L9" s="5">
        <v>219</v>
      </c>
      <c r="M9" s="5">
        <v>227</v>
      </c>
      <c r="N9" s="5">
        <v>227</v>
      </c>
      <c r="O9" s="6">
        <f t="shared" si="1"/>
        <v>2193</v>
      </c>
    </row>
    <row r="10" spans="2:15" ht="14.5" x14ac:dyDescent="0.35">
      <c r="B10" s="22"/>
      <c r="C10" s="7" t="s">
        <v>6</v>
      </c>
      <c r="D10" s="5">
        <v>83</v>
      </c>
      <c r="E10" s="5">
        <v>116</v>
      </c>
      <c r="F10" s="5">
        <v>112</v>
      </c>
      <c r="G10" s="5">
        <v>103</v>
      </c>
      <c r="H10" s="5">
        <v>104</v>
      </c>
      <c r="I10" s="6">
        <f t="shared" si="0"/>
        <v>518</v>
      </c>
      <c r="J10" s="5">
        <v>114</v>
      </c>
      <c r="K10" s="5">
        <v>125</v>
      </c>
      <c r="L10" s="5">
        <v>130</v>
      </c>
      <c r="M10" s="5">
        <v>140</v>
      </c>
      <c r="N10" s="5">
        <v>140</v>
      </c>
      <c r="O10" s="6">
        <f t="shared" si="1"/>
        <v>1167</v>
      </c>
    </row>
    <row r="11" spans="2:15" ht="14.5" x14ac:dyDescent="0.35">
      <c r="B11" s="23"/>
      <c r="C11" s="7" t="s">
        <v>7</v>
      </c>
      <c r="D11" s="5">
        <v>0</v>
      </c>
      <c r="E11" s="5">
        <v>10</v>
      </c>
      <c r="F11" s="5">
        <v>20</v>
      </c>
      <c r="G11" s="5">
        <v>40</v>
      </c>
      <c r="H11" s="5">
        <v>40</v>
      </c>
      <c r="I11" s="6">
        <f t="shared" si="0"/>
        <v>110</v>
      </c>
      <c r="J11" s="5">
        <v>40</v>
      </c>
      <c r="K11" s="5">
        <v>40</v>
      </c>
      <c r="L11" s="5">
        <v>40</v>
      </c>
      <c r="M11" s="5">
        <v>40</v>
      </c>
      <c r="N11" s="5">
        <v>40</v>
      </c>
      <c r="O11" s="6">
        <f t="shared" si="1"/>
        <v>310</v>
      </c>
    </row>
    <row r="12" spans="2:15" ht="14.5" x14ac:dyDescent="0.35">
      <c r="B12" s="22"/>
      <c r="C12" s="7" t="s">
        <v>8</v>
      </c>
      <c r="D12" s="5">
        <v>3</v>
      </c>
      <c r="E12" s="5">
        <v>3</v>
      </c>
      <c r="F12" s="5">
        <v>2</v>
      </c>
      <c r="G12" s="5">
        <v>2</v>
      </c>
      <c r="H12" s="5">
        <v>3</v>
      </c>
      <c r="I12" s="6">
        <f t="shared" si="0"/>
        <v>13</v>
      </c>
      <c r="J12" s="5">
        <v>4</v>
      </c>
      <c r="K12" s="5">
        <v>4</v>
      </c>
      <c r="L12" s="5">
        <v>4</v>
      </c>
      <c r="M12" s="5">
        <v>4</v>
      </c>
      <c r="N12" s="5">
        <v>4</v>
      </c>
      <c r="O12" s="6">
        <f t="shared" si="1"/>
        <v>33</v>
      </c>
    </row>
    <row r="13" spans="2:15" ht="14.5" x14ac:dyDescent="0.35">
      <c r="B13" s="22"/>
      <c r="C13" s="7" t="s">
        <v>9</v>
      </c>
      <c r="D13" s="5">
        <v>29</v>
      </c>
      <c r="E13" s="5">
        <v>35</v>
      </c>
      <c r="F13" s="5">
        <v>35</v>
      </c>
      <c r="G13" s="5">
        <v>26</v>
      </c>
      <c r="H13" s="5">
        <v>25</v>
      </c>
      <c r="I13" s="6">
        <f t="shared" si="0"/>
        <v>150</v>
      </c>
      <c r="J13" s="5">
        <v>25</v>
      </c>
      <c r="K13" s="5">
        <v>21</v>
      </c>
      <c r="L13" s="5">
        <v>21</v>
      </c>
      <c r="M13" s="5">
        <v>21</v>
      </c>
      <c r="N13" s="5">
        <v>21</v>
      </c>
      <c r="O13" s="6">
        <f t="shared" si="1"/>
        <v>259</v>
      </c>
    </row>
    <row r="14" spans="2:15" ht="14.5" x14ac:dyDescent="0.35">
      <c r="B14" s="22"/>
      <c r="C14" s="15" t="s">
        <v>10</v>
      </c>
      <c r="D14" s="16">
        <f>SUM(D7:D13)</f>
        <v>493</v>
      </c>
      <c r="E14" s="16">
        <f>SUM(E7:E13)</f>
        <v>600</v>
      </c>
      <c r="F14" s="16">
        <f>SUM(F7:F13)</f>
        <v>642</v>
      </c>
      <c r="G14" s="16">
        <f>SUM(G7:G13)</f>
        <v>674</v>
      </c>
      <c r="H14" s="16">
        <f>SUM(H7:H13)</f>
        <v>701</v>
      </c>
      <c r="I14" s="17">
        <f t="shared" si="0"/>
        <v>3110</v>
      </c>
      <c r="J14" s="16">
        <f t="shared" ref="J14:O14" si="2">SUM(J7:J13)</f>
        <v>672</v>
      </c>
      <c r="K14" s="16">
        <f t="shared" si="2"/>
        <v>697</v>
      </c>
      <c r="L14" s="16">
        <f t="shared" si="2"/>
        <v>724</v>
      </c>
      <c r="M14" s="16">
        <f t="shared" si="2"/>
        <v>750</v>
      </c>
      <c r="N14" s="16">
        <f t="shared" si="2"/>
        <v>750</v>
      </c>
      <c r="O14" s="17">
        <f t="shared" si="2"/>
        <v>6703</v>
      </c>
    </row>
    <row r="15" spans="2:15" ht="14.5" x14ac:dyDescent="0.35">
      <c r="B15" s="22"/>
      <c r="C15" s="8" t="s">
        <v>11</v>
      </c>
      <c r="D15" s="5">
        <v>77</v>
      </c>
      <c r="E15" s="5">
        <v>0</v>
      </c>
      <c r="F15" s="5">
        <v>0</v>
      </c>
      <c r="G15" s="5">
        <v>0</v>
      </c>
      <c r="H15" s="5">
        <v>0</v>
      </c>
      <c r="I15" s="6">
        <f t="shared" si="0"/>
        <v>77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6">
        <f t="shared" ref="O15:O26" si="3">SUM(D15:H15)+SUM(J15:N15)</f>
        <v>77</v>
      </c>
    </row>
    <row r="16" spans="2:15" ht="14.5" x14ac:dyDescent="0.35">
      <c r="B16" s="22"/>
      <c r="C16" s="8" t="s">
        <v>12</v>
      </c>
      <c r="D16" s="5">
        <v>9</v>
      </c>
      <c r="E16" s="5">
        <v>8</v>
      </c>
      <c r="F16" s="5">
        <v>0</v>
      </c>
      <c r="G16" s="5">
        <v>0</v>
      </c>
      <c r="H16" s="5">
        <v>0</v>
      </c>
      <c r="I16" s="6">
        <f t="shared" si="0"/>
        <v>17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6">
        <f t="shared" si="3"/>
        <v>17</v>
      </c>
    </row>
    <row r="17" spans="2:15" ht="14.5" x14ac:dyDescent="0.35">
      <c r="B17" s="22"/>
      <c r="C17" s="8" t="s">
        <v>13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6">
        <f t="shared" si="0"/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6">
        <f t="shared" si="3"/>
        <v>0</v>
      </c>
    </row>
    <row r="18" spans="2:15" ht="14.5" x14ac:dyDescent="0.35">
      <c r="B18" s="22"/>
      <c r="C18" s="8" t="s">
        <v>14</v>
      </c>
      <c r="D18" s="5">
        <v>110</v>
      </c>
      <c r="E18" s="5">
        <v>84</v>
      </c>
      <c r="F18" s="5">
        <v>48</v>
      </c>
      <c r="G18" s="5">
        <v>0</v>
      </c>
      <c r="H18" s="5">
        <v>0</v>
      </c>
      <c r="I18" s="6">
        <f t="shared" si="0"/>
        <v>242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6">
        <f t="shared" si="3"/>
        <v>242</v>
      </c>
    </row>
    <row r="19" spans="2:15" ht="14.5" x14ac:dyDescent="0.35">
      <c r="B19" s="22"/>
      <c r="C19" s="8" t="s">
        <v>15</v>
      </c>
      <c r="D19" s="5">
        <v>0.7</v>
      </c>
      <c r="E19" s="5">
        <v>2.4</v>
      </c>
      <c r="F19" s="5">
        <v>12.6</v>
      </c>
      <c r="G19" s="5">
        <v>19.8</v>
      </c>
      <c r="H19" s="5">
        <v>21.1</v>
      </c>
      <c r="I19" s="6">
        <f t="shared" si="0"/>
        <v>56.6</v>
      </c>
      <c r="J19" s="5">
        <v>21.9</v>
      </c>
      <c r="K19" s="5">
        <v>25.8</v>
      </c>
      <c r="L19" s="5">
        <v>27.4</v>
      </c>
      <c r="M19" s="5">
        <v>24.8</v>
      </c>
      <c r="N19" s="5">
        <v>7.3</v>
      </c>
      <c r="O19" s="6">
        <f t="shared" si="3"/>
        <v>163.79999999999998</v>
      </c>
    </row>
    <row r="20" spans="2:15" ht="14.5" x14ac:dyDescent="0.35">
      <c r="B20" s="22"/>
      <c r="C20" s="8" t="s">
        <v>22</v>
      </c>
      <c r="D20" s="5">
        <v>20</v>
      </c>
      <c r="E20" s="5">
        <v>39</v>
      </c>
      <c r="F20" s="5">
        <v>75</v>
      </c>
      <c r="G20" s="5">
        <v>56</v>
      </c>
      <c r="H20" s="5">
        <v>0</v>
      </c>
      <c r="I20" s="6">
        <f t="shared" si="0"/>
        <v>190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6">
        <f t="shared" si="3"/>
        <v>190</v>
      </c>
    </row>
    <row r="21" spans="2:15" ht="14.5" x14ac:dyDescent="0.35">
      <c r="B21" s="22"/>
      <c r="C21" s="15" t="s">
        <v>16</v>
      </c>
      <c r="D21" s="18">
        <f t="shared" ref="D21:O21" si="4">SUM(D15:D20)</f>
        <v>216.7</v>
      </c>
      <c r="E21" s="18">
        <f t="shared" si="4"/>
        <v>133.4</v>
      </c>
      <c r="F21" s="18">
        <f t="shared" si="4"/>
        <v>135.6</v>
      </c>
      <c r="G21" s="18">
        <f t="shared" si="4"/>
        <v>75.8</v>
      </c>
      <c r="H21" s="18">
        <f t="shared" si="4"/>
        <v>21.1</v>
      </c>
      <c r="I21" s="19">
        <f t="shared" si="4"/>
        <v>582.6</v>
      </c>
      <c r="J21" s="18">
        <f t="shared" si="4"/>
        <v>21.9</v>
      </c>
      <c r="K21" s="18">
        <f t="shared" si="4"/>
        <v>25.8</v>
      </c>
      <c r="L21" s="18">
        <f t="shared" si="4"/>
        <v>27.4</v>
      </c>
      <c r="M21" s="18">
        <f t="shared" si="4"/>
        <v>24.8</v>
      </c>
      <c r="N21" s="18">
        <f t="shared" si="4"/>
        <v>7.3</v>
      </c>
      <c r="O21" s="19">
        <f t="shared" si="4"/>
        <v>689.8</v>
      </c>
    </row>
    <row r="22" spans="2:15" ht="14.5" x14ac:dyDescent="0.35">
      <c r="B22" s="22"/>
      <c r="C22" s="8"/>
      <c r="D22" s="5"/>
      <c r="E22" s="5"/>
      <c r="F22" s="5"/>
      <c r="G22" s="5"/>
      <c r="H22" s="5"/>
      <c r="I22" s="6"/>
      <c r="J22" s="5"/>
      <c r="K22" s="5"/>
      <c r="L22" s="5"/>
      <c r="M22" s="5"/>
      <c r="N22" s="5"/>
      <c r="O22" s="6"/>
    </row>
    <row r="23" spans="2:15" ht="14.5" x14ac:dyDescent="0.35">
      <c r="B23" s="22"/>
      <c r="C23" s="8" t="s">
        <v>17</v>
      </c>
      <c r="D23" s="20">
        <v>0</v>
      </c>
      <c r="E23" s="20">
        <v>0</v>
      </c>
      <c r="F23" s="20">
        <v>12.6</v>
      </c>
      <c r="G23" s="20">
        <v>16.899999999999999</v>
      </c>
      <c r="H23" s="20">
        <v>24</v>
      </c>
      <c r="I23" s="21">
        <f t="shared" si="0"/>
        <v>53.5</v>
      </c>
      <c r="J23" s="20">
        <v>30.3</v>
      </c>
      <c r="K23" s="20">
        <v>40.799999999999997</v>
      </c>
      <c r="L23" s="20">
        <v>44.8</v>
      </c>
      <c r="M23" s="20">
        <v>49.5</v>
      </c>
      <c r="N23" s="20">
        <v>53</v>
      </c>
      <c r="O23" s="21">
        <f t="shared" si="3"/>
        <v>271.89999999999998</v>
      </c>
    </row>
    <row r="24" spans="2:15" ht="14.5" x14ac:dyDescent="0.35">
      <c r="B24" s="22"/>
      <c r="C24" s="8" t="s">
        <v>18</v>
      </c>
      <c r="D24" s="20">
        <v>4</v>
      </c>
      <c r="E24" s="20">
        <v>15</v>
      </c>
      <c r="F24" s="20">
        <v>15</v>
      </c>
      <c r="G24" s="20">
        <v>2.2000000000000002</v>
      </c>
      <c r="H24" s="20">
        <v>0.9</v>
      </c>
      <c r="I24" s="21">
        <f t="shared" si="0"/>
        <v>37.1</v>
      </c>
      <c r="J24" s="20">
        <v>0.4</v>
      </c>
      <c r="K24" s="20">
        <v>0.4</v>
      </c>
      <c r="L24" s="20">
        <v>0.1</v>
      </c>
      <c r="M24" s="20">
        <v>0.1</v>
      </c>
      <c r="N24" s="20">
        <v>0.1</v>
      </c>
      <c r="O24" s="21">
        <f t="shared" si="3"/>
        <v>38.200000000000003</v>
      </c>
    </row>
    <row r="25" spans="2:15" ht="14.5" x14ac:dyDescent="0.35">
      <c r="B25" s="22"/>
      <c r="C25" s="8" t="s">
        <v>21</v>
      </c>
      <c r="D25" s="20">
        <v>48.6</v>
      </c>
      <c r="E25" s="20">
        <v>107.8</v>
      </c>
      <c r="F25" s="20">
        <v>86</v>
      </c>
      <c r="G25" s="20">
        <v>64</v>
      </c>
      <c r="H25" s="20">
        <v>49.8</v>
      </c>
      <c r="I25" s="21">
        <f t="shared" si="0"/>
        <v>356.2</v>
      </c>
      <c r="J25" s="20">
        <v>59.5</v>
      </c>
      <c r="K25" s="20">
        <v>60.8</v>
      </c>
      <c r="L25" s="20">
        <v>57</v>
      </c>
      <c r="M25" s="20">
        <v>58.6</v>
      </c>
      <c r="N25" s="20">
        <v>60</v>
      </c>
      <c r="O25" s="21">
        <f t="shared" ref="O25" si="5">SUM(D25:H25)+SUM(J25:N25)</f>
        <v>652.09999999999991</v>
      </c>
    </row>
    <row r="26" spans="2:15" ht="14.5" x14ac:dyDescent="0.35">
      <c r="B26" s="22"/>
      <c r="C26" s="8" t="s">
        <v>24</v>
      </c>
      <c r="D26" s="20">
        <v>89</v>
      </c>
      <c r="E26" s="20">
        <v>252</v>
      </c>
      <c r="F26" s="20">
        <v>294</v>
      </c>
      <c r="G26" s="20">
        <v>560</v>
      </c>
      <c r="H26" s="20">
        <v>701</v>
      </c>
      <c r="I26" s="21">
        <f t="shared" si="0"/>
        <v>1896</v>
      </c>
      <c r="J26" s="20">
        <v>505</v>
      </c>
      <c r="K26" s="20">
        <v>611</v>
      </c>
      <c r="L26" s="20">
        <v>550.70000000000005</v>
      </c>
      <c r="M26" s="20">
        <v>555</v>
      </c>
      <c r="N26" s="20">
        <v>601</v>
      </c>
      <c r="O26" s="21">
        <f t="shared" si="3"/>
        <v>4718.7</v>
      </c>
    </row>
    <row r="27" spans="2:15" ht="14.5" x14ac:dyDescent="0.35">
      <c r="C27" s="15" t="s">
        <v>19</v>
      </c>
      <c r="D27" s="16">
        <f>SUM(D23:D26)</f>
        <v>141.6</v>
      </c>
      <c r="E27" s="16">
        <f>SUM(E23:E26)</f>
        <v>374.8</v>
      </c>
      <c r="F27" s="16">
        <f>SUM(F23:F26)</f>
        <v>407.6</v>
      </c>
      <c r="G27" s="16">
        <f>SUM(G23:G26)</f>
        <v>643.1</v>
      </c>
      <c r="H27" s="16">
        <f>SUM(H23:H26)</f>
        <v>775.7</v>
      </c>
      <c r="I27" s="17">
        <f>SUM(I23:I26)</f>
        <v>2342.8000000000002</v>
      </c>
      <c r="J27" s="16">
        <f>SUM(J23:J26)</f>
        <v>595.20000000000005</v>
      </c>
      <c r="K27" s="16">
        <f>SUM(K23:K26)</f>
        <v>713</v>
      </c>
      <c r="L27" s="16">
        <f>SUM(L23:L26)</f>
        <v>652.6</v>
      </c>
      <c r="M27" s="16">
        <f>SUM(M23:M26)</f>
        <v>663.2</v>
      </c>
      <c r="N27" s="16">
        <f>SUM(N23:N26)</f>
        <v>714.1</v>
      </c>
      <c r="O27" s="17">
        <f>SUM(O23:O26)</f>
        <v>5680.9</v>
      </c>
    </row>
    <row r="28" spans="2:15" thickBot="1" x14ac:dyDescent="0.4">
      <c r="C28" s="9"/>
      <c r="D28" s="5"/>
      <c r="E28" s="5"/>
      <c r="F28" s="5"/>
      <c r="G28" s="5"/>
      <c r="H28" s="5"/>
      <c r="I28" s="6"/>
      <c r="J28" s="5"/>
      <c r="K28" s="5"/>
      <c r="L28" s="5"/>
      <c r="M28" s="5"/>
      <c r="N28" s="5"/>
      <c r="O28" s="6"/>
    </row>
    <row r="29" spans="2:15" thickBot="1" x14ac:dyDescent="0.4">
      <c r="C29" s="10" t="s">
        <v>20</v>
      </c>
      <c r="D29" s="11">
        <f>D27+D21+D14</f>
        <v>851.3</v>
      </c>
      <c r="E29" s="11">
        <f>E27+E21+E14</f>
        <v>1108.2</v>
      </c>
      <c r="F29" s="11">
        <f>F27+F21+F14</f>
        <v>1185.2</v>
      </c>
      <c r="G29" s="11">
        <f>G27+G21+G14</f>
        <v>1392.9</v>
      </c>
      <c r="H29" s="11">
        <f>H27+H21+H14</f>
        <v>1497.8000000000002</v>
      </c>
      <c r="I29" s="12">
        <f>I27+I21+I14</f>
        <v>6035.4</v>
      </c>
      <c r="J29" s="11">
        <f>J27+J21+J14</f>
        <v>1289.0999999999999</v>
      </c>
      <c r="K29" s="11">
        <f>K27+K21+K14</f>
        <v>1435.8</v>
      </c>
      <c r="L29" s="11">
        <f>L27+L21+L14</f>
        <v>1404</v>
      </c>
      <c r="M29" s="11">
        <f>M27+M21+M14</f>
        <v>1438</v>
      </c>
      <c r="N29" s="11">
        <f>N27+N21+N14</f>
        <v>1471.4</v>
      </c>
      <c r="O29" s="12">
        <f>O27+O21+O14</f>
        <v>13073.7</v>
      </c>
    </row>
    <row r="31" spans="2:15" ht="15" customHeight="1" x14ac:dyDescent="0.35">
      <c r="D31" s="26"/>
    </row>
  </sheetData>
  <mergeCells count="1">
    <mergeCell ref="C4:I4"/>
  </mergeCells>
  <pageMargins left="0.7" right="0.7" top="0.75" bottom="0.75" header="0.3" footer="0.3"/>
  <pageSetup scale="4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8e5083-a46f-4766-8e64-ee827b9e16b3" xsi:nil="true"/>
    <lcf76f155ced4ddcb4097134ff3c332f xmlns="e12619c7-9a19-4dc6-ad29-a355e3b803f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E6C89982BBFA40AD8012DACA8A907F" ma:contentTypeVersion="13" ma:contentTypeDescription="Create a new document." ma:contentTypeScope="" ma:versionID="2dc97efb6fa1f2a24a55c579f923a9cf">
  <xsd:schema xmlns:xsd="http://www.w3.org/2001/XMLSchema" xmlns:xs="http://www.w3.org/2001/XMLSchema" xmlns:p="http://schemas.microsoft.com/office/2006/metadata/properties" xmlns:ns2="e12619c7-9a19-4dc6-ad29-a355e3b803fe" xmlns:ns3="338e5083-a46f-4766-8e64-ee827b9e16b3" targetNamespace="http://schemas.microsoft.com/office/2006/metadata/properties" ma:root="true" ma:fieldsID="23c501da605d73999a5283a7cd6fec76" ns2:_="" ns3:_="">
    <xsd:import namespace="e12619c7-9a19-4dc6-ad29-a355e3b803fe"/>
    <xsd:import namespace="338e5083-a46f-4766-8e64-ee827b9e16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2619c7-9a19-4dc6-ad29-a355e3b803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e5083-a46f-4766-8e64-ee827b9e16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40902136-41aa-499f-a64f-709d0515415d}" ma:internalName="TaxCatchAll" ma:showField="CatchAllData" ma:web="338e5083-a46f-4766-8e64-ee827b9e16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7633B4-A345-48FA-A2AB-A63CD6D207B0}">
  <ds:schemaRefs>
    <ds:schemaRef ds:uri="http://purl.org/dc/dcmitype/"/>
    <ds:schemaRef ds:uri="42f94eaf-2ed6-47af-a313-83bc11d2a5e5"/>
    <ds:schemaRef ds:uri="http://purl.org/dc/terms/"/>
    <ds:schemaRef ds:uri="http://schemas.microsoft.com/office/2006/metadata/properties"/>
    <ds:schemaRef ds:uri="http://schemas.microsoft.com/office/2006/documentManagement/types"/>
    <ds:schemaRef ds:uri="73f970d4-915d-40ea-886c-118aaa336d1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9F66B94-630C-40B3-B947-3E33A2E68DA3}"/>
</file>

<file path=customXml/itemProps3.xml><?xml version="1.0" encoding="utf-8"?>
<ds:datastoreItem xmlns:ds="http://schemas.openxmlformats.org/officeDocument/2006/customXml" ds:itemID="{D317607E-6BD7-46EC-B61B-5DC971C945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CAPEX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Jones, William F.</dc:creator>
  <cp:keywords/>
  <dc:description/>
  <cp:lastModifiedBy>Bill Jones</cp:lastModifiedBy>
  <cp:revision/>
  <cp:lastPrinted>2023-10-19T12:17:21Z</cp:lastPrinted>
  <dcterms:created xsi:type="dcterms:W3CDTF">2023-08-04T11:01:51Z</dcterms:created>
  <dcterms:modified xsi:type="dcterms:W3CDTF">2023-10-20T16:42:14Z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0x010100E820E87B1056884FAA1763962BFFCCB3</vt:lpwstr>
  </property>
  <property fmtid="{D5CDD505-2E9C-101B-9397-08002B2CF9AE}" pid="3" name="MediaServiceImageTags">
    <vt:lpwstr/>
  </property>
</Properties>
</file>