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4"/>
  <workbookPr codeName="ThisWorkbook"/>
  <mc:AlternateContent xmlns:mc="http://schemas.openxmlformats.org/markup-compatibility/2006">
    <mc:Choice Requires="x15">
      <x15ac:absPath xmlns:x15ac="http://schemas.microsoft.com/office/spreadsheetml/2010/11/ac" url="\\mrbpfps2\urd\jzieger\downloads\"/>
    </mc:Choice>
  </mc:AlternateContent>
  <xr:revisionPtr revIDLastSave="0" documentId="8_{0D76C13E-6309-4F7E-9FBA-F4CCB531E0AE}" xr6:coauthVersionLast="47" xr6:coauthVersionMax="47" xr10:uidLastSave="{00000000-0000-0000-0000-000000000000}"/>
  <workbookProtection workbookAlgorithmName="SHA-512" workbookHashValue="0SADAmGtW5F/UxmqWdBGwES5QOaLJvsTAipQ051GNDruZ3lvc+kOLr87yXmYd+7WyJLP7gzI0EMKp6dKpngvPw==" workbookSaltValue="NFdPqe0zUS5CxoQFhV2uzg==" workbookSpinCount="100000" lockStructure="1"/>
  <bookViews>
    <workbookView xWindow="0" yWindow="0" windowWidth="24000" windowHeight="8835" tabRatio="817" xr2:uid="{00000000-000D-0000-FFFF-FFFF00000000}"/>
  </bookViews>
  <sheets>
    <sheet name="Technical Details" sheetId="10" r:id="rId1"/>
    <sheet name="Operation Index" sheetId="8" r:id="rId2"/>
    <sheet name="IPM Operations" sheetId="2" r:id="rId3"/>
    <sheet name="Inquiry Operations" sheetId="4" r:id="rId4"/>
    <sheet name="Data Index" sheetId="7" r:id="rId5"/>
    <sheet name="IPM Data Elements" sheetId="9" r:id="rId6"/>
    <sheet name="Inquiry Data Elements" sheetId="5" r:id="rId7"/>
    <sheet name="Common Data Elements" sheetId="6" r:id="rId8"/>
    <sheet name="IPM Error Codes" sheetId="11" r:id="rId9"/>
    <sheet name="Inquiry Error Codes" sheetId="12" r:id="rId10"/>
  </sheets>
  <definedNames>
    <definedName name="_xlnm._FilterDatabase" localSheetId="7" hidden="1">'Common Data Elements'!$A$2:$B$2</definedName>
    <definedName name="_xlnm._FilterDatabase" localSheetId="6" hidden="1">'Inquiry Data Elements'!$A$2:$C$631</definedName>
    <definedName name="AddPolicy">'IPM Operations'!$A$2</definedName>
    <definedName name="AddPolicyDescription">'IPM Operations'!$B$2</definedName>
    <definedName name="Address">'Common Data Elements'!$A$23</definedName>
    <definedName name="AddSection5Policy">'IPM Operations'!$A$119</definedName>
    <definedName name="AddSection5PolicyDescription">'IPM Operations'!$B$119</definedName>
    <definedName name="AddSection5ToPolicy">'IPM Operations'!$A$151</definedName>
    <definedName name="AddSection5ToPolicyDescription">'IPM Operations'!$B$151</definedName>
    <definedName name="AddVehicleToPolicy">'IPM Operations'!$A$61</definedName>
    <definedName name="AddVehicleToPolicyDescription">'IPM Operations'!$B$61</definedName>
    <definedName name="AmendPolicyExpirationDate">'IPM Operations'!$A$81</definedName>
    <definedName name="AmendPolicyExpirationDateDescription">'IPM Operations'!$B$81</definedName>
    <definedName name="AmendUnpaidPremium">'IPM Operations'!$A$112</definedName>
    <definedName name="AmendUnpaidPremiumDescription">'IPM Operations'!$B$112</definedName>
    <definedName name="BindPolicyVerification">'IPM Operations'!$A$36</definedName>
    <definedName name="BindPolicyVerificationDescription">'IPM Operations'!$B$36</definedName>
    <definedName name="Business">'Inquiry Data Elements'!$A$98</definedName>
    <definedName name="BusinessSummary">'Inquiry Data Elements'!$A$129</definedName>
    <definedName name="CancelPolicy">'IPM Operations'!$A$88</definedName>
    <definedName name="CancelPolicyDescription">'IPM Operations'!$B$88</definedName>
    <definedName name="ClearUnpaidPremium">'IPM Operations'!$A$105</definedName>
    <definedName name="ClearUnpaidPremiumDescription">'IPM Operations'!$B$105</definedName>
    <definedName name="Common_Data_Elements">'Common Data Elements'!$A$1</definedName>
    <definedName name="Common_Error_Codes___Apply_to_All_Inquiry_Operations">'Inquiry Error Codes'!$A$2</definedName>
    <definedName name="Common_Error_Codes___Apply_to_All_IPM_Operations">'IPM Error Codes'!$A$2</definedName>
    <definedName name="CommonDataElements">'Common Data Elements'!$A$1</definedName>
    <definedName name="DataIndex">'Data Index'!$A$1</definedName>
    <definedName name="Endorsement">'Common Data Elements'!$A$3</definedName>
    <definedName name="EntityDetails">'Common Data Elements'!$A$36</definedName>
    <definedName name="Error_AddPolicy">'IPM Error Codes'!$A$14</definedName>
    <definedName name="Error_AddSection5Policy">'IPM Error Codes'!$A$264</definedName>
    <definedName name="Error_AddSection5ToPolicy">'IPM Error Codes'!$A$347</definedName>
    <definedName name="Error_AddVehicleToPolicy">'IPM Error Codes'!$A$151</definedName>
    <definedName name="Error_AmendPolicyExpirationDate">'IPM Error Codes'!$A$196</definedName>
    <definedName name="Error_AmendUnpaidPremium">'IPM Error Codes'!$A$253</definedName>
    <definedName name="Error_BindPolicyVerification">'IPM Error Codes'!$A$97</definedName>
    <definedName name="Error_CancelPolicy">'IPM Error Codes'!$A$211</definedName>
    <definedName name="Error_ClearUnpaidPremium">'IPM Error Codes'!$A$244</definedName>
    <definedName name="Error_GetBusinessByID">'Inquiry Error Codes'!$A$143</definedName>
    <definedName name="Error_GetBusinessListByID">'Inquiry Error Codes'!$A$152</definedName>
    <definedName name="Error_GetLienholderList">'Inquiry Error Codes'!$A$161</definedName>
    <definedName name="Error_GetNoticeToCarrier">'Inquiry Error Codes'!$A$210</definedName>
    <definedName name="Error_GetPersonByLicense">'Inquiry Error Codes'!$A$107</definedName>
    <definedName name="Error_GetPersonListByLicense">'Inquiry Error Codes'!$A$131</definedName>
    <definedName name="Error_GetPersonListByName">'Inquiry Error Codes'!$A$117</definedName>
    <definedName name="Error_GetPolicyListByRegistration">'Inquiry Error Codes'!$A$196</definedName>
    <definedName name="Error_GetPolicyTerm">'Inquiry Error Codes'!$A$171</definedName>
    <definedName name="Error_GetPolicyTermList">'Inquiry Error Codes'!$A$186</definedName>
    <definedName name="Error_GetRegistrationListByOwner">'Inquiry Error Codes'!$A$87</definedName>
    <definedName name="Error_GetRegistrationListByRegistration">'Inquiry Error Codes'!$A$66</definedName>
    <definedName name="Error_GetRegistrationListByVIN">'Inquiry Error Codes'!$A$77</definedName>
    <definedName name="Error_GetRegistrationRecordByRegistration">'Inquiry Error Codes'!$A$35</definedName>
    <definedName name="Error_GetRegistrationRecordByRegistrationKey">'Inquiry Error Codes'!$A$44</definedName>
    <definedName name="Error_GetRegistrationTitleRecordByRegistration">'Inquiry Error Codes'!$A$11</definedName>
    <definedName name="Error_GetRegistrationTitleRecordByTitle">'Inquiry Error Codes'!$A$28</definedName>
    <definedName name="Error_GetRegistrationTitleRecordByVIN">'Inquiry Error Codes'!$A$20</definedName>
    <definedName name="Error_GetTitleRecordByTitle">'Inquiry Error Codes'!$A$59</definedName>
    <definedName name="Error_GetVehicleRecordByVIN">'Inquiry Error Codes'!$A$51</definedName>
    <definedName name="Error_ReinstatePolicy">'IPM Error Codes'!$A$229</definedName>
    <definedName name="Error_RemoveSection5FromPolicy">'IPM Error Codes'!$A$369</definedName>
    <definedName name="Error_RemoveVehicleFromPolicy">'IPM Error Codes'!$A$173</definedName>
    <definedName name="Error_RenewPolicy">'IPM Error Codes'!$A$72</definedName>
    <definedName name="Error_RenewSection5Policy">'IPM Error Codes'!$A$322</definedName>
    <definedName name="Error_UpdatePolicyholder">'IPM Error Codes'!$A$107</definedName>
    <definedName name="Error_UpdateSection5PolicyPlates">'IPM Error Codes'!$A$387</definedName>
    <definedName name="ErrorResponse">'Common Data Elements'!$A$48</definedName>
    <definedName name="GetBusinessByID">'Inquiry Operations'!$A$165</definedName>
    <definedName name="GetBusinessByIDDescription">'Inquiry Operations'!$B$165</definedName>
    <definedName name="GetBusinessListByID">'Inquiry Operations'!$A$173</definedName>
    <definedName name="GetBusinessListByIDDescription">'Inquiry Operations'!$B$173</definedName>
    <definedName name="GetLienholderList">'Inquiry Operations'!$A$181</definedName>
    <definedName name="GetLienholderListDescription">'Inquiry Operations'!$B$181</definedName>
    <definedName name="GetNoticeToCarrier">'Inquiry Operations'!$A$222</definedName>
    <definedName name="GetNoticeToCarrierDescription">'Inquiry Operations'!$B$222</definedName>
    <definedName name="GetPersonByLicense">'Inquiry Operations'!$A$137</definedName>
    <definedName name="GetPersonByLicenseDescription">'Inquiry Operations'!$B$137</definedName>
    <definedName name="GetPersonListByLicense">'Inquiry Operations'!$A$156</definedName>
    <definedName name="GetPersonListByLicenseDescription">'Inquiry Operations'!$B$156</definedName>
    <definedName name="GetPersonListByName">'Inquiry Operations'!$A$145</definedName>
    <definedName name="GetPersonListByNameDescription">'Inquiry Operations'!$B$145</definedName>
    <definedName name="GetPolicy">'Inquiry Operations'!$A$191</definedName>
    <definedName name="GetPolicyDescription">'Inquiry Operations'!$B$191</definedName>
    <definedName name="GetPolicyListByRegistration">'Inquiry Operations'!$A$211</definedName>
    <definedName name="GetPolicyListByRegistrationDescription">'Inquiry Operations'!$B$211</definedName>
    <definedName name="GetPolicyTermList">'Inquiry Operations'!$A$203</definedName>
    <definedName name="GetPolicyTermListDescription">'Inquiry Operations'!$B$203</definedName>
    <definedName name="GetRegistrationListByOwner">'Inquiry Operations'!$A$119</definedName>
    <definedName name="GetRegistrationListByOwnerDescription">'Inquiry Operations'!$B$119</definedName>
    <definedName name="GetRegistrationListByRegistration">'Inquiry Operations'!$A$97</definedName>
    <definedName name="GetRegistrationListByRegistrationDescription">'Inquiry Operations'!$B$97</definedName>
    <definedName name="GetRegistrationListByVIN">'Inquiry Operations'!$A$108</definedName>
    <definedName name="GetRegistrationListByVINDescription">'Inquiry Operations'!$B$108</definedName>
    <definedName name="GetRegistrationRecordByRegistration">'Inquiry Operations'!$A$44</definedName>
    <definedName name="GetRegistrationRecordByRegistrationDescription">'Inquiry Operations'!$B$44</definedName>
    <definedName name="GetRegistrationRecordByRegistrationKey">'Inquiry Operations'!$A$58</definedName>
    <definedName name="GetRegistrationRecordByRegistrationKeyDescription">'Inquiry Operations'!$B$58</definedName>
    <definedName name="GetRegistrationTitleRecordByRegistration">'Inquiry Operations'!$A$2</definedName>
    <definedName name="GetRegistrationTitleRecordByRegistrationDescription">'Inquiry Operations'!$B$2</definedName>
    <definedName name="GetRegistrationTitleRecordByTitle">'Inquiry Operations'!$A$30</definedName>
    <definedName name="GetRegistrationTitleRecordByTitleDescription">'Inquiry Operations'!$B$30</definedName>
    <definedName name="GetRegistrationTitleRecordByVIN">'Inquiry Operations'!$A$16</definedName>
    <definedName name="GetRegistrationTitleRecordByVINDescription">'Inquiry Operations'!$B$16</definedName>
    <definedName name="GetTitleRecordByTitle">'Inquiry Operations'!$A$86</definedName>
    <definedName name="GetTitleRecordByTitleDescription">'Inquiry Operations'!$B$86</definedName>
    <definedName name="GetVehicleRecordByVIN">'Inquiry Operations'!$A$69</definedName>
    <definedName name="GetVehicleRecordByVINDescription">'Inquiry Operations'!$B$69</definedName>
    <definedName name="Inquiry_Error_Codes">'Inquiry Error Codes'!$A$1</definedName>
    <definedName name="InquiryDataElements">'Inquiry Data Elements'!$A$1</definedName>
    <definedName name="InquiryWebServiceOperations">'Inquiry Operations'!$A$1</definedName>
    <definedName name="Inspection">'Inquiry Data Elements'!$A$609</definedName>
    <definedName name="IPM_Error_Codes">'IPM Error Codes'!$A$1</definedName>
    <definedName name="IPMDataElements">'IPM Data Elements'!$A$1</definedName>
    <definedName name="IPMWebServiceOperations">'IPM Operations'!$A$1</definedName>
    <definedName name="Lessee">'Inquiry Data Elements'!$A$344</definedName>
    <definedName name="LesseeSummary">'Inquiry Data Elements'!$A$424</definedName>
    <definedName name="Lienholder">'Inquiry Data Elements'!$A$488</definedName>
    <definedName name="Name">'Common Data Elements'!$A$15</definedName>
    <definedName name="NonRenew">'Inquiry Data Elements'!$A$625</definedName>
    <definedName name="NoticeToCarrier">'Inquiry Data Elements'!$A$632</definedName>
    <definedName name="Owner">'Inquiry Data Elements'!$A$236</definedName>
    <definedName name="OwnerSummary">'Inquiry Data Elements'!$A$316</definedName>
    <definedName name="Person">'Inquiry Data Elements'!$A$3</definedName>
    <definedName name="PersonSummary">'Inquiry Data Elements'!$A$91</definedName>
    <definedName name="Policy">'Inquiry Data Elements'!$A$506</definedName>
    <definedName name="Policy_Coverage__PolicyCoverage">'Inquiry Data Elements'!$A$523</definedName>
    <definedName name="Policy_Vehicle_Coverage__PolicyVehicleCoverage">'Inquiry Data Elements'!$A$587</definedName>
    <definedName name="Policyholder">'Inquiry Data Elements'!$A$543</definedName>
    <definedName name="PolicyResponse">'IPM Data Elements'!$A$3</definedName>
    <definedName name="PolicyVehicle">'Inquiry Data Elements'!$A$568</definedName>
    <definedName name="RecordScroll">'Common Data Elements'!$A$54</definedName>
    <definedName name="ReEstablishPolicy">'IPM Operations'!$A$177</definedName>
    <definedName name="ReEstablishPolicy_Description">'IPM Operations'!$B$177</definedName>
    <definedName name="ReEstablishPolicy_Error">'IPM Error Codes'!$A$408</definedName>
    <definedName name="ReEstablishSection5Policy">'IPM Operations'!$A$188</definedName>
    <definedName name="ReEstablishSection5Policy_Description">'IPM Operations'!$B$188</definedName>
    <definedName name="ReEstablishSection5Policy_Error">'IPM Error Codes'!$A$432</definedName>
    <definedName name="Registration">'Inquiry Data Elements'!$A$161</definedName>
    <definedName name="RegistrationStatus">'Inquiry Data Elements'!$A$233</definedName>
    <definedName name="RegistrationSummary">'Inquiry Data Elements'!$A$219</definedName>
    <definedName name="ReinstatePolicy">'IPM Operations'!$A$97</definedName>
    <definedName name="ReinstatePolicyDescription">'IPM Operations'!$B$97</definedName>
    <definedName name="RemoveSection5FromPolicy">'IPM Operations'!$A$160</definedName>
    <definedName name="RemoveSection5FromPolicyDescription">'IPM Operations'!$B$160</definedName>
    <definedName name="RemoveVehicleFromPolicy">'IPM Operations'!$A$71</definedName>
    <definedName name="RemoveVehicleFromPolicyDescription">'IPM Operations'!$B$71</definedName>
    <definedName name="RenewPolicy">'IPM Operations'!$A$25</definedName>
    <definedName name="RenewPolicyDescription">'IPM Operations'!$B$25</definedName>
    <definedName name="RenewSection5Policy">'IPM Operations'!$A$141</definedName>
    <definedName name="RenewSection5PolicyDescription">'IPM Operations'!$B$141</definedName>
    <definedName name="Restriction">'Common Data Elements'!$A$9</definedName>
    <definedName name="Title">'Inquiry Data Elements'!$A$452</definedName>
    <definedName name="Title_Summary">'Inquiry Data Elements'!$A$483</definedName>
    <definedName name="TransactionResponse">'Common Data Elements'!$A$51</definedName>
    <definedName name="UpdatePolicyholder">'IPM Operations'!$A$43</definedName>
    <definedName name="UpdatePolicyholderDescription">'IPM Operations'!$B$43</definedName>
    <definedName name="UpdateSection5PolicyPlates">'IPM Operations'!$A$168</definedName>
    <definedName name="UpdateSection5PolicyPlatesDescription">'IPM Operations'!$B$168</definedName>
    <definedName name="Vehicle">'Inquiry Data Elements'!$A$133</definedName>
    <definedName name="VehicleSummary">'Inquiry Data Elements'!$A$156</definedName>
    <definedName name="WebServiceOperationIndex">'Operation Index'!$A$1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8" l="1"/>
  <c r="B20" i="8"/>
  <c r="C210" i="12" l="1"/>
  <c r="C196" i="12"/>
  <c r="C186" i="12"/>
  <c r="C171" i="12"/>
  <c r="C161" i="12"/>
  <c r="C152" i="12"/>
  <c r="C143" i="12"/>
  <c r="C131" i="12"/>
  <c r="C117" i="12"/>
  <c r="C107" i="12"/>
  <c r="C87" i="12"/>
  <c r="C77" i="12"/>
  <c r="C66" i="12"/>
  <c r="C59" i="12"/>
  <c r="C51" i="12"/>
  <c r="C44" i="12"/>
  <c r="C35" i="12"/>
  <c r="C28" i="12"/>
  <c r="C20" i="12"/>
  <c r="C11" i="12"/>
  <c r="C387" i="11" l="1"/>
  <c r="C369" i="11"/>
  <c r="C347" i="11"/>
  <c r="C322" i="11"/>
  <c r="C264" i="11"/>
  <c r="C253" i="11"/>
  <c r="C244" i="11"/>
  <c r="C229" i="11"/>
  <c r="C211" i="11"/>
  <c r="C196" i="11"/>
  <c r="C173" i="11"/>
  <c r="C151" i="11"/>
  <c r="C107" i="11"/>
  <c r="C97" i="11"/>
  <c r="C72" i="11"/>
  <c r="C14" i="11"/>
  <c r="B42" i="8"/>
  <c r="A42" i="8"/>
  <c r="B41" i="8"/>
  <c r="A41" i="8"/>
  <c r="B40" i="8"/>
  <c r="A40" i="8"/>
  <c r="B39" i="8"/>
  <c r="A39" i="8"/>
  <c r="B38" i="8"/>
  <c r="A38" i="8"/>
  <c r="B37" i="8"/>
  <c r="A37" i="8"/>
  <c r="B36" i="8"/>
  <c r="A36" i="8"/>
  <c r="B35" i="8"/>
  <c r="A35" i="8"/>
  <c r="B34" i="8"/>
  <c r="A34" i="8"/>
  <c r="B33" i="8"/>
  <c r="A33" i="8"/>
  <c r="B32" i="8"/>
  <c r="A32" i="8"/>
  <c r="B31" i="8"/>
  <c r="A31" i="8"/>
  <c r="B30" i="8"/>
  <c r="A30" i="8"/>
  <c r="B29" i="8"/>
  <c r="A29" i="8"/>
  <c r="B28" i="8"/>
  <c r="A28" i="8"/>
  <c r="B27" i="8"/>
  <c r="A27" i="8"/>
  <c r="B26" i="8"/>
  <c r="A26" i="8"/>
  <c r="B25" i="8"/>
  <c r="A25" i="8"/>
  <c r="B24" i="8"/>
  <c r="A24" i="8"/>
  <c r="B23" i="8"/>
  <c r="A23" i="8"/>
  <c r="B18" i="8"/>
  <c r="A18" i="8"/>
  <c r="B17" i="8"/>
  <c r="A17" i="8"/>
  <c r="B16" i="8"/>
  <c r="A16" i="8"/>
  <c r="B15" i="8"/>
  <c r="A15" i="8"/>
  <c r="B14" i="8"/>
  <c r="A14" i="8"/>
  <c r="B13" i="8"/>
  <c r="A13" i="8"/>
  <c r="B12" i="8"/>
  <c r="A12" i="8"/>
  <c r="B11" i="8"/>
  <c r="A11" i="8"/>
  <c r="B10" i="8"/>
  <c r="A10" i="8"/>
  <c r="B9" i="8"/>
  <c r="A9" i="8"/>
  <c r="B8" i="8"/>
  <c r="A8" i="8"/>
  <c r="B7" i="8"/>
  <c r="A7" i="8"/>
  <c r="B6" i="8"/>
  <c r="A6" i="8"/>
  <c r="B5" i="8"/>
  <c r="A5" i="8"/>
  <c r="B4" i="8"/>
  <c r="A4" i="8"/>
  <c r="B3" i="8"/>
  <c r="A3" i="8"/>
</calcChain>
</file>

<file path=xl/sharedStrings.xml><?xml version="1.0" encoding="utf-8"?>
<sst xmlns="http://schemas.openxmlformats.org/spreadsheetml/2006/main" count="5849" uniqueCount="1530">
  <si>
    <t>IPM Web Service Technical Details</t>
  </si>
  <si>
    <t>Web Service Operation Index</t>
  </si>
  <si>
    <t>IPM Web Service Operations</t>
  </si>
  <si>
    <t>Inquiry Web Service Operations</t>
  </si>
  <si>
    <t>Data Index</t>
  </si>
  <si>
    <t>IPM Data Elements</t>
  </si>
  <si>
    <t>Inquiry Data Elements</t>
  </si>
  <si>
    <t>Common Data Elements</t>
  </si>
  <si>
    <t>IPM Error Codes</t>
  </si>
  <si>
    <t>Inquiry Error Codes</t>
  </si>
  <si>
    <t>Protocol</t>
  </si>
  <si>
    <t>SOAP</t>
  </si>
  <si>
    <t>Document Version</t>
  </si>
  <si>
    <t>V8.1</t>
  </si>
  <si>
    <t>Security</t>
  </si>
  <si>
    <t>IP whitelist and client certificate authentication</t>
  </si>
  <si>
    <t>Last Saved</t>
  </si>
  <si>
    <t>Change Log:
Prior Version - DRAFT V8
IPM Error Codes - RenewPolicy, RenewSection5Policy
-Added error codes ERROR_POLICY_NOTCONTINUOUS, ERROR_POLICYTERM_OVERLAP
IPM Error Codes - AmendPolicyExpirationDate, ReEstablishPolicy, ReEstablishSection5Policy
-Added error code ERROR_POLICYTERM_OVERLAP
DRAFT V8 Change Log:
IPM Operations
-Added operations ReEstablishPolicy and ReEstablishSection5Policy
IPM Error Codes
-Added error codes for operations ReEstablishPolicy and ReEstablishSection5Policy
IPM Error Codes - ReinstatePolicy
-Added error code ERROR_POLICYTERM_NOTVALIDFORREINSTATE</t>
  </si>
  <si>
    <t>Description</t>
  </si>
  <si>
    <t>ReEstablishPolicy</t>
  </si>
  <si>
    <t>ReEstablishSection5Policy</t>
  </si>
  <si>
    <t>Outlined fields indicate repeating fields/field sets</t>
  </si>
  <si>
    <t>AddPolicy</t>
  </si>
  <si>
    <t>Create a new policy record - this allows an insurer to post a new policy record and to associate this record with specific registration(s) and vehicle(s)</t>
  </si>
  <si>
    <t>Error Codes</t>
  </si>
  <si>
    <t>Input</t>
  </si>
  <si>
    <t>Output</t>
  </si>
  <si>
    <t>Field Name</t>
  </si>
  <si>
    <t>Data Type</t>
  </si>
  <si>
    <t>Max Length</t>
  </si>
  <si>
    <t>Format</t>
  </si>
  <si>
    <t>Valid Values / Example</t>
  </si>
  <si>
    <t>Status</t>
  </si>
  <si>
    <t>Data</t>
  </si>
  <si>
    <t>Specific Name</t>
  </si>
  <si>
    <t>Insurance Company Code</t>
  </si>
  <si>
    <t>InsuranceCompanyCode</t>
  </si>
  <si>
    <t>String</t>
  </si>
  <si>
    <t>3</t>
  </si>
  <si>
    <t>123</t>
  </si>
  <si>
    <t>Required</t>
  </si>
  <si>
    <t>Transaction Response</t>
  </si>
  <si>
    <t>Policy Type</t>
  </si>
  <si>
    <t>PolicyType</t>
  </si>
  <si>
    <t>1</t>
  </si>
  <si>
    <t>"C" (commercial) or "P" (private passenger)</t>
  </si>
  <si>
    <t>Error Response</t>
  </si>
  <si>
    <t>Policy Number</t>
  </si>
  <si>
    <t>PolicyNumber</t>
  </si>
  <si>
    <t>16</t>
  </si>
  <si>
    <t>A000123</t>
  </si>
  <si>
    <t>Policy Response</t>
  </si>
  <si>
    <t>Policy Effective Date</t>
  </si>
  <si>
    <t>PolicyEffectiveDate</t>
  </si>
  <si>
    <t>StringDate</t>
  </si>
  <si>
    <t>8</t>
  </si>
  <si>
    <t>yyyyMMdd</t>
  </si>
  <si>
    <t>20191201 - December 1st, 2019</t>
  </si>
  <si>
    <t>Policy Expiration Date</t>
  </si>
  <si>
    <t>PolicyExpirationDate</t>
  </si>
  <si>
    <t>20201201 - December 1st, 2010</t>
  </si>
  <si>
    <t>Policyholder ATLAS Entity Key</t>
  </si>
  <si>
    <t>PolicyholderAtlasEntityKey</t>
  </si>
  <si>
    <t>StringNumber</t>
  </si>
  <si>
    <t>19</t>
  </si>
  <si>
    <t>##################0</t>
  </si>
  <si>
    <t>123456</t>
  </si>
  <si>
    <t>Required to record unpaid premium</t>
  </si>
  <si>
    <t>Policyholder Type</t>
  </si>
  <si>
    <t>PolicyholderType</t>
  </si>
  <si>
    <t>6</t>
  </si>
  <si>
    <t>"IND" (individual) or "BUS" (business)</t>
  </si>
  <si>
    <t>Required if Policyholder ATLAS Entity Key is unknown</t>
  </si>
  <si>
    <t>Policyholder License Indicator</t>
  </si>
  <si>
    <t>PolicyholderLicenseIndicator</t>
  </si>
  <si>
    <t>"Y" (license), "N" (no license), or "" (not applicable)</t>
  </si>
  <si>
    <t>Required if Policyholder ATLAS Entity Key is unknown and Policyholder Type is "IND"</t>
  </si>
  <si>
    <t>Policyholder License Number</t>
  </si>
  <si>
    <t>PolicyholderLicenseNumber</t>
  </si>
  <si>
    <t>25</t>
  </si>
  <si>
    <t>SA0000100</t>
  </si>
  <si>
    <t>Required if Policyholder ATLAS Entity Key is unknown, Policyholder Type is "IND", and Policyholder License Indicator is "Y"</t>
  </si>
  <si>
    <t>Policyholder License State</t>
  </si>
  <si>
    <t>PolicyholderLicenseState</t>
  </si>
  <si>
    <t>2</t>
  </si>
  <si>
    <t>MA</t>
  </si>
  <si>
    <t>Policyholder Last Name</t>
  </si>
  <si>
    <t>PolicyholderLastName</t>
  </si>
  <si>
    <t>40</t>
  </si>
  <si>
    <t>SMITH</t>
  </si>
  <si>
    <t>Policyholder First Name</t>
  </si>
  <si>
    <t>PolicyholderFirstName</t>
  </si>
  <si>
    <t>JOHN</t>
  </si>
  <si>
    <t>Policyholder Middle Name</t>
  </si>
  <si>
    <t>PolicyholderMiddleName</t>
  </si>
  <si>
    <t>35</t>
  </si>
  <si>
    <t>ROBERT</t>
  </si>
  <si>
    <t>Policyholder Date of Birth</t>
  </si>
  <si>
    <t>PolicyholderDateOfBirth</t>
  </si>
  <si>
    <t>19951023 - October 23rd, 1995</t>
  </si>
  <si>
    <t>Policyholder Business FID</t>
  </si>
  <si>
    <t>PolicyholderBusinessFID</t>
  </si>
  <si>
    <t>9</t>
  </si>
  <si>
    <t>012345670</t>
  </si>
  <si>
    <t>Required if Policyholder ATLAS Entity Key is unknown and Policyholder Type is "BUS"</t>
  </si>
  <si>
    <t>Policyholder Business Name</t>
  </si>
  <si>
    <t>PolicyholderBusinessName</t>
  </si>
  <si>
    <t>255</t>
  </si>
  <si>
    <t>21ST CENTURY CAR &amp; TRUCK, INC.</t>
  </si>
  <si>
    <t>ATLAS Vehicle Key</t>
  </si>
  <si>
    <t>AtlasVehicleKey</t>
  </si>
  <si>
    <t>Required if adding policy vehicle and ATLAS Ownership Key is unknown</t>
  </si>
  <si>
    <t>Owner ATLAS Entity Key</t>
  </si>
  <si>
    <t>OwnerAtlasEntityKey</t>
  </si>
  <si>
    <t>ATLAS Ownership Key</t>
  </si>
  <si>
    <t>AtlasOwnershipKey</t>
  </si>
  <si>
    <t>Required if adding policy vehicle and ATLAS Ownership Key is known</t>
  </si>
  <si>
    <t>RenewPolicy</t>
  </si>
  <si>
    <t>Renew a policy record - this allows an insurer to renew an existing policy record and to associate this record with specific registration(s) and vehicle(s)</t>
  </si>
  <si>
    <t>Current ATLAS Policy Term Key</t>
  </si>
  <si>
    <t>CurrentAtlasPolicyTermKey</t>
  </si>
  <si>
    <t>BindPolicyVerification</t>
  </si>
  <si>
    <t>Verify a bind policy - this allows an insurer to update a bind policy with a carrier's policy number</t>
  </si>
  <si>
    <t>ATLAS Policy Term Key</t>
  </si>
  <si>
    <t>AtlasPolicyTermKey</t>
  </si>
  <si>
    <t>New Policy Number</t>
  </si>
  <si>
    <t>NewPolicyNumber</t>
  </si>
  <si>
    <t>A00123</t>
  </si>
  <si>
    <t>UpdatePolicyholder</t>
  </si>
  <si>
    <t>Update policyholder on the policy record - this allows an insurer to update the policyholder for a specific policy record</t>
  </si>
  <si>
    <t>Transaction Effective Date</t>
  </si>
  <si>
    <t>TransactionEffectiveDate</t>
  </si>
  <si>
    <t>20191210 - December 10th, 2019</t>
  </si>
  <si>
    <t>AddVehicleToPolicy</t>
  </si>
  <si>
    <t>Add a vehicle to an existing policy record - this allows an insurer to add a registered vehicle to an existing policy record</t>
  </si>
  <si>
    <t>Required if ATLAS Ownership Key is unknown</t>
  </si>
  <si>
    <t>Required if ATLAS Ownership Key is known</t>
  </si>
  <si>
    <t>RemoveVehicleFromPolicy</t>
  </si>
  <si>
    <t>Remove an existing vehicle from a policy record - this allows an insurer to remove a registered vehicle from a policy record</t>
  </si>
  <si>
    <t>AmendPolicyExpirationDate</t>
  </si>
  <si>
    <t>Update a policy expiration date for a policy record - this allows an insurer to update the policy expiration date for an active policy record</t>
  </si>
  <si>
    <t>20201202 - December 2nd, 2010</t>
  </si>
  <si>
    <t>CancelPolicy</t>
  </si>
  <si>
    <t>Cancel a policy record - this allows an insurer to cancel an active policy record</t>
  </si>
  <si>
    <t>Cancel Effective Date</t>
  </si>
  <si>
    <t>CancelEffectiveDate</t>
  </si>
  <si>
    <t>20200101 - January 1st, 2020</t>
  </si>
  <si>
    <t>Cancel Reason</t>
  </si>
  <si>
    <t>CancelReason</t>
  </si>
  <si>
    <t>4</t>
  </si>
  <si>
    <t>CANC - Cancel/rewrite</t>
  </si>
  <si>
    <t>Unpaid Premium Amount</t>
  </si>
  <si>
    <t>UnpaidPremiumAmount</t>
  </si>
  <si>
    <t>StringCurrency</t>
  </si>
  <si>
    <t>10</t>
  </si>
  <si>
    <t>#########0</t>
  </si>
  <si>
    <t>1200</t>
  </si>
  <si>
    <t>Required if an unpaid premium amount exists</t>
  </si>
  <si>
    <t>ReinstatePolicy</t>
  </si>
  <si>
    <t>Reinstate a policy record - this allows an insurer to reinstate a cancelled policy record</t>
  </si>
  <si>
    <t>Reinstate Effective Date</t>
  </si>
  <si>
    <t>ReinstateEffectiveDate</t>
  </si>
  <si>
    <t>Reinstate Reason</t>
  </si>
  <si>
    <t>ReinstateReason</t>
  </si>
  <si>
    <t>RCAN - Reinstatement</t>
  </si>
  <si>
    <t>ClearUnpaidPremium</t>
  </si>
  <si>
    <t>Clear unpaid premium for a policy record- this allows an insurer to clear the unpaid premium for a policy record</t>
  </si>
  <si>
    <t>Clear Unpaid Premium Reason</t>
  </si>
  <si>
    <t>ClearUnpaidPremiumReason</t>
  </si>
  <si>
    <t>PAID - Premiums were paid</t>
  </si>
  <si>
    <t>AmendUnpaidPremium</t>
  </si>
  <si>
    <t>Update the unpaid premium for a policy record- this allows an insurer to update the unpaid premium for a policy record</t>
  </si>
  <si>
    <t>AddSection5Policy</t>
  </si>
  <si>
    <t>Add section 5 policy record - this allows an insurer to post a new policy record and to associate this record with specific section 5 registrations</t>
  </si>
  <si>
    <t>Number of Plates</t>
  </si>
  <si>
    <t>NumberOfPlates</t>
  </si>
  <si>
    <t>##0</t>
  </si>
  <si>
    <t>Required if adding policy section 5 registration</t>
  </si>
  <si>
    <t>RenewSection5Policy</t>
  </si>
  <si>
    <t>Renew a section 5 policy record - this allows an insurer to renew an existing policy record and to associate this record with specific section 5 registrations</t>
  </si>
  <si>
    <t>AddSection5ToPolicy</t>
  </si>
  <si>
    <t>Add section 5 registrations to an existing policy record - this allows an insurer to add section 5 registrations to an existing policy record</t>
  </si>
  <si>
    <t>RemoveSection5FromPolicy</t>
  </si>
  <si>
    <t>Remove a section 5 registration from a policy record - this allows an insurer to remove a section 5 registration from a policy record</t>
  </si>
  <si>
    <t>UpdateSection5PolicyPlates</t>
  </si>
  <si>
    <t>Update the number of plates for a section 5 registration on an existing policy record</t>
  </si>
  <si>
    <t>Re-establish a previously active policy record - this allows an insurer to re-establish an existing policy record and to associate this record with specific registration(s) and vehicle(s)</t>
  </si>
  <si>
    <t>Re-establish a previously active section 5 policy record - this allows an insurer to re-establish an existing policy record and to associate this record with specific section 5 registrations</t>
  </si>
  <si>
    <t>GetRegistrationTitleRecordByRegistration</t>
  </si>
  <si>
    <t>Inquire on a registration and title record using the registration number and plate type or unique ATLAS ownership key</t>
  </si>
  <si>
    <t>Required if Insurance Company Code is known</t>
  </si>
  <si>
    <t>Registration Number</t>
  </si>
  <si>
    <t>RegistrationNumber</t>
  </si>
  <si>
    <t>7</t>
  </si>
  <si>
    <t>ABCD123</t>
  </si>
  <si>
    <t>Plate Type</t>
  </si>
  <si>
    <t>PlateType</t>
  </si>
  <si>
    <t>PAN - Passenger Normal</t>
  </si>
  <si>
    <t>Optional if ATLAS Ownership Key is unknown</t>
  </si>
  <si>
    <t>Registration</t>
  </si>
  <si>
    <t>Vehicle</t>
  </si>
  <si>
    <t>Owner</t>
  </si>
  <si>
    <t>Lessee</t>
  </si>
  <si>
    <t>Title</t>
  </si>
  <si>
    <t>Policy Coverage</t>
  </si>
  <si>
    <t>Inspection</t>
  </si>
  <si>
    <t>Non-Renew List</t>
  </si>
  <si>
    <t>Non-Renew</t>
  </si>
  <si>
    <t>NonRenewList</t>
  </si>
  <si>
    <t>GetRegistrationTitleRecordByVIN</t>
  </si>
  <si>
    <t>Inquire on a registration and title record using the registered vehicle's VIN or unique ATLAS vehicle key</t>
  </si>
  <si>
    <t>Vehicle Identification Number (VIN)</t>
  </si>
  <si>
    <t>VIN</t>
  </si>
  <si>
    <t>17</t>
  </si>
  <si>
    <t>AB12345600C123456</t>
  </si>
  <si>
    <t>Required if ATLAS Vehicle Key is unknown</t>
  </si>
  <si>
    <t>Required if ATLAS Vehicle Key is known</t>
  </si>
  <si>
    <t>GetRegistrationTitleRecordByTitle</t>
  </si>
  <si>
    <t>Inquire on a registration and title record using the title number</t>
  </si>
  <si>
    <t>Title Number</t>
  </si>
  <si>
    <t>TitleNumber</t>
  </si>
  <si>
    <t>AA000001</t>
  </si>
  <si>
    <t>GetRegistrationRecordByRegistration</t>
  </si>
  <si>
    <t>Inquire on a registration record using the registration number and plate type or unique ATLAS ownership key</t>
  </si>
  <si>
    <t>Current Registration</t>
  </si>
  <si>
    <t>CurrentRegistration</t>
  </si>
  <si>
    <t>Current Vehicle</t>
  </si>
  <si>
    <t>CurrentVehicle</t>
  </si>
  <si>
    <t>Current Owner</t>
  </si>
  <si>
    <t>CurrentOwner</t>
  </si>
  <si>
    <t>Current Lessee</t>
  </si>
  <si>
    <t>CurrentLessee</t>
  </si>
  <si>
    <t>Registration Status History</t>
  </si>
  <si>
    <t>Registration Status</t>
  </si>
  <si>
    <t>RegistrationStatusHistory</t>
  </si>
  <si>
    <t>Registration History</t>
  </si>
  <si>
    <t>Registration Summary</t>
  </si>
  <si>
    <t>RegistrationHistory</t>
  </si>
  <si>
    <t>Vehicle History</t>
  </si>
  <si>
    <t>Vehicle Summary</t>
  </si>
  <si>
    <t>VehicleHistory</t>
  </si>
  <si>
    <t>GetRegistrationRecordByRegistrationKey</t>
  </si>
  <si>
    <t>Inquire on a specific registration record using the unique ATLAS registration key. Primarily intended to retrieve historical registration information.</t>
  </si>
  <si>
    <t>ATLAS Registration Key</t>
  </si>
  <si>
    <t>AtlasRegistrationKey</t>
  </si>
  <si>
    <t>GetVehicleRecordByVIN</t>
  </si>
  <si>
    <t>Inquire on a vehicle record using VIN or unique ATLAS vehicle key</t>
  </si>
  <si>
    <t>Current Title</t>
  </si>
  <si>
    <t>CurrentTitle</t>
  </si>
  <si>
    <t>Current Inspection</t>
  </si>
  <si>
    <t>CurrentInspection</t>
  </si>
  <si>
    <t>Title History</t>
  </si>
  <si>
    <t>Title Summary</t>
  </si>
  <si>
    <t>TitleHistory</t>
  </si>
  <si>
    <t>Owner History</t>
  </si>
  <si>
    <t>Owner Summary</t>
  </si>
  <si>
    <t>OwnerHistory</t>
  </si>
  <si>
    <t>Lessee History</t>
  </si>
  <si>
    <t>Lessee Summary</t>
  </si>
  <si>
    <t>LesseeHistory</t>
  </si>
  <si>
    <t>Inspection History</t>
  </si>
  <si>
    <t>InspectionHistory</t>
  </si>
  <si>
    <t>GetTitleRecordByTitle</t>
  </si>
  <si>
    <t>Inquire on a title record using the title number</t>
  </si>
  <si>
    <t>GetRegistrationListByRegistration</t>
  </si>
  <si>
    <t>Retrieve a registration list using the registration and, optionally, plate type and/or registration status</t>
  </si>
  <si>
    <t>Optional</t>
  </si>
  <si>
    <t>RegistrationStatus</t>
  </si>
  <si>
    <t>12</t>
  </si>
  <si>
    <t>VRGREV - Revoked</t>
  </si>
  <si>
    <t>First Record Number</t>
  </si>
  <si>
    <t>FirstRecordNumber</t>
  </si>
  <si>
    <t>101</t>
  </si>
  <si>
    <t>Optional. If left blank, response list will start at the beginning. Begins at 1.</t>
  </si>
  <si>
    <t>Total Records Requested</t>
  </si>
  <si>
    <t>TotalRecordsRequested</t>
  </si>
  <si>
    <t>200</t>
  </si>
  <si>
    <t>Optional. If left blank, the number of records will be set to the default.</t>
  </si>
  <si>
    <t>Record Scroll</t>
  </si>
  <si>
    <t>GetRegistrationListByVIN</t>
  </si>
  <si>
    <t>Retrieve a registration list using the VIN or partial VIN and, optionally, registration status</t>
  </si>
  <si>
    <t>GetRegistrationListByOwner</t>
  </si>
  <si>
    <t>Retrieve a registration list using the registrant name and/or ID, and, optionally, registration status. The unique ATLAS entity key can also be used.</t>
  </si>
  <si>
    <t>Entity Type</t>
  </si>
  <si>
    <t>EntityType</t>
  </si>
  <si>
    <t>Required if ATLAS Entity Key is unknown</t>
  </si>
  <si>
    <t>License Number</t>
  </si>
  <si>
    <t>LicenseNumber</t>
  </si>
  <si>
    <t>Required if ATLAS Entity Key is unknown, Entity Type is "IND", and individual holds a license</t>
  </si>
  <si>
    <t>License State</t>
  </si>
  <si>
    <t>LicenseState</t>
  </si>
  <si>
    <t>Last Name</t>
  </si>
  <si>
    <t>LastName</t>
  </si>
  <si>
    <t>Required if ATLAS Entity Key is unknown, Entity Type is "IND", and individual does not hold a license</t>
  </si>
  <si>
    <t>First Name</t>
  </si>
  <si>
    <t>FirstName</t>
  </si>
  <si>
    <t>Optional if ATLAS Entity Key is unknown and Entity Type is "IND"</t>
  </si>
  <si>
    <t>Middle Name</t>
  </si>
  <si>
    <t>MiddleName</t>
  </si>
  <si>
    <t>Date Of Birth</t>
  </si>
  <si>
    <t>DateOfBirth</t>
  </si>
  <si>
    <t>Business FID</t>
  </si>
  <si>
    <t>BusinessFID</t>
  </si>
  <si>
    <t>Required if ATLAS Entity Key is unknown and Entity Type is "BUS"</t>
  </si>
  <si>
    <t>Business Name</t>
  </si>
  <si>
    <t>BusinessName</t>
  </si>
  <si>
    <t>ATLAS Entity Key</t>
  </si>
  <si>
    <t>AtlasEntityKey</t>
  </si>
  <si>
    <t>Required if ATLAS Entity Key is known</t>
  </si>
  <si>
    <t>GetPersonByLicense</t>
  </si>
  <si>
    <t>Inquire on a person using their driver's license number (DLN) and state or unique ATLAS entity key</t>
  </si>
  <si>
    <t>Person</t>
  </si>
  <si>
    <t>Policy List</t>
  </si>
  <si>
    <t>Policy</t>
  </si>
  <si>
    <t>PolicyList</t>
  </si>
  <si>
    <t>GetPersonListByName</t>
  </si>
  <si>
    <t>Retrieve a person list using a person's name and date of birth</t>
  </si>
  <si>
    <t>Person List</t>
  </si>
  <si>
    <t>Person Summary</t>
  </si>
  <si>
    <t>PersonList</t>
  </si>
  <si>
    <t>Date of Birth</t>
  </si>
  <si>
    <t>DateofBirth</t>
  </si>
  <si>
    <t>GetPersonListByLicense</t>
  </si>
  <si>
    <t>Retrieve a person list using a person's driver's license number (DLN) and state</t>
  </si>
  <si>
    <t>GetBusinessByID</t>
  </si>
  <si>
    <t>Inquire on a business using their FID or unique ATLAS entity key</t>
  </si>
  <si>
    <t>Federal Identification Number (FID)</t>
  </si>
  <si>
    <t>FID</t>
  </si>
  <si>
    <t>Business</t>
  </si>
  <si>
    <t>GetBusinessListByID</t>
  </si>
  <si>
    <t>Retrieve a business list using the FID or partial FID</t>
  </si>
  <si>
    <t>Business List</t>
  </si>
  <si>
    <t>Business Summary</t>
  </si>
  <si>
    <t>BusinessList</t>
  </si>
  <si>
    <t>GetLienholderList</t>
  </si>
  <si>
    <t>Retrieve a lienholder list using lienholder name and, optionally, lienholder type and code</t>
  </si>
  <si>
    <t>Lienholder Name</t>
  </si>
  <si>
    <t>LienholderName</t>
  </si>
  <si>
    <t>Lien Company 1, Inc.</t>
  </si>
  <si>
    <t>Lienholder Type</t>
  </si>
  <si>
    <t>LienholderType</t>
  </si>
  <si>
    <t>"LIND" (Individual) or "LBUS" (Business)</t>
  </si>
  <si>
    <t>Lienholder List</t>
  </si>
  <si>
    <t>Lienholder</t>
  </si>
  <si>
    <t>LienholderList</t>
  </si>
  <si>
    <t>Lienholder Code</t>
  </si>
  <si>
    <t>LienholderCode</t>
  </si>
  <si>
    <t>5</t>
  </si>
  <si>
    <t>12345</t>
  </si>
  <si>
    <t>GetPolicyTerm</t>
  </si>
  <si>
    <t>Inquire on a policy term by policy number, type, and effective date or unique ATLAS policy term key</t>
  </si>
  <si>
    <t>Policy Insurance Company Code</t>
  </si>
  <si>
    <t>PolicyInsuranceCompanyCode</t>
  </si>
  <si>
    <t>Required if ATLAS Policy Term Key is unknown</t>
  </si>
  <si>
    <t>Current Policy</t>
  </si>
  <si>
    <t>CurrentPolicy</t>
  </si>
  <si>
    <t>Policyholder</t>
  </si>
  <si>
    <t>Policy Vehicle Coverage List</t>
  </si>
  <si>
    <t>Policy Vehicle Coverage</t>
  </si>
  <si>
    <t>PolicyVehicleCoverageList</t>
  </si>
  <si>
    <t>Required if ATLAS Policy Term Key is known</t>
  </si>
  <si>
    <t>Optional. If left blank, response list will start at the beginning. Begins at 1. If 0 is provided, the Policy Vehicle List will not be populated.</t>
  </si>
  <si>
    <t>GetPolicyTermList</t>
  </si>
  <si>
    <t>Retrieve a list of policy terms by policy number, type, and effective date</t>
  </si>
  <si>
    <t>Policy History</t>
  </si>
  <si>
    <t>PolicyHistory</t>
  </si>
  <si>
    <t>GetPolicyListByRegistration</t>
  </si>
  <si>
    <t>Retrieve a list of policies by registration, VIN, unique ATLAS ownership key, or unique ATLAS vehicle key and unique owner ATLAS entity key</t>
  </si>
  <si>
    <t>Required if VIN, ATLAS Ownership Key, and ATLAS Vehicle Key/Owner ATLAS Entity Key are unknown</t>
  </si>
  <si>
    <t>Policy Vehicle</t>
  </si>
  <si>
    <t>Current Policy Coverage</t>
  </si>
  <si>
    <t>CurrentPolicyCoverage</t>
  </si>
  <si>
    <t>Policy Coverage History</t>
  </si>
  <si>
    <t>PolicyCoverageHistory</t>
  </si>
  <si>
    <t>Required if ATLAS Vehicle Key is known and ATLAS Ownership Key is unknown</t>
  </si>
  <si>
    <t>Required if Owner ATLAS Entity Key is known and ATLAS Ownership Key is unknown</t>
  </si>
  <si>
    <t>GetNoticeToCarrier</t>
  </si>
  <si>
    <t>Retrieve a list of registration and vehicle records that have incurred a change that the policy carrier needs to be made aware of or that require action by the carrier</t>
  </si>
  <si>
    <t>Notice To Carrier</t>
  </si>
  <si>
    <t>Unique ATLAS Key Definitions</t>
  </si>
  <si>
    <t>Name</t>
  </si>
  <si>
    <t>Endorsement</t>
  </si>
  <si>
    <t>Combination of registration (number, type), vehicle, and registrant(s) (owner(s)).
This key value persists between registration periods (renewals), but will change if the ownership structure of a vehicle changes – i.e. previously registered vehicle sold to a new owner who registers the vehicle.</t>
  </si>
  <si>
    <t>Restriction</t>
  </si>
  <si>
    <t>Vehicle (VIN). Each vehicle in the RMV system of record is assigned a unique vehicle key. 
This value never changes once assigned to a vehicle.</t>
  </si>
  <si>
    <t>Individual (DLN) or Business (FID). Each entity in the RMV system of record is assigned a unique entity key. 
This value never changes once assigned to an entity.</t>
  </si>
  <si>
    <t>Address</t>
  </si>
  <si>
    <t>Policy term – Combination of insurance company, policy type, policy number, policy effective date, and policy expiration date. 
This value will be different between policy renewals.</t>
  </si>
  <si>
    <t>Entity Details</t>
  </si>
  <si>
    <t>Registration term – Combination of registrant(s) (owner(s)), registration number, registration type, registration effective date, and registration expiration date. 
This value will be different between registration renewals.</t>
  </si>
  <si>
    <t>Type</t>
  </si>
  <si>
    <t>Sub-Type</t>
  </si>
  <si>
    <t>Field Description</t>
  </si>
  <si>
    <t>Policy Response
(PolicyResponse)</t>
  </si>
  <si>
    <t>Name Suffix</t>
  </si>
  <si>
    <t>NameSuffix</t>
  </si>
  <si>
    <t>JR.</t>
  </si>
  <si>
    <t>Date of Death</t>
  </si>
  <si>
    <t>DateofDeath</t>
  </si>
  <si>
    <t>Gender</t>
  </si>
  <si>
    <t>M (male), F (female), X (non-binary), U (unknown)</t>
  </si>
  <si>
    <t>Height - Feet</t>
  </si>
  <si>
    <t>HeightFeet</t>
  </si>
  <si>
    <t>Height - Inches</t>
  </si>
  <si>
    <t>HeightInches</t>
  </si>
  <si>
    <t>Eye Color</t>
  </si>
  <si>
    <t>EyeColor</t>
  </si>
  <si>
    <t>Black</t>
  </si>
  <si>
    <t>Military Indicator</t>
  </si>
  <si>
    <t>MilitaryIndicator</t>
  </si>
  <si>
    <t>"Y" (yes) or "N" (no)</t>
  </si>
  <si>
    <t>Military Branch</t>
  </si>
  <si>
    <t>MilitaryBranch</t>
  </si>
  <si>
    <t>Army</t>
  </si>
  <si>
    <t>Veteran Indicator</t>
  </si>
  <si>
    <t>VeteranIndicator</t>
  </si>
  <si>
    <t>Organ Donor Indicator</t>
  </si>
  <si>
    <t>OrganDonorIndicator</t>
  </si>
  <si>
    <t>License Type</t>
  </si>
  <si>
    <t>LicenseType</t>
  </si>
  <si>
    <t>DRVD - Class D License</t>
  </si>
  <si>
    <t>License Type Description</t>
  </si>
  <si>
    <t>LicenseTypeDescription</t>
  </si>
  <si>
    <t>Class D License</t>
  </si>
  <si>
    <t>License Class</t>
  </si>
  <si>
    <t>LicenseClass</t>
  </si>
  <si>
    <t>D - Small vehicle less than 26,001 lbs, except school bus.</t>
  </si>
  <si>
    <t>License Class Description</t>
  </si>
  <si>
    <t>LicenseClassDescription</t>
  </si>
  <si>
    <t>Small vehicle less than 26,001 lbs, except school bus.</t>
  </si>
  <si>
    <t>License Card Format</t>
  </si>
  <si>
    <t>LicenseCardFormat</t>
  </si>
  <si>
    <t>Horizontal</t>
  </si>
  <si>
    <t>License CDL</t>
  </si>
  <si>
    <t>LicenseCDL</t>
  </si>
  <si>
    <t>License Issue Date</t>
  </si>
  <si>
    <t>LicenseIssueDate</t>
  </si>
  <si>
    <t>20160102 - January 2nd, 2016</t>
  </si>
  <si>
    <t>License Expiration Date</t>
  </si>
  <si>
    <t>LicenseExpirationDate</t>
  </si>
  <si>
    <t>20210102 - January 2nd, 2021</t>
  </si>
  <si>
    <t>License Cancelled Date</t>
  </si>
  <si>
    <t>LicenseCancelledDate</t>
  </si>
  <si>
    <t>Passenger License Status</t>
  </si>
  <si>
    <t>PassengerLicenseStatus</t>
  </si>
  <si>
    <t>REV - Revoked</t>
  </si>
  <si>
    <t>Passenger License Status Description</t>
  </si>
  <si>
    <t>PassengerLicenseStatusDescription</t>
  </si>
  <si>
    <t>Revoked</t>
  </si>
  <si>
    <t>Commercial License Status</t>
  </si>
  <si>
    <t>CommercialLicenseStatus</t>
  </si>
  <si>
    <t>Commercial License Status Description</t>
  </si>
  <si>
    <t>CommercialLicenseStatusDescription</t>
  </si>
  <si>
    <t>Endorsement List
(EndorsementList)</t>
  </si>
  <si>
    <t>Endorsement Code</t>
  </si>
  <si>
    <t>Endorsement Description</t>
  </si>
  <si>
    <t>Endorsement Commence</t>
  </si>
  <si>
    <t>Endorsement Cease</t>
  </si>
  <si>
    <t>Endorsement Printed Indicator</t>
  </si>
  <si>
    <t>Endorsement Active Indicator</t>
  </si>
  <si>
    <t>Restriction List
(RestrictionList)</t>
  </si>
  <si>
    <t>Restriction Code</t>
  </si>
  <si>
    <t>Restriction Description</t>
  </si>
  <si>
    <t>Restriction Commence</t>
  </si>
  <si>
    <t>Restriction Cease</t>
  </si>
  <si>
    <t>Restriction Printed Indicator</t>
  </si>
  <si>
    <t>Restriction Active Indicator</t>
  </si>
  <si>
    <t>Previous License State</t>
  </si>
  <si>
    <t>PreviousLicenseState</t>
  </si>
  <si>
    <t>NH - New Hampshire</t>
  </si>
  <si>
    <t>Drivers Education Completed Indicator</t>
  </si>
  <si>
    <t>DriversEducationCompletedIndicator</t>
  </si>
  <si>
    <t>Disabled Parking Placard Indicator</t>
  </si>
  <si>
    <t>DisabledParkingPlacardIndicator</t>
  </si>
  <si>
    <t>Disabled Parking Placard Number</t>
  </si>
  <si>
    <t>DisabledParkingPlacardNumber</t>
  </si>
  <si>
    <t>P00000100</t>
  </si>
  <si>
    <t>Disabled Parking Placard Type</t>
  </si>
  <si>
    <t>DisabledParkingPlacardType</t>
  </si>
  <si>
    <t>Permanent Placard</t>
  </si>
  <si>
    <t>Disabled Parking Placard Issued</t>
  </si>
  <si>
    <t>DisabledParkingPlacardIssued</t>
  </si>
  <si>
    <t>Disabled Parking Placard Expiration</t>
  </si>
  <si>
    <t>DisabledParkingPlacardExpiration</t>
  </si>
  <si>
    <t>Disabled Parking Placard Status</t>
  </si>
  <si>
    <t>DisabledParkingPlacardStatus</t>
  </si>
  <si>
    <t>Active</t>
  </si>
  <si>
    <t>Disabled Parking Placard Issue Type</t>
  </si>
  <si>
    <t>DisabledParkingPlacardIssueType</t>
  </si>
  <si>
    <t>Issue New Placard</t>
  </si>
  <si>
    <t>Disabled Parking Placard Cancelled Date</t>
  </si>
  <si>
    <t>DisabledParkingPlacardCancelledDate</t>
  </si>
  <si>
    <t>Disabled Parking Placard Cancelled Reason</t>
  </si>
  <si>
    <t>DisabledParkingPlacardCancelledReason</t>
  </si>
  <si>
    <t>Expired</t>
  </si>
  <si>
    <t>Total Unpaid Premium Amount</t>
  </si>
  <si>
    <t>TotalUnpaidPremiumAmount</t>
  </si>
  <si>
    <t>Name List
(NameList)</t>
  </si>
  <si>
    <t>Name Type</t>
  </si>
  <si>
    <t>Name Type Description</t>
  </si>
  <si>
    <t>Name Commence</t>
  </si>
  <si>
    <t>Name Cease</t>
  </si>
  <si>
    <t>Residential Address
(ResidentialAddress)</t>
  </si>
  <si>
    <t>Residential Address Type</t>
  </si>
  <si>
    <t>Residential Address Type Description</t>
  </si>
  <si>
    <t>Residential Address Street 1</t>
  </si>
  <si>
    <t>Residential Address Street 2</t>
  </si>
  <si>
    <t>Residential Address Unit Type</t>
  </si>
  <si>
    <t>Residential Address Unit</t>
  </si>
  <si>
    <t>Residential Address City</t>
  </si>
  <si>
    <t>Residential Address State</t>
  </si>
  <si>
    <t>Residential Address ZIP</t>
  </si>
  <si>
    <t>Residential Address County</t>
  </si>
  <si>
    <t>Residential Address Country</t>
  </si>
  <si>
    <t>Residential Address Commence</t>
  </si>
  <si>
    <t>Residential Address Cease</t>
  </si>
  <si>
    <t>Mail Address
(MailAddress)</t>
  </si>
  <si>
    <t>Mail Address Type</t>
  </si>
  <si>
    <t>Mail Address Type Description</t>
  </si>
  <si>
    <t>Mail Address Street 1</t>
  </si>
  <si>
    <t>Mail Address Street 2</t>
  </si>
  <si>
    <t>Mail Address Unit Type</t>
  </si>
  <si>
    <t>Mail Address Unit</t>
  </si>
  <si>
    <t>Mail Address City</t>
  </si>
  <si>
    <t>Mail Address State</t>
  </si>
  <si>
    <t>Mail Address ZIP</t>
  </si>
  <si>
    <t>Mail Address County</t>
  </si>
  <si>
    <t>Mail Address Country</t>
  </si>
  <si>
    <t>Mail Address Commence</t>
  </si>
  <si>
    <t>Mail Address Cease</t>
  </si>
  <si>
    <t>Person Summary
(PersonSummary)</t>
  </si>
  <si>
    <t>Business DBA Name</t>
  </si>
  <si>
    <t>BusinessDBAName</t>
  </si>
  <si>
    <t>Location Address
(LocationAddress)</t>
  </si>
  <si>
    <t>Location Address Type</t>
  </si>
  <si>
    <t>Location Address Type Description</t>
  </si>
  <si>
    <t>Location Address Street 1</t>
  </si>
  <si>
    <t>Location Address Street 2</t>
  </si>
  <si>
    <t>Location Address Unit Type</t>
  </si>
  <si>
    <t>Location Address Unit</t>
  </si>
  <si>
    <t>Location Address City</t>
  </si>
  <si>
    <t>Location Address State</t>
  </si>
  <si>
    <t>Location Address ZIP</t>
  </si>
  <si>
    <t>Location Address County</t>
  </si>
  <si>
    <t>Location Address Country</t>
  </si>
  <si>
    <t>Location Address Commence</t>
  </si>
  <si>
    <t>Location Address Cease</t>
  </si>
  <si>
    <t>Business Summary
(BusinessSummary)</t>
  </si>
  <si>
    <t>Year</t>
  </si>
  <si>
    <t>2018</t>
  </si>
  <si>
    <t>Make</t>
  </si>
  <si>
    <t>TOYT - Toyota</t>
  </si>
  <si>
    <t>Make Description</t>
  </si>
  <si>
    <t>MakeDescription</t>
  </si>
  <si>
    <t>Toyota</t>
  </si>
  <si>
    <t>Model</t>
  </si>
  <si>
    <t>CAMRY</t>
  </si>
  <si>
    <t>Trim</t>
  </si>
  <si>
    <t>SPECIAL EDITION</t>
  </si>
  <si>
    <t>Body Style</t>
  </si>
  <si>
    <t>BodyStyle</t>
  </si>
  <si>
    <t>SD</t>
  </si>
  <si>
    <t>Body Style Description</t>
  </si>
  <si>
    <t>BodyStyleDescription</t>
  </si>
  <si>
    <t>Sedan</t>
  </si>
  <si>
    <t>Primary Color</t>
  </si>
  <si>
    <t>PrimaryColor</t>
  </si>
  <si>
    <t>BLK - Black</t>
  </si>
  <si>
    <t>Primary Color Description</t>
  </si>
  <si>
    <t>PrimaryColorDescription</t>
  </si>
  <si>
    <t>Secondary Color</t>
  </si>
  <si>
    <t>SecondaryColor</t>
  </si>
  <si>
    <t>BLU - Blue</t>
  </si>
  <si>
    <t>Secondary Color Description</t>
  </si>
  <si>
    <t>SecondaryColorDescription</t>
  </si>
  <si>
    <t>Blue</t>
  </si>
  <si>
    <t>Cylinders</t>
  </si>
  <si>
    <t>#0</t>
  </si>
  <si>
    <t>Passengers</t>
  </si>
  <si>
    <t>Doors</t>
  </si>
  <si>
    <t>Transmission</t>
  </si>
  <si>
    <t>AUTOMA - Automatic</t>
  </si>
  <si>
    <t>Transmission Description</t>
  </si>
  <si>
    <t>TransmissionDescription</t>
  </si>
  <si>
    <t>Automatic</t>
  </si>
  <si>
    <t>Fuel Type</t>
  </si>
  <si>
    <t>FuelType</t>
  </si>
  <si>
    <t>B - Electric and Gas Hybrid</t>
  </si>
  <si>
    <t>Fuel Type Description</t>
  </si>
  <si>
    <t>FuelTypeDescription</t>
  </si>
  <si>
    <t>Electric and Gas Hybrid</t>
  </si>
  <si>
    <t>Seats</t>
  </si>
  <si>
    <t>Gross Vehicle Weight</t>
  </si>
  <si>
    <t>GrossVehicleWeight</t>
  </si>
  <si>
    <t>6000</t>
  </si>
  <si>
    <t>MSRP</t>
  </si>
  <si>
    <t>100000</t>
  </si>
  <si>
    <t>Vehicle Summary
(VehicleSummary)</t>
  </si>
  <si>
    <t>Plate Type Description</t>
  </si>
  <si>
    <t>PlateTypeDescription</t>
  </si>
  <si>
    <t>Passenger Normal</t>
  </si>
  <si>
    <t>Registration Effective Date</t>
  </si>
  <si>
    <t>RegistrationEffectiveDate</t>
  </si>
  <si>
    <t>20181101 - November 1st, 2018</t>
  </si>
  <si>
    <t>Registration Expiration Date</t>
  </si>
  <si>
    <t>RegistrationExpirationDate</t>
  </si>
  <si>
    <t>20201130 - November 30th, 2020</t>
  </si>
  <si>
    <t>Registration Status Description</t>
  </si>
  <si>
    <t>RegistrationStatusDescription</t>
  </si>
  <si>
    <t>Original Issue Date</t>
  </si>
  <si>
    <t>OriginalIssueDate</t>
  </si>
  <si>
    <t>20161101 - November 1st, 2016</t>
  </si>
  <si>
    <t>Latest Valid Date</t>
  </si>
  <si>
    <t>LatestValidDate</t>
  </si>
  <si>
    <t>Use Type</t>
  </si>
  <si>
    <t>UseType</t>
  </si>
  <si>
    <t>PRS - Personal</t>
  </si>
  <si>
    <t>Use Type Description</t>
  </si>
  <si>
    <t>UseTypeDescription</t>
  </si>
  <si>
    <t>Personal</t>
  </si>
  <si>
    <t>Registered Weight</t>
  </si>
  <si>
    <t>RegisteredWeight</t>
  </si>
  <si>
    <t>Insurance Company Name</t>
  </si>
  <si>
    <t>InsuranceCompanyName</t>
  </si>
  <si>
    <t>Auto Insurance Co.</t>
  </si>
  <si>
    <t>Insurance Status</t>
  </si>
  <si>
    <t>InsuranceStatus</t>
  </si>
  <si>
    <t>INSPEN - Pending revocation due to unreported insurance</t>
  </si>
  <si>
    <t>Insurance Status Description</t>
  </si>
  <si>
    <t>InsuranceStatusDescription</t>
  </si>
  <si>
    <t>Pending revocation due to unreported insurance</t>
  </si>
  <si>
    <t>Inspection Status</t>
  </si>
  <si>
    <t>InspectionStatus</t>
  </si>
  <si>
    <t>INPACT - Active inspection</t>
  </si>
  <si>
    <t>Inspection Status Description</t>
  </si>
  <si>
    <t>InspectionStatusDescription</t>
  </si>
  <si>
    <t>Active inspection</t>
  </si>
  <si>
    <t>Garage Town Code</t>
  </si>
  <si>
    <t>GarageTownCode</t>
  </si>
  <si>
    <t>987</t>
  </si>
  <si>
    <t>Garage Town Name</t>
  </si>
  <si>
    <t>GarageTownName</t>
  </si>
  <si>
    <t>Quincy</t>
  </si>
  <si>
    <t>Section 5 Indicator</t>
  </si>
  <si>
    <t>Section5Indicator</t>
  </si>
  <si>
    <t>Section 5 Master Registration Number</t>
  </si>
  <si>
    <t>Section5MasterRegistrationNumber</t>
  </si>
  <si>
    <t>Section 5 Plate List
(Section5PlateList)</t>
  </si>
  <si>
    <t>Plate Number</t>
  </si>
  <si>
    <t>PlateNumber</t>
  </si>
  <si>
    <t>Plate Status</t>
  </si>
  <si>
    <t>PlateStatus</t>
  </si>
  <si>
    <t>ACTIVE</t>
  </si>
  <si>
    <t>Plate Status Description</t>
  </si>
  <si>
    <t>PlateStatusDescription</t>
  </si>
  <si>
    <t>Plate Status Date</t>
  </si>
  <si>
    <t>PlateStatusDate</t>
  </si>
  <si>
    <t>20191101 - November 1st, 2019</t>
  </si>
  <si>
    <t>Section 5 Decal List
(Section5DecalList)</t>
  </si>
  <si>
    <t>Decal Control Number</t>
  </si>
  <si>
    <t>DecalControlNumber</t>
  </si>
  <si>
    <t>000000</t>
  </si>
  <si>
    <t>Garage Address
(GarageAddress)</t>
  </si>
  <si>
    <t>Garage Address Type</t>
  </si>
  <si>
    <t>Garage Address Type Description</t>
  </si>
  <si>
    <t>Garage Address Street 1</t>
  </si>
  <si>
    <t>Garage Address Street 2</t>
  </si>
  <si>
    <t>Garage Address Unit Type</t>
  </si>
  <si>
    <t>Garage Address Unit</t>
  </si>
  <si>
    <t>Garage Address City</t>
  </si>
  <si>
    <t>Garage Address State</t>
  </si>
  <si>
    <t>Garage Address ZIP</t>
  </si>
  <si>
    <t>Garage Address County</t>
  </si>
  <si>
    <t>Garage Address Country</t>
  </si>
  <si>
    <t>Garage Address Commence</t>
  </si>
  <si>
    <t>Garage Address Cease</t>
  </si>
  <si>
    <t>Registration Summary
(RegistrationSummary)</t>
  </si>
  <si>
    <t>Registration Status
(RegistrationStatus)</t>
  </si>
  <si>
    <t>Registration Status Date</t>
  </si>
  <si>
    <t>RegistrationStatusDate</t>
  </si>
  <si>
    <t>Lessee Indicator</t>
  </si>
  <si>
    <t>LesseeIndicator</t>
  </si>
  <si>
    <t>"N" (no)</t>
  </si>
  <si>
    <t>Owner 1 Entity Details
(Owner1EntityDetails)</t>
  </si>
  <si>
    <t>Owner 1 ATLAS Entity Key</t>
  </si>
  <si>
    <t>Owner 1 Type</t>
  </si>
  <si>
    <t>Owner 1 Type Description</t>
  </si>
  <si>
    <t>Owner 1 License Indicator</t>
  </si>
  <si>
    <t>Owner 1 License Number</t>
  </si>
  <si>
    <t>Owner 1 License State</t>
  </si>
  <si>
    <t>Owner 1 Last Name</t>
  </si>
  <si>
    <t>Owner 1 First Name</t>
  </si>
  <si>
    <t>Owner 1 Middle Name</t>
  </si>
  <si>
    <t>Owner 1 Date of Birth</t>
  </si>
  <si>
    <t>Owner 1 Business FID</t>
  </si>
  <si>
    <t>Owner 1 Business Name</t>
  </si>
  <si>
    <t>Owner 1 Mail Address
(Owner1MailAddress)</t>
  </si>
  <si>
    <t>Owner 1 Mail Address Type</t>
  </si>
  <si>
    <t>Owner 1 Mail Address Type Description</t>
  </si>
  <si>
    <t>Owner 1 Mail Address Street 1</t>
  </si>
  <si>
    <t>Owner 1 Mail Address Street 2</t>
  </si>
  <si>
    <t>Owner 1 Mail Address Unit Type</t>
  </si>
  <si>
    <t>Owner 1 Mail Address Unit</t>
  </si>
  <si>
    <t>Owner 1 Mail Address City</t>
  </si>
  <si>
    <t>Owner 1 Mail Address State</t>
  </si>
  <si>
    <t>Owner 1 Mail Address ZIP</t>
  </si>
  <si>
    <t>Owner 1 Mail Address County</t>
  </si>
  <si>
    <t>Owner 1 Mail Address Country</t>
  </si>
  <si>
    <t>Owner 1 Mail Address Commence</t>
  </si>
  <si>
    <t>Owner 1 Mail Address Cease</t>
  </si>
  <si>
    <t>Owner 1 Residential Address
(Owner1ResidentialAddress)</t>
  </si>
  <si>
    <t>Owner 1 Residential Address Type</t>
  </si>
  <si>
    <t>Owner 1 Residential Address Type Description</t>
  </si>
  <si>
    <t>Owner 1 Residential Address Street 1</t>
  </si>
  <si>
    <t>Owner 1 Residential Address Street 2</t>
  </si>
  <si>
    <t>Owner 1 Residential Address Unit Type</t>
  </si>
  <si>
    <t>Owner 1 Residential Address Unit</t>
  </si>
  <si>
    <t>Owner 1 Residential Address City</t>
  </si>
  <si>
    <t>Owner 1 Residential Address State</t>
  </si>
  <si>
    <t>Owner 1 Residential Address ZIP</t>
  </si>
  <si>
    <t>Owner 1 Residential Address County</t>
  </si>
  <si>
    <t>Owner 1 Residential Address Country</t>
  </si>
  <si>
    <t>Owner 1 Residential Address Commence</t>
  </si>
  <si>
    <t>Owner 1 Residential Address Cease</t>
  </si>
  <si>
    <t>Owner 2 Entity Details
(Owner2EntityDetails)</t>
  </si>
  <si>
    <t>Owner 2 ATLAS Entity Key</t>
  </si>
  <si>
    <t>Owner 2 Type</t>
  </si>
  <si>
    <t>Owner 2 Type Description</t>
  </si>
  <si>
    <t>Owner 2 License Indicator</t>
  </si>
  <si>
    <t>Owner 2 License Number</t>
  </si>
  <si>
    <t>Owner 2 License State</t>
  </si>
  <si>
    <t>Owner 2 Last Name</t>
  </si>
  <si>
    <t>Owner 2 First Name</t>
  </si>
  <si>
    <t>Owner 2 Middle Name</t>
  </si>
  <si>
    <t>Owner 2 Date of Birth</t>
  </si>
  <si>
    <t>Owner 2 Business FID</t>
  </si>
  <si>
    <t>Owner 2 Business Name</t>
  </si>
  <si>
    <t>Owner 2 Mail Address
(Owner2MailAddress)</t>
  </si>
  <si>
    <t>Owner 2 Mail Address Type</t>
  </si>
  <si>
    <t>Owner 2 Mail Address Type Description</t>
  </si>
  <si>
    <t>Owner 2 Mail Address Street 1</t>
  </si>
  <si>
    <t>Owner 2 Mail Address Street 2</t>
  </si>
  <si>
    <t>Owner 2 Mail Address Unit Type</t>
  </si>
  <si>
    <t>Owner 2 Mail Address Unit</t>
  </si>
  <si>
    <t>Owner 2 Mail Address City</t>
  </si>
  <si>
    <t>Owner 2 Mail Address State</t>
  </si>
  <si>
    <t>Owner 2 Mail Address ZIP</t>
  </si>
  <si>
    <t>Owner 2 Mail Address County</t>
  </si>
  <si>
    <t>Owner 2 Mail Address Country</t>
  </si>
  <si>
    <t>Owner 2 Mail Address Commence</t>
  </si>
  <si>
    <t>Owner 2 Mail Address Cease</t>
  </si>
  <si>
    <t>Owner 2 Residential Address
(Owner2ResidentialAddress)</t>
  </si>
  <si>
    <t>Owner 2 Residential Address Type</t>
  </si>
  <si>
    <t>Owner 2 Residential Address Type Description</t>
  </si>
  <si>
    <t>Owner 2 Residential Address Street 1</t>
  </si>
  <si>
    <t>Owner 2 Residential Address Street 2</t>
  </si>
  <si>
    <t>Owner 2 Residential Address Unit Type</t>
  </si>
  <si>
    <t>Owner 2 Residential Address Unit</t>
  </si>
  <si>
    <t>Owner 2 Residential Address City</t>
  </si>
  <si>
    <t>Owner 2 Residential Address State</t>
  </si>
  <si>
    <t>Owner 2 Residential Address ZIP</t>
  </si>
  <si>
    <t>Owner 2 Residential Address County</t>
  </si>
  <si>
    <t>Owner 2 Residential Address Country</t>
  </si>
  <si>
    <t>Owner 2 Residential Address Commence</t>
  </si>
  <si>
    <t>Owner 2 Residential Address Cease</t>
  </si>
  <si>
    <t>Owner Summary
(OwnerSummary)</t>
  </si>
  <si>
    <t>"Y" (yes)</t>
  </si>
  <si>
    <t>Lessee 1 Entity Details
(Lessee1EntityDetails)</t>
  </si>
  <si>
    <t>Lessee 1 ATLAS Entity Key</t>
  </si>
  <si>
    <t>Lessee 1 Type</t>
  </si>
  <si>
    <t>Lessee 1 Type Description</t>
  </si>
  <si>
    <t>Lessee 1 License Indicator</t>
  </si>
  <si>
    <t>Lessee 1 License Number</t>
  </si>
  <si>
    <t>Lessee 1 License State</t>
  </si>
  <si>
    <t>Lessee 1 Last Name</t>
  </si>
  <si>
    <t>Lessee 1 First Name</t>
  </si>
  <si>
    <t>Lessee 1 Middle Name</t>
  </si>
  <si>
    <t>Lessee 1 Date of Birth</t>
  </si>
  <si>
    <t>Lessee 1 Business FID</t>
  </si>
  <si>
    <t>Lessee 1 Business Name</t>
  </si>
  <si>
    <t>Lessee 1 Mail Address
(Lessee1MailAddress)</t>
  </si>
  <si>
    <t>Lessee 1 Mail Address Type</t>
  </si>
  <si>
    <t>Lessee 1 Mail Address Type Description</t>
  </si>
  <si>
    <t>Lessee 1 Mail Address Street 1</t>
  </si>
  <si>
    <t>Lessee 1 Mail Address Street 2</t>
  </si>
  <si>
    <t>Lessee 1 Mail Address Unit Type</t>
  </si>
  <si>
    <t>Lessee 1 Mail Address Unit</t>
  </si>
  <si>
    <t>Lessee 1 Mail Address City</t>
  </si>
  <si>
    <t>Lessee 1 Mail Address State</t>
  </si>
  <si>
    <t>Lessee 1 Mail Address ZIP</t>
  </si>
  <si>
    <t>Lessee 1 Mail Address County</t>
  </si>
  <si>
    <t>Lessee 1 Mail Address Country</t>
  </si>
  <si>
    <t>Lessee 1 Mail Address Commence</t>
  </si>
  <si>
    <t>Lessee 1 Mail Address Cease</t>
  </si>
  <si>
    <t>Lessee 1 Residential Address
(Lessee1ResidentialAddress)</t>
  </si>
  <si>
    <t>Lessee 1 Residential Address Type</t>
  </si>
  <si>
    <t>Lessee 1 Residential Address Type Description</t>
  </si>
  <si>
    <t>Lessee 1 Residential Address Street 1</t>
  </si>
  <si>
    <t>Lessee 1 Residential Address Street 2</t>
  </si>
  <si>
    <t>Lessee 1 Residential Address Unit Type</t>
  </si>
  <si>
    <t>Lessee 1 Residential Address Unit</t>
  </si>
  <si>
    <t>Lessee 1 Residential Address City</t>
  </si>
  <si>
    <t>Lessee 1 Residential Address State</t>
  </si>
  <si>
    <t>Lessee 1 Residential Address ZIP</t>
  </si>
  <si>
    <t>Lessee 1 Residential Address County</t>
  </si>
  <si>
    <t>Lessee 1 Residential Address Country</t>
  </si>
  <si>
    <t>Lessee 1 Residential Address Commence</t>
  </si>
  <si>
    <t>Lessee 1 Residential Address Cease</t>
  </si>
  <si>
    <t>Lessee 2 Entity Details
(Lessee2EntityDetails)</t>
  </si>
  <si>
    <t>Lessee 2 ATLAS Entity Key</t>
  </si>
  <si>
    <t>Lessee 2 Type</t>
  </si>
  <si>
    <t>Lessee 2 Type Description</t>
  </si>
  <si>
    <t>Lessee 2 License Indicator</t>
  </si>
  <si>
    <t>Lessee 2 License Number</t>
  </si>
  <si>
    <t>Lessee 2 License State</t>
  </si>
  <si>
    <t>Lessee 2 Last Name</t>
  </si>
  <si>
    <t>Lessee 2 First Name</t>
  </si>
  <si>
    <t>Lessee 2 Middle Name</t>
  </si>
  <si>
    <t>Lessee 2 Date of Birth</t>
  </si>
  <si>
    <t>Lessee 2 Business FID</t>
  </si>
  <si>
    <t>Lessee 2 Business Name</t>
  </si>
  <si>
    <t>Lessee 2 Mail Address
(Lessee2MailAddress)</t>
  </si>
  <si>
    <t>Lessee 2 Mail Address Type</t>
  </si>
  <si>
    <t>Lessee 2 Mail Address Type Description</t>
  </si>
  <si>
    <t>Lessee 2 Mail Address Street 1</t>
  </si>
  <si>
    <t>Lessee 2 Mail Address Street 2</t>
  </si>
  <si>
    <t>Lessee 2 Mail Address Unit Type</t>
  </si>
  <si>
    <t>Lessee 2 Mail Address Unit</t>
  </si>
  <si>
    <t>Lessee 2 Mail Address City</t>
  </si>
  <si>
    <t>Lessee 2 Mail Address State</t>
  </si>
  <si>
    <t>Lessee 2 Mail Address ZIP</t>
  </si>
  <si>
    <t>Lessee 2 Mail Address County</t>
  </si>
  <si>
    <t>Lessee 2 Mail Address Country</t>
  </si>
  <si>
    <t>Lessee 2 Mail Address Commence</t>
  </si>
  <si>
    <t>Lessee 2 Mail Address Cease</t>
  </si>
  <si>
    <t>Lessee 2 Residential Address
(Lessee2ResidentialAddress)</t>
  </si>
  <si>
    <t>Lessee 2 Residential Address Type</t>
  </si>
  <si>
    <t>Lessee 2 Residential Address Type Description</t>
  </si>
  <si>
    <t>Lessee 2 Residential Address Street 1</t>
  </si>
  <si>
    <t>Lessee 2 Residential Address Street 2</t>
  </si>
  <si>
    <t>Lessee 2 Residential Address Unit Type</t>
  </si>
  <si>
    <t>Lessee 2 Residential Address Unit</t>
  </si>
  <si>
    <t>Lessee 2 Residential Address City</t>
  </si>
  <si>
    <t>Lessee 2 Residential Address State</t>
  </si>
  <si>
    <t>Lessee 2 Residential Address ZIP</t>
  </si>
  <si>
    <t>Lessee 2 Residential Address County</t>
  </si>
  <si>
    <t>Lessee 2 Residential Address Country</t>
  </si>
  <si>
    <t>Lessee 2 Residential Address Commence</t>
  </si>
  <si>
    <t>Lessee 2 Residential Address Cease</t>
  </si>
  <si>
    <t>Lessee Summary
(LesseeSummary)</t>
  </si>
  <si>
    <t>Title Type</t>
  </si>
  <si>
    <t>TitleType</t>
  </si>
  <si>
    <t>STD - Standard</t>
  </si>
  <si>
    <t>Title Type Description</t>
  </si>
  <si>
    <t>TitleTypeDescription</t>
  </si>
  <si>
    <t>Standard</t>
  </si>
  <si>
    <t>Title Request Date</t>
  </si>
  <si>
    <t>TitleRequestDate</t>
  </si>
  <si>
    <t>20191115 - November 15th, 2019</t>
  </si>
  <si>
    <t>Title Status</t>
  </si>
  <si>
    <t>TitleStatus</t>
  </si>
  <si>
    <t>ACTIVE - Active</t>
  </si>
  <si>
    <t>Title Status Description</t>
  </si>
  <si>
    <t>TitleStatusDescription</t>
  </si>
  <si>
    <t>Lien Exists Indicator</t>
  </si>
  <si>
    <t>LienExistsIndicator</t>
  </si>
  <si>
    <t>Electronic Title Indicator</t>
  </si>
  <si>
    <t>ElectronicTitleIndicator</t>
  </si>
  <si>
    <t>Title Issue Date</t>
  </si>
  <si>
    <t>TitleIssueDate</t>
  </si>
  <si>
    <t>20191130 - November 30th, 2019</t>
  </si>
  <si>
    <t>Vehicle Purchase Type</t>
  </si>
  <si>
    <t>VehiclePurchaseType</t>
  </si>
  <si>
    <t>NEW</t>
  </si>
  <si>
    <t>Vehicle Purchase Type Description</t>
  </si>
  <si>
    <t>VehiclePurchaseTypeDescription</t>
  </si>
  <si>
    <t>New</t>
  </si>
  <si>
    <t>Vehicle Purchase Date</t>
  </si>
  <si>
    <t>VehiclePurchaseDate</t>
  </si>
  <si>
    <t>20191114 - November 14th, 2019</t>
  </si>
  <si>
    <t>Vehicle Odometer</t>
  </si>
  <si>
    <t>VehicleOdometer</t>
  </si>
  <si>
    <t>123001</t>
  </si>
  <si>
    <t>Previous Title Number</t>
  </si>
  <si>
    <t>PreviousTitleNumber</t>
  </si>
  <si>
    <t>30</t>
  </si>
  <si>
    <t>Previous Title State</t>
  </si>
  <si>
    <t>PreviousTitleState</t>
  </si>
  <si>
    <t>Title Brand 1</t>
  </si>
  <si>
    <t>TitleBrand1</t>
  </si>
  <si>
    <t>THFT - Theft</t>
  </si>
  <si>
    <t>Title Brand 1 Description</t>
  </si>
  <si>
    <t>TitleBrand1Description</t>
  </si>
  <si>
    <t>Theft</t>
  </si>
  <si>
    <t>Title Brand 2</t>
  </si>
  <si>
    <t>TitleBrand2</t>
  </si>
  <si>
    <t>RPRB - Repairable</t>
  </si>
  <si>
    <t>Title Brand 2 Description</t>
  </si>
  <si>
    <t>TitleBrand2Description</t>
  </si>
  <si>
    <t>Repairable</t>
  </si>
  <si>
    <t>Title Brand 3</t>
  </si>
  <si>
    <t>TitleBrand3</t>
  </si>
  <si>
    <t>VAND - Vandalism</t>
  </si>
  <si>
    <t>Title Brand 3 Description</t>
  </si>
  <si>
    <t>TitleBrand3Description</t>
  </si>
  <si>
    <t>Vandalism</t>
  </si>
  <si>
    <t>Title Brand 4</t>
  </si>
  <si>
    <t>TitleBrand4</t>
  </si>
  <si>
    <t>CLSN - Collision</t>
  </si>
  <si>
    <t>Title Brand 4 Description</t>
  </si>
  <si>
    <t>TitleBrand4Description</t>
  </si>
  <si>
    <t>Collision</t>
  </si>
  <si>
    <t>Lienholder 1 Type</t>
  </si>
  <si>
    <t>Lienholder1Type</t>
  </si>
  <si>
    <t>Lienholder 1 Type Description</t>
  </si>
  <si>
    <t>Lienholder1TypeDescription</t>
  </si>
  <si>
    <t>Individual or Business</t>
  </si>
  <si>
    <t>Lienholder 1 Code</t>
  </si>
  <si>
    <t>Lienholder1Code</t>
  </si>
  <si>
    <t>Lienholder 1 Name</t>
  </si>
  <si>
    <t>Lienholder1Name</t>
  </si>
  <si>
    <t>Lienholder 2 Type</t>
  </si>
  <si>
    <t>Lienholder2Type</t>
  </si>
  <si>
    <t>Lienholder 2 Type Description</t>
  </si>
  <si>
    <t>Lienholder2TypeDescription</t>
  </si>
  <si>
    <t>Lienholder 2 Code</t>
  </si>
  <si>
    <t>Lienholder2Code</t>
  </si>
  <si>
    <t>Lienholder 2 Name</t>
  </si>
  <si>
    <t>Lienholder2Name</t>
  </si>
  <si>
    <t>Title Summary (TitleSummary)</t>
  </si>
  <si>
    <t>Lienholder Type Description</t>
  </si>
  <si>
    <t>LienholderTypeDescription</t>
  </si>
  <si>
    <t>ELT Indicator</t>
  </si>
  <si>
    <t>ELTIndicator</t>
  </si>
  <si>
    <t>Address Type</t>
  </si>
  <si>
    <t>Address Type Description</t>
  </si>
  <si>
    <t>Address Street 1</t>
  </si>
  <si>
    <t>Address Street 2</t>
  </si>
  <si>
    <t>Address Unit Type</t>
  </si>
  <si>
    <t>Address Unit</t>
  </si>
  <si>
    <t>Address City</t>
  </si>
  <si>
    <t>Address State</t>
  </si>
  <si>
    <t>Address ZIP</t>
  </si>
  <si>
    <t>Address County</t>
  </si>
  <si>
    <t>Address Country</t>
  </si>
  <si>
    <t>Address Commence</t>
  </si>
  <si>
    <t>Address Cease</t>
  </si>
  <si>
    <t>Policy Status</t>
  </si>
  <si>
    <t>PolicyStatus</t>
  </si>
  <si>
    <t>ACTV - Active</t>
  </si>
  <si>
    <t>Policy Status Description</t>
  </si>
  <si>
    <t>PolicyStatusDescription</t>
  </si>
  <si>
    <t>Cancellation Date</t>
  </si>
  <si>
    <t>CancellationDate</t>
  </si>
  <si>
    <t>20191231 - December 31st, 2019</t>
  </si>
  <si>
    <t>Cancellation Reason</t>
  </si>
  <si>
    <t>CancellationReason</t>
  </si>
  <si>
    <t>"REVO" - Registration revoked</t>
  </si>
  <si>
    <t>Cancellation Reason Description</t>
  </si>
  <si>
    <t>CancellationReasonDescription</t>
  </si>
  <si>
    <t>Registration revoked</t>
  </si>
  <si>
    <t>Reinstatement Date</t>
  </si>
  <si>
    <t>ReinstatementDate</t>
  </si>
  <si>
    <t>20200101 - January 1st, 2010</t>
  </si>
  <si>
    <t>Reinstatement Reason</t>
  </si>
  <si>
    <t>ReinstatementReason</t>
  </si>
  <si>
    <t>"RCAN" - Reinstatement</t>
  </si>
  <si>
    <t>Reinstatement Reason Description</t>
  </si>
  <si>
    <t>ReinstatementReasonDescription</t>
  </si>
  <si>
    <t>Reinstatement</t>
  </si>
  <si>
    <t>"PAID" - Premiums were paid</t>
  </si>
  <si>
    <t>Clear Unpaid Premium Reason Description</t>
  </si>
  <si>
    <t>ClearUnpaidPremiumReasonDescription</t>
  </si>
  <si>
    <t>Premiums were paid</t>
  </si>
  <si>
    <t>Policy Coverage
(PolicyCoverage)</t>
  </si>
  <si>
    <t>Vehicle Coverage Status</t>
  </si>
  <si>
    <t>VehicleCoverageStatus</t>
  </si>
  <si>
    <t>"C" - Currently insured</t>
  </si>
  <si>
    <t>Vehicle Coverage Begin Date</t>
  </si>
  <si>
    <t>VehicleCoverageBeginDate</t>
  </si>
  <si>
    <t>Vehicle Coverage End Date</t>
  </si>
  <si>
    <t>VehicleCoverageEndDate</t>
  </si>
  <si>
    <t>Entity Details
(EntityDetails)</t>
  </si>
  <si>
    <t>Policyholder Mail Address Type</t>
  </si>
  <si>
    <t>Policyholder Mail Address Type Description</t>
  </si>
  <si>
    <t>Policyholder Mail Address Street 1</t>
  </si>
  <si>
    <t>Policyholder Mail Address Street 2</t>
  </si>
  <si>
    <t>Policyholder Mail Address Unit Type</t>
  </si>
  <si>
    <t>Policyholder Mail Address Unit</t>
  </si>
  <si>
    <t>Policyholder Mail Address City</t>
  </si>
  <si>
    <t>Policyholder Mail Address State</t>
  </si>
  <si>
    <t>Policyholder Mail Address ZIP</t>
  </si>
  <si>
    <t>Policyholder Mail Address County</t>
  </si>
  <si>
    <t>Policyholder Mail Address Country</t>
  </si>
  <si>
    <t>Policyholder Mail Address Commence</t>
  </si>
  <si>
    <t>Policyholder Mail Address Cease</t>
  </si>
  <si>
    <t>Policy Vehicle
(PolicyVehicle)</t>
  </si>
  <si>
    <t>Policy Vehicle Coverage
(PolicyVehicleCoverage)</t>
  </si>
  <si>
    <t>Sticker Number</t>
  </si>
  <si>
    <t>StickerNumber</t>
  </si>
  <si>
    <t>000000000</t>
  </si>
  <si>
    <t>Sticker Expiration Date</t>
  </si>
  <si>
    <t>StickerExpirationDate</t>
  </si>
  <si>
    <t>Inspection Date</t>
  </si>
  <si>
    <t>InspectionDate</t>
  </si>
  <si>
    <t>20181201 - December 1st, 2018</t>
  </si>
  <si>
    <t>Inspection Type</t>
  </si>
  <si>
    <t>InspectionType</t>
  </si>
  <si>
    <t>"I" - Initial</t>
  </si>
  <si>
    <t>Inspection Type Description</t>
  </si>
  <si>
    <t>InspectionTypeDescription</t>
  </si>
  <si>
    <t>Initial</t>
  </si>
  <si>
    <t>Emission Result</t>
  </si>
  <si>
    <t>EmissionResult</t>
  </si>
  <si>
    <t>"P" - Passed</t>
  </si>
  <si>
    <t>Emission Result Description</t>
  </si>
  <si>
    <t>EmissionResultDescription</t>
  </si>
  <si>
    <t>Passed</t>
  </si>
  <si>
    <t>Safety Result</t>
  </si>
  <si>
    <t>SafetyResult</t>
  </si>
  <si>
    <t>Safety Result Description</t>
  </si>
  <si>
    <t>SafetyResultDescription</t>
  </si>
  <si>
    <t>Odometer Reading</t>
  </si>
  <si>
    <t>OdometerReading</t>
  </si>
  <si>
    <t>Inspection Station Number</t>
  </si>
  <si>
    <t>InspectionStationNumber</t>
  </si>
  <si>
    <t>PB000000</t>
  </si>
  <si>
    <t>Inspection Station Name</t>
  </si>
  <si>
    <t>InspectionStationName</t>
  </si>
  <si>
    <t>QUINCY RMV INSPECTION, CO.</t>
  </si>
  <si>
    <t>Inspector Number</t>
  </si>
  <si>
    <t>InspectorNumber</t>
  </si>
  <si>
    <t>InspectionDateTime</t>
  </si>
  <si>
    <t>StringDateTime</t>
  </si>
  <si>
    <t>14</t>
  </si>
  <si>
    <t>yyyyMMddHHmmss</t>
  </si>
  <si>
    <t>20191101145901 - November 1st, 2019 2:59:01 PM</t>
  </si>
  <si>
    <t>Non-Renew
(NonRenew)</t>
  </si>
  <si>
    <t>Agency Code</t>
  </si>
  <si>
    <t>AgencyCode</t>
  </si>
  <si>
    <t>Agency Name</t>
  </si>
  <si>
    <t>AgencyName</t>
  </si>
  <si>
    <t>QUINCY</t>
  </si>
  <si>
    <t>Non-Renew Type</t>
  </si>
  <si>
    <t>NonRenewType</t>
  </si>
  <si>
    <t>"A" - Abandoned Vehicle
"E" - Excise
"P" - Parking
Note: Not all types are listed</t>
  </si>
  <si>
    <t>Non-Renew Type Description</t>
  </si>
  <si>
    <t>NonRenewTypeDescription</t>
  </si>
  <si>
    <t>Abandoned Vehicle
Excise
Parking
Note: Not all types are listed</t>
  </si>
  <si>
    <t>yyyy</t>
  </si>
  <si>
    <t>2019</t>
  </si>
  <si>
    <t>Source Date</t>
  </si>
  <si>
    <t>SourceDate</t>
  </si>
  <si>
    <t>20191210 - December 10th, 2019
Source Date is Violation Date for Non-Renew Type "A" or "P".
Source Date is Tax Date for Non-Renew Type "E".</t>
  </si>
  <si>
    <t>Source Number</t>
  </si>
  <si>
    <t>SourceNumber</t>
  </si>
  <si>
    <t>11</t>
  </si>
  <si>
    <t>00000000001
Source Number is Parking Ticket Number for Transaction Code "P".
Source Number is Ticket Number for Transaction Code "A".
Source Number is Excise Tax Bill Number for Transaction Code "E".</t>
  </si>
  <si>
    <t>Notice To Carrier
(NoticeToCarrier)</t>
  </si>
  <si>
    <t>Notice Reason</t>
  </si>
  <si>
    <t>NoticeReason</t>
  </si>
  <si>
    <t>Notice Reason Description</t>
  </si>
  <si>
    <t>NoticeReasonDescription</t>
  </si>
  <si>
    <t>Active registration, no policy reported</t>
  </si>
  <si>
    <t>EndorsementCode</t>
  </si>
  <si>
    <t>M - Motorcycle</t>
  </si>
  <si>
    <t>EndorsementDescription</t>
  </si>
  <si>
    <t>1000</t>
  </si>
  <si>
    <t>Motorcycle</t>
  </si>
  <si>
    <t>Endorsement Commence Date</t>
  </si>
  <si>
    <t>EndorsementCommenceDate</t>
  </si>
  <si>
    <t>20180101 - January 1st, 2018</t>
  </si>
  <si>
    <t>Endorsement Cease Date</t>
  </si>
  <si>
    <t>EndorsementCeaseDate</t>
  </si>
  <si>
    <t>20190101 - January 1st, 2019</t>
  </si>
  <si>
    <t>EndorsementPrintedIndicator</t>
  </si>
  <si>
    <t>EndorsementActiveIndicator</t>
  </si>
  <si>
    <t>RestrictionCode</t>
  </si>
  <si>
    <t>I - Junior Operator</t>
  </si>
  <si>
    <t>RestrictionDescription</t>
  </si>
  <si>
    <t>Junior Operator</t>
  </si>
  <si>
    <t>Restriction Commence Date</t>
  </si>
  <si>
    <t>RestrictionCommenceDate</t>
  </si>
  <si>
    <t>Restriction Cease Date</t>
  </si>
  <si>
    <t>RestrictionCeaseDate</t>
  </si>
  <si>
    <t>RestrictionPrintedIndicator</t>
  </si>
  <si>
    <t>RestrictionActiveIndicator</t>
  </si>
  <si>
    <t>NameType</t>
  </si>
  <si>
    <t>20</t>
  </si>
  <si>
    <t>LGL - Legal Name</t>
  </si>
  <si>
    <t>NameTypeDescription</t>
  </si>
  <si>
    <t>Legal Name</t>
  </si>
  <si>
    <t>Name Commence Date</t>
  </si>
  <si>
    <t>NameCommenceDate</t>
  </si>
  <si>
    <t>Name Cease Date</t>
  </si>
  <si>
    <t>NameCeaseDate</t>
  </si>
  <si>
    <t>AddressType</t>
  </si>
  <si>
    <t>MAL - Mailing</t>
  </si>
  <si>
    <t>AddressTypeDescription</t>
  </si>
  <si>
    <t>Mailing</t>
  </si>
  <si>
    <t>AddressStreet1</t>
  </si>
  <si>
    <t>25 NEWPORT AVE EXT</t>
  </si>
  <si>
    <t>AddressStreet2</t>
  </si>
  <si>
    <t>ROOM 1</t>
  </si>
  <si>
    <t>AddressUnitType</t>
  </si>
  <si>
    <t>APARTMENT</t>
  </si>
  <si>
    <t>AddressUnit</t>
  </si>
  <si>
    <t>111</t>
  </si>
  <si>
    <t>AddressCity</t>
  </si>
  <si>
    <t>100</t>
  </si>
  <si>
    <t>NORTH QUINCY</t>
  </si>
  <si>
    <t>AddressState</t>
  </si>
  <si>
    <t>AddressZIP</t>
  </si>
  <si>
    <t>021710000</t>
  </si>
  <si>
    <t>AddressCounty</t>
  </si>
  <si>
    <t>NORFOLK</t>
  </si>
  <si>
    <t>AddressCountry</t>
  </si>
  <si>
    <t>USA</t>
  </si>
  <si>
    <t>AddressCommence</t>
  </si>
  <si>
    <t>AddressCease</t>
  </si>
  <si>
    <t>Entity Type Description</t>
  </si>
  <si>
    <t>EntityTypeDescription</t>
  </si>
  <si>
    <t>License Indicator</t>
  </si>
  <si>
    <t>LicenseIndicator</t>
  </si>
  <si>
    <t>Error Response
(ErrorResponse)</t>
  </si>
  <si>
    <t>Error Code</t>
  </si>
  <si>
    <t>ErrorCode</t>
  </si>
  <si>
    <t>INVALIDINPUT_VIN</t>
  </si>
  <si>
    <t>Error Code Description</t>
  </si>
  <si>
    <t>ErrorCodeDescription</t>
  </si>
  <si>
    <t>Invalid Input - VIN</t>
  </si>
  <si>
    <t>Error Reference</t>
  </si>
  <si>
    <t>ErrorReference</t>
  </si>
  <si>
    <t>ABC123</t>
  </si>
  <si>
    <t>Transaction Response
(TransactionResponse)</t>
  </si>
  <si>
    <t>Transaction Accepted Indicator</t>
  </si>
  <si>
    <t>TransactionAccepted</t>
  </si>
  <si>
    <t>Transaction Timestamp</t>
  </si>
  <si>
    <t>TransactionTimestamp</t>
  </si>
  <si>
    <t>20191201225901 - December 1st, 2019 10:59:01 PM</t>
  </si>
  <si>
    <t>Atlas Transaction Key</t>
  </si>
  <si>
    <t>AtlasTransactionKey</t>
  </si>
  <si>
    <t>Record Scroll
(RecordScroll)</t>
  </si>
  <si>
    <t>Next Record Number</t>
  </si>
  <si>
    <t>NextRecordNumber</t>
  </si>
  <si>
    <t>Total Records</t>
  </si>
  <si>
    <t>TotalRecords</t>
  </si>
  <si>
    <t>Common Error Codes - Apply to All IPM Operations</t>
  </si>
  <si>
    <t>INVALIDPARAMETERS_ILLEGALCOMBINATION</t>
  </si>
  <si>
    <t>Provided input parameters are mutually exclusive</t>
  </si>
  <si>
    <t>INVALIDRESULTS_MULTIPLE_RECORDS_FOUND</t>
  </si>
  <si>
    <t>Multiple matching results have been found for the input parameters</t>
  </si>
  <si>
    <t>INVALIDRESULTS_NO_RECORD_FOUND</t>
  </si>
  <si>
    <t>No results have been found for the input parameters</t>
  </si>
  <si>
    <t>UNEXPECTEDERROR_CONTACT_ATLAS</t>
  </si>
  <si>
    <t>Unexpected error. Contact Atlas.</t>
  </si>
  <si>
    <t>INVALIDINPUT_INSURANCECOMPANYCODE</t>
  </si>
  <si>
    <t>Insurance Company Code is invalid</t>
  </si>
  <si>
    <t>INVALIDPARAMETERS_REQUIRED_INSURANCECOMPANYCODE</t>
  </si>
  <si>
    <t>Insurance Company Code is a required parameter</t>
  </si>
  <si>
    <t>ERROR_INSURANCECOMPANYCODE_NOTAUTHORIZED</t>
  </si>
  <si>
    <t>Not authorized to submit for insurance company code</t>
  </si>
  <si>
    <t>ERROR_INSURANCECOMPANYCODE_NOTELIGIBLE</t>
  </si>
  <si>
    <t>Insurance company code not eligible for processing transactions</t>
  </si>
  <si>
    <t>ERROR_INSURANCECOMPANYCODE_NOTACTIVE</t>
  </si>
  <si>
    <t>Insurance company code not active</t>
  </si>
  <si>
    <t>Common Error Codes</t>
  </si>
  <si>
    <t>INVALIDOPERATION_ADDPOLICY</t>
  </si>
  <si>
    <t>Add Policy could not be processed</t>
  </si>
  <si>
    <t>INVALIDINPUT_POLICYTYPE</t>
  </si>
  <si>
    <t>Policy Type is invalid</t>
  </si>
  <si>
    <t>INVALIDINPUT_FORMAT_POLICYTYPE</t>
  </si>
  <si>
    <t>Policy Type is in an invalid format</t>
  </si>
  <si>
    <t>INVALIDPARAMETERS_MAXLENGTH_POLICYTYPE</t>
  </si>
  <si>
    <t>Policy Type exceeds the defined maximum length</t>
  </si>
  <si>
    <t>INVALIDPARAMETERS_REQUIRED_POLICYTYPE</t>
  </si>
  <si>
    <t>Policy Type is a required parameter</t>
  </si>
  <si>
    <t>INVALIDINPUT_POLICYNUMBER</t>
  </si>
  <si>
    <t>Policy Number is invalid</t>
  </si>
  <si>
    <t>INVALIDPARAMETERS_MAXLENGTH_POLICYNUMBER</t>
  </si>
  <si>
    <t>Policy Number exceeds the defined maximum length</t>
  </si>
  <si>
    <t>INVALIDPARAMETERS_REQUIRED_POLICYNUMBER</t>
  </si>
  <si>
    <t>Policy Number is a required parameter</t>
  </si>
  <si>
    <t>INVALIDINPUT_POLICYEFFECTIVEDATE</t>
  </si>
  <si>
    <t>Policy Effective Date is invalid</t>
  </si>
  <si>
    <t>INVALIDINPUT_FORMAT_POLICYEFFECTIVEDATE</t>
  </si>
  <si>
    <t>Policy Effective Date is in an invalid format</t>
  </si>
  <si>
    <t>INVALIDPARAMETERS_REQUIRED_POLICYEFFECTIVEDATE</t>
  </si>
  <si>
    <t>Policy Effective Date is a required parameter</t>
  </si>
  <si>
    <t>INVALIDINPUT_POLICYEXPIRATIONDATE</t>
  </si>
  <si>
    <t>Policy Expiration Date is invalid</t>
  </si>
  <si>
    <t>INVALIDINPUT_FORMAT_POLICYEXPIRATIONDATE</t>
  </si>
  <si>
    <t>Policy Expiration Date is in an invalid format</t>
  </si>
  <si>
    <t>INVALIDPARAMETERS_REQUIRED_POLICYEXPIRATIONDATE</t>
  </si>
  <si>
    <t>Policy Expiration Date is a required parameter</t>
  </si>
  <si>
    <t>INVALIDINPUT_POLICYHOLDERATLASENTITYKEY</t>
  </si>
  <si>
    <t>Policyholder ATLAS Entity Key is invalid</t>
  </si>
  <si>
    <t>INVALIDINPUT_POLICYHOLDERTYPE</t>
  </si>
  <si>
    <t>Policyholder Type is invalid</t>
  </si>
  <si>
    <t>INVALIDPARAMETERS_MAXLENGTH_POLICYHOLDERTYPE</t>
  </si>
  <si>
    <t>Policyholder Type exceeds the defined maximum length</t>
  </si>
  <si>
    <t>INVALIDPARAMETERS_REQUIRED_POLICYHOLDERTYPE</t>
  </si>
  <si>
    <t>Policyholder Type is a required parameter</t>
  </si>
  <si>
    <t>INVALIDINPUT_POLICYHOLDERLICENSEINDICATOR</t>
  </si>
  <si>
    <t>Policyholder License Indicator is invalid</t>
  </si>
  <si>
    <t>INVALIDPARAMETERS_MAXLENGTH_POLICYHOLDERLICENSEINDICATOR</t>
  </si>
  <si>
    <t>Policyholder License Indicator exceeds the defined maximum length</t>
  </si>
  <si>
    <t>INVALIDPARAMETERS_REQUIRED_POLICYHOLDERLICENSEINDICATOR</t>
  </si>
  <si>
    <t>Policyholder License Indicator is a required parameter</t>
  </si>
  <si>
    <t>INVALIDINPUT_POLICYHOLDERLICENSENUMBER</t>
  </si>
  <si>
    <t>Policyholder License Number is invalid</t>
  </si>
  <si>
    <t>INVALIDPARAMETERS_MAXLENGTH_POLICYHOLDERLICENSENUMBER</t>
  </si>
  <si>
    <t>Policyholder License Number exceeds the defined maximum length</t>
  </si>
  <si>
    <t>INVALIDPARAMETERS_REQUIRED_POLICYHOLDERLICENSENUMBER</t>
  </si>
  <si>
    <t>Policyholder License Number is a required parameter</t>
  </si>
  <si>
    <t>INVALIDINPUT_POLICYHOLDERLICENSESTATE</t>
  </si>
  <si>
    <t>Policyholder License State is invalid</t>
  </si>
  <si>
    <t>INVALIDPARAMETERS_MAXLENGTH_POLICYHOLDERLICENSESTATE</t>
  </si>
  <si>
    <t>Policyholder License State exceeds the defined maximum length</t>
  </si>
  <si>
    <t>INVALIDPARAMETERS_REQUIRED_POLICYHOLDERLICENSESTATE</t>
  </si>
  <si>
    <t>Policyholder License State is a required parameter</t>
  </si>
  <si>
    <t>INVALIDINPUT_POLICYHOLDERLASTNAME</t>
  </si>
  <si>
    <t>Policyholder Last Name is invalid</t>
  </si>
  <si>
    <t>INVALIDPARAMETERS_MAXLENGTH_POLICYHOLDERLASTNAME</t>
  </si>
  <si>
    <t>Policyholder Last Name exceeds the defined maximum length</t>
  </si>
  <si>
    <t>INVALIDPARAMETERS_REQUIRED_POLICYHOLDERLASTNAME</t>
  </si>
  <si>
    <t>Policyholder Last Name is a required parameter</t>
  </si>
  <si>
    <t>INVALIDINPUT_POLICYHOLDERFIRSTNAME</t>
  </si>
  <si>
    <t>Policyholder First Name is invalid</t>
  </si>
  <si>
    <t>INVALIDPARAMETERS_MAXLENGTH_POLICYHOLDERFIRSTNAME</t>
  </si>
  <si>
    <t>Policyholder First Name exceeds the defined maximum length</t>
  </si>
  <si>
    <t>INVALIDPARAMETERS_REQUIRED_POLICYHOLDERFIRSTNAME</t>
  </si>
  <si>
    <t>Policyholder First Name is a required parameter</t>
  </si>
  <si>
    <t>INVALIDINPUT_POLICYHOLDERMIDDLENAME</t>
  </si>
  <si>
    <t>Policyholder Middle Name is invalid</t>
  </si>
  <si>
    <t>INVALIDPARAMETERS_MAXLENGTH_POLICYHOLDERMIDDLENAME</t>
  </si>
  <si>
    <t>Policyholder Middle Name exceeds the defined maximum length</t>
  </si>
  <si>
    <t>INVALIDINPUT_POLICYHOLDERDATEOFBIRTH</t>
  </si>
  <si>
    <t>Policyholder Date of Birth is invalid</t>
  </si>
  <si>
    <t>INVALIDINPUT_FORMAT_POLICYHOLDERDATEOFBIRTH</t>
  </si>
  <si>
    <t>Policyholder Date of Birth is in an invalid format</t>
  </si>
  <si>
    <t>INVALIDPARAMETERS_REQUIRED_POLICYHOLDERDATEOFBIRTH</t>
  </si>
  <si>
    <t>Policyholder Date of Birth is a required parameter</t>
  </si>
  <si>
    <t>INVALIDINPUT_POLICYHOLDERBUSINESSFID</t>
  </si>
  <si>
    <t>Policyholder Business FID is invalid</t>
  </si>
  <si>
    <t>INVALIDPARAMETERS_MAXLENGTH_POLICYHOLDERBUSINESSFID</t>
  </si>
  <si>
    <t>Policyholder Business FID exceeds the defined maximum length</t>
  </si>
  <si>
    <t>INVALIDPARAMETERS_REQUIRED_POLICYHOLDERBUSINESSFID</t>
  </si>
  <si>
    <t>Policyholder Business FID is a required parameter</t>
  </si>
  <si>
    <t>INVALIDINPUT_POLICYHOLDERBUSINESSNAME</t>
  </si>
  <si>
    <t>Policyholder Business Name is invalid</t>
  </si>
  <si>
    <t>INVALIDPARAMETERS_MAXLENGTH_POLICYHOLDERBUSINESSNAME</t>
  </si>
  <si>
    <t>Policyholder Business Name exceeds the defined maximum length</t>
  </si>
  <si>
    <t>INVALIDPARAMETERS_REQUIRED_POLICYHOLDERBUSINESSNAME</t>
  </si>
  <si>
    <t>Policyholder Business Name is a required parameter</t>
  </si>
  <si>
    <t>INVALIDINPUT_ATLASVEHICLEKEY</t>
  </si>
  <si>
    <t>ATLAS Vehicle Key is invalid</t>
  </si>
  <si>
    <t>INVALIDINPUT_OWNERATLASENTITYKEY</t>
  </si>
  <si>
    <t>Owner ATLAS Entity Key is invalid</t>
  </si>
  <si>
    <t>INVALIDINPUT_ATLASOWNERSHIPKEY</t>
  </si>
  <si>
    <t>ATLAS Ownership Key is invalid</t>
  </si>
  <si>
    <t>ERROR_OWNERENTITY_NOMATCH</t>
  </si>
  <si>
    <t>The supplied ATLAS Owner Entity Key does not match an owner on record with the RMV</t>
  </si>
  <si>
    <t>ERROR_OWNERSHIP_NOMATCH</t>
  </si>
  <si>
    <t>The supplied ATLAS Ownership Key does not match an ownership on record with the RMV</t>
  </si>
  <si>
    <t>ERROR_VEHICLEENTITY_NOMATCH</t>
  </si>
  <si>
    <t>The supplied ATLAS Vehicle Key and ATLAS Owner Entity Key does not match an ownership on record with the RMV</t>
  </si>
  <si>
    <t>ERROR_POLICYHOLDERENTITY_NOMATCH</t>
  </si>
  <si>
    <t>The supplied ATLAS Policyholder Entity Key does not match an individual on record with the RMV</t>
  </si>
  <si>
    <t>ERROR_TERMLENGTH_INVALID</t>
  </si>
  <si>
    <t>Supplied term length is invalid</t>
  </si>
  <si>
    <t>ERROR_POLICYTERM_EXISTS</t>
  </si>
  <si>
    <t>Policy term already exists</t>
  </si>
  <si>
    <t>INFOONLY_UNPAIDPREMIUM_NOTELIGIBLE</t>
  </si>
  <si>
    <t>Policy not eligible for posting of unpaid premium to policyholder</t>
  </si>
  <si>
    <t>INVALIDINPUT_MAXALLOWED_ATLASKEYSDATA</t>
  </si>
  <si>
    <t>Total ATLAS Keys Data entries exceed maximum allowed</t>
  </si>
  <si>
    <t>INVALIDOPERATION_RENEWPOLICY</t>
  </si>
  <si>
    <t>Renew Policy could not be processed</t>
  </si>
  <si>
    <t>INVALIDINPUT_CURRENTATLASPOLICYTERMKEY</t>
  </si>
  <si>
    <t>Current ATLAS Policy Term Key is invalid</t>
  </si>
  <si>
    <t>INVALIDPARAMETERS_REQUIRED_CURRENTATLASPOLICYTERMKEY</t>
  </si>
  <si>
    <t>Current ATLAS Policy Term Key is a required parameter</t>
  </si>
  <si>
    <t>ERROR_POLICYTERM_NOMATCH</t>
  </si>
  <si>
    <t>The supplied ATLAS Policy Term Key does not match a policy term on record with the RMV</t>
  </si>
  <si>
    <t>ERROR_POLICY_NOTCONTINUOUS</t>
  </si>
  <si>
    <t>Invalid Renewal transaction. Policy not continuous.</t>
  </si>
  <si>
    <t>ERROR_POLICYTERM_OVERLAP</t>
  </si>
  <si>
    <t>Policy term overlaps with existing policy term</t>
  </si>
  <si>
    <t>INVALIDOPERATION_BINDPOLICYVERIFICATION</t>
  </si>
  <si>
    <t>Bind Policy Verification could not be processed</t>
  </si>
  <si>
    <t>INVALIDINPUT_ATLASPOLICYTERMKEY</t>
  </si>
  <si>
    <t>ATLAS Policy Term Key is invalid</t>
  </si>
  <si>
    <t>INVALIDPARAMETERS_REQUIRED_ATLASPOLICYTERMKEY</t>
  </si>
  <si>
    <t>ATLAS Policy Term Key is a required parameter</t>
  </si>
  <si>
    <t>INVALIDINPUT_NEWPOLICYNUMBER</t>
  </si>
  <si>
    <t>New Policy Number is invalid</t>
  </si>
  <si>
    <t>INVALIDPARAMETERS_REQUIRED_NEWPOLICYNUMBER</t>
  </si>
  <si>
    <t>New Policy Number is a required parameter</t>
  </si>
  <si>
    <t>ERROR_POLICYTERM_NOBIND</t>
  </si>
  <si>
    <t>Policy term is not a bind policy</t>
  </si>
  <si>
    <t>INVALIDOPERATION_UPDATEPOLICYHOLDER</t>
  </si>
  <si>
    <t>Update Policyholder could not be processed</t>
  </si>
  <si>
    <t>INVALIDINPUT_TRANSACTIONEFFECTIVEDATE</t>
  </si>
  <si>
    <t>Transaction Effective Date is invalid</t>
  </si>
  <si>
    <t>INVALIDINPUT_FORMAT_TRANSACTIONEFFECTIVEDATE</t>
  </si>
  <si>
    <t>Transaction Effective Date is in an invalid format</t>
  </si>
  <si>
    <t>INVALIDPARAMETERS_REQUIRED_TRANSACTIONEFFECTIVEDATE</t>
  </si>
  <si>
    <t>Transaction Effective Date is a required parameter</t>
  </si>
  <si>
    <t>The supplied ATLAS PolicyholderEntity Key does not match an individual on record with the RMV</t>
  </si>
  <si>
    <t>ERROR_EFFECTIVEDATE_NOTINTERM</t>
  </si>
  <si>
    <t>Effective date not in policy term</t>
  </si>
  <si>
    <t>ERROR_POLICYHOLDERENTITY_CURRENT</t>
  </si>
  <si>
    <t>The supplied Policyholder ATLAS Entity key is already on the given policy term</t>
  </si>
  <si>
    <t>INVALIDOPERATION_ADDVEHICLETOPOLICY</t>
  </si>
  <si>
    <t>Add Vehicle To Policy could not be processed</t>
  </si>
  <si>
    <t>INVALIDPARAMETERS_REQUIRED_ATLASKEYSDATA</t>
  </si>
  <si>
    <t>ATLAS Keys Data is a required parameter</t>
  </si>
  <si>
    <t>ERROR_OWNERSHIP_CURRENT</t>
  </si>
  <si>
    <t>The supplied ATLAS Ownership Key is already on the given policy term</t>
  </si>
  <si>
    <t>ERROR_POLICYTERM_CANCELLED</t>
  </si>
  <si>
    <t>Policy term is cancelled</t>
  </si>
  <si>
    <t>INVALIDOPERATION_REMOVEVEHICLEFROMPOLICY</t>
  </si>
  <si>
    <t>Remove Vehicle From Policy could not be processed</t>
  </si>
  <si>
    <t>ERROR_OWNERSHIP_NOTONPOLICYTERM</t>
  </si>
  <si>
    <t>The supplied ATLAS Ownership Key is not on the given policy term</t>
  </si>
  <si>
    <t>ERROR_EFFECTIVEDATE_INVALID</t>
  </si>
  <si>
    <t>Effective date not valid for transaction</t>
  </si>
  <si>
    <t>INVALIDOPERATION_AMENDPOLICYEXPIRATIONDATE</t>
  </si>
  <si>
    <t>Amend Policy Expiration Date could not be processed</t>
  </si>
  <si>
    <t>ERROR_TERMLENGTH_CURRENT</t>
  </si>
  <si>
    <t>Supplied policy expiration date is the same as the current policy expiration date</t>
  </si>
  <si>
    <t>INVALIDOPERATION_CANCELPOLICY</t>
  </si>
  <si>
    <t>Cancel Policy could not be processed</t>
  </si>
  <si>
    <t>INVALIDINPUT_CANCELEFFECTIVEDATE</t>
  </si>
  <si>
    <t>Cancel Effective Date is invalid</t>
  </si>
  <si>
    <t>INVALIDINPUT_FORMAT_CANCELEFFECTIVEDATE</t>
  </si>
  <si>
    <t>Cancel Effective Date is in an invalid format</t>
  </si>
  <si>
    <t>INVALIDPARAMETERS_REQUIRED_CANCELEFFECTIVEDATE</t>
  </si>
  <si>
    <t>Cancel Effective Date is a required parameter</t>
  </si>
  <si>
    <t>INVALIDINPUT_CANCELREASON</t>
  </si>
  <si>
    <t>Cancel Reason is invalid</t>
  </si>
  <si>
    <t>INVALIDPARAMETERS_REQUIRED_CANCELREASON</t>
  </si>
  <si>
    <t>Cancel Reason is a required parameter</t>
  </si>
  <si>
    <t>INVALIDINPUT_UNPAIDPREMIUMAMOUNT</t>
  </si>
  <si>
    <t>Unpaid Premium Amount is invalid</t>
  </si>
  <si>
    <t>INVALIDINPUT_FORMAT_UNPAIDPREMIUMAMOUNT</t>
  </si>
  <si>
    <t>Unpaid Premium Amount is in an invalid format</t>
  </si>
  <si>
    <t>ERROR_CANCELEFFECTIVEDATE_BACKDATE</t>
  </si>
  <si>
    <t>Backdated Cancel Effective Date is invalid</t>
  </si>
  <si>
    <t>INVALIDOPERATION_REINSTATEPOLICY</t>
  </si>
  <si>
    <t>Reinstate Policy could not be processed</t>
  </si>
  <si>
    <t>INVALIDINPUT_REINSTATEEFFECTIVEDATE</t>
  </si>
  <si>
    <t>Reinstate Effective Date is invalid</t>
  </si>
  <si>
    <t>INVALIDINPUT_FORMAT_REINSTATEEFFECTIVEDATE</t>
  </si>
  <si>
    <t>Reinstate Effective Date is in an invalid format</t>
  </si>
  <si>
    <t>INVALIDPARAMETERS_REQUIRED_REINSTATEEFFECTIVEDATE</t>
  </si>
  <si>
    <t>Reinstate Effective Date is a required parameter</t>
  </si>
  <si>
    <t>INVALIDINPUT_REINSTATEREASON</t>
  </si>
  <si>
    <t>Reinstate Reason is invalid</t>
  </si>
  <si>
    <t>INVALIDPARAMETERS_REQUIRED_REINSTATEREASON</t>
  </si>
  <si>
    <t>Reinstate Reason is a required parameter</t>
  </si>
  <si>
    <t>ERROR_POLICYTERM_ACTIVE</t>
  </si>
  <si>
    <t>Policy term is active</t>
  </si>
  <si>
    <t>ERROR_POLICYTERM_NOTVALIDFORREINSTATE</t>
  </si>
  <si>
    <t>Policy term not valid for reinstatement</t>
  </si>
  <si>
    <t>INVALIDOPERATION_CLEARUNPAIDPREMIUM</t>
  </si>
  <si>
    <t>Clear Unpaid Premium could not be processed</t>
  </si>
  <si>
    <t>INVALIDINPUT_CLEARUNPAIDPREMIUMREASON</t>
  </si>
  <si>
    <t>Clear Unpaid Premium Reason is invalid</t>
  </si>
  <si>
    <t>INVALIDPARAMETERS_REQUIRED_CLEARUNPAIDPREMIUMREASON</t>
  </si>
  <si>
    <t>Clear Unpaid Premium Reason is a required parameter</t>
  </si>
  <si>
    <t>ERROR_UNPAIDPREMIUM_NONE</t>
  </si>
  <si>
    <t>Policy term does not have unpaid premium</t>
  </si>
  <si>
    <t>INVALIDOPERATION_AMENDUNPAIDPREMIUM</t>
  </si>
  <si>
    <t>Amend Unpaid Premium could not be processed</t>
  </si>
  <si>
    <t>ERROR_UNPAIDPREMIUM_CURRENT</t>
  </si>
  <si>
    <t>Supplied unpaid premium amount is the same as the current unpaid premium amount</t>
  </si>
  <si>
    <t>INVALIDOPERATION_ADDSECTION5POLICY</t>
  </si>
  <si>
    <t>Add Section 5 Policy could not be processed</t>
  </si>
  <si>
    <t>INVALIDINPUT_NUMBEROFPLATES</t>
  </si>
  <si>
    <t>Number of Plates is invalid</t>
  </si>
  <si>
    <t>INVALIDINPUT_FORMAT_NUMBEROFPLATES</t>
  </si>
  <si>
    <t>Number of Plates is in an invalid format</t>
  </si>
  <si>
    <t>INVALIDPARAMETERS_REQUIRED_NUMBEROFPLATES</t>
  </si>
  <si>
    <t>Number of Plates is a required parameter</t>
  </si>
  <si>
    <t>INVALIDPARAMETERS_REQUIRED_ATLASOWNERSHIPKEY</t>
  </si>
  <si>
    <t>ATLAS Ownership Key is a required parameter</t>
  </si>
  <si>
    <t>ERROR_NUMBEROFPLATES_TOOLOW</t>
  </si>
  <si>
    <t>Reported section 5 number of plates is under the number of plates on record with the RMV</t>
  </si>
  <si>
    <t>INFOONLY_NUMBEROFPLATES_TOOHIGH</t>
  </si>
  <si>
    <t>Reported section 5 number of plates is over the number of plates on record with the RMV</t>
  </si>
  <si>
    <t>INVALIDINPUT_MAXALLOWED_SECTION5KEYSDATA</t>
  </si>
  <si>
    <t>Total Section 5 Keys Data entries exceed maximum allowed</t>
  </si>
  <si>
    <t>INVALIDOPERATION_RENEWSECTION5POLICY</t>
  </si>
  <si>
    <t>Renew Section 5 Policy could not be processed</t>
  </si>
  <si>
    <t>INVALIDOPERATION_ADDSECTION5TOPOLICY</t>
  </si>
  <si>
    <t>Add Section 5 To Policy could not be processed</t>
  </si>
  <si>
    <t>INVALIDPARAMETERS_REQUIRED_SECTION5KEYSDATA</t>
  </si>
  <si>
    <t>Section 5 Keys Data is a required parameter</t>
  </si>
  <si>
    <t>INVALIDOPERATION_REMOVESECTION5FROMPOLICY</t>
  </si>
  <si>
    <t>Remove Section 5 From Policy could not be processed</t>
  </si>
  <si>
    <t>INVALIDOPERATION_UPDATESECTION5POLICYPLATES</t>
  </si>
  <si>
    <t>Update Section 5 Policy Plates could not be processed</t>
  </si>
  <si>
    <t>ERROR_NUMEROFPLATES_CURRENT</t>
  </si>
  <si>
    <t>Supplied number of plates is the same as the current number of plates</t>
  </si>
  <si>
    <t>INVALIDOPERATION_REESTABLISHPOLICY</t>
  </si>
  <si>
    <t>Re-establish Policy could not be processed</t>
  </si>
  <si>
    <t>INVALIDOPERATION_REESTABLISHSECTION5POLICY</t>
  </si>
  <si>
    <t>Re-establish Section 5 Policy could not be processed</t>
  </si>
  <si>
    <t>Common Error Codes - Apply to All Inquiry Operations</t>
  </si>
  <si>
    <t>INVALIDOPERATION_GETREGISTRATIONTITLERECORDBYREGISTRATION</t>
  </si>
  <si>
    <t>Get Registration Title Record By Registration could not be processed</t>
  </si>
  <si>
    <t>INVALIDINPUT_REGISTRATIONNUMBER</t>
  </si>
  <si>
    <t>Registration Number is invalid</t>
  </si>
  <si>
    <t>INVALIDINPUT_PLATETYPE</t>
  </si>
  <si>
    <t>Plate Type is invalid</t>
  </si>
  <si>
    <t>INVALIDOPERATION_GETREGISTRATIONTITLERECORDBYVIN</t>
  </si>
  <si>
    <t>Get Registration Title Record By VIN could not be processed</t>
  </si>
  <si>
    <t>Vehicle Identification Number (VIN) is invalid</t>
  </si>
  <si>
    <t>ERROR_VEHICLE_NOMATCH</t>
  </si>
  <si>
    <t>The supplied ATLAS Vehicle Key does not match a vehicle on record with the RMV</t>
  </si>
  <si>
    <t>INVALIDOPERATION_GETREGISTRATIONTITLERECORDBYTITLE</t>
  </si>
  <si>
    <t>Get Registration Title Record By Title could not be processed</t>
  </si>
  <si>
    <t>INVALIDINPUT_TITLENUMBER</t>
  </si>
  <si>
    <t>Title Number is invalid</t>
  </si>
  <si>
    <t>INVALIDPARAMETERS_REQUIRED_TITLENUMBER</t>
  </si>
  <si>
    <t>Title Number is a required parameter</t>
  </si>
  <si>
    <t>INVALIDOPERATION_GETREGISTRATIONRECORDBYREGISTRATION</t>
  </si>
  <si>
    <t>Get Registration Record By Registration could not be processed</t>
  </si>
  <si>
    <t>INVALIDOPERATION_GETREGISTRATIONRECORDBYREGISTRATIONKEY</t>
  </si>
  <si>
    <t>Get Registration Record By Registration Key could not be processed</t>
  </si>
  <si>
    <t>INVALIDINPUT_ATLASREGISTRATIONKEY</t>
  </si>
  <si>
    <t>ATLAS Registration Key is invalid</t>
  </si>
  <si>
    <t>INVALIDPARAMETERS_REQUIRED_ATLASREGISTRATIONKEY</t>
  </si>
  <si>
    <t>ATLAS Registration Key is a required parameter</t>
  </si>
  <si>
    <t>ERROR_REGISTRATION_NOMATCH</t>
  </si>
  <si>
    <t>The supplied ATLAS Registration Key does not match a registration on record with the RMV</t>
  </si>
  <si>
    <t>INVALIDOPERATION_GETVEHICLERECORDBYVIN</t>
  </si>
  <si>
    <t>Get Vehicle Record By VIN could not be processed</t>
  </si>
  <si>
    <t>INVALIDOPERATION_GETTITLERECORDBYTITLE</t>
  </si>
  <si>
    <t>Get Title Record By Title could not be processed</t>
  </si>
  <si>
    <t>INVALIDOPERATION_GETREGISTRATIONLISTBYREGISTRATION</t>
  </si>
  <si>
    <t>Get Registration List By Registration could not be processed</t>
  </si>
  <si>
    <t>INVALIDPARAMETERS_REQUIRED_REGISTRATIONNUMBER</t>
  </si>
  <si>
    <t>Registration Number is a required parameter</t>
  </si>
  <si>
    <t>INVALIDINPUT_REGISTRATIONSTATUS</t>
  </si>
  <si>
    <t>Registration Status is invalid</t>
  </si>
  <si>
    <t>INVALIDINPUT_FIRSTRECORDNUMBER</t>
  </si>
  <si>
    <t>First Record Number is invalid</t>
  </si>
  <si>
    <t>INVALIDINPUT_TOTALRECORDSREQUESTED</t>
  </si>
  <si>
    <t>Total Records Requested is invalid</t>
  </si>
  <si>
    <t>INVALIDINPUT_MAXVALUE_TOTALRECORDSREQUESTED</t>
  </si>
  <si>
    <t>Total Record Requested exceeds maximum allowed</t>
  </si>
  <si>
    <t>INVALIDOPERATION_GETREGISTRATIONLISTBYVIN</t>
  </si>
  <si>
    <t>Get Registration List By VIN could not be processed</t>
  </si>
  <si>
    <t>INVALIDPARAMETERS_REQUIRED_VIN</t>
  </si>
  <si>
    <t>Vehicle Identification Number (VIN) is a required parameter</t>
  </si>
  <si>
    <t>INVALIDOPERATION_GETREGISTRATIONLISTBYOWNER</t>
  </si>
  <si>
    <t>Get Registration List By Owner could not be processed</t>
  </si>
  <si>
    <t>INVALIDINPUT_ENTITYTYPE</t>
  </si>
  <si>
    <t>Entity Type is invalid</t>
  </si>
  <si>
    <t>INVALIDINPUT_LICENSENUMBER</t>
  </si>
  <si>
    <t>License Number is invalid</t>
  </si>
  <si>
    <t>INVALIDINPUT_LICENSESTATE</t>
  </si>
  <si>
    <t>License State is invalid</t>
  </si>
  <si>
    <t>INVALIDINPUT_LASTNAME</t>
  </si>
  <si>
    <t>Last Name is invalid</t>
  </si>
  <si>
    <t>INVALIDINPUT_FIRSTNAME</t>
  </si>
  <si>
    <t>First Name is invalid</t>
  </si>
  <si>
    <t>INVALIDINPUT_MIDDLENAME</t>
  </si>
  <si>
    <t>Middle Name is invalid</t>
  </si>
  <si>
    <t>INVALIDINPUT_DATEOFBIRTH</t>
  </si>
  <si>
    <t>Date Of Birth is invalid</t>
  </si>
  <si>
    <t>INVALIDINPUT_FORMAT_DATEOFBIRTH</t>
  </si>
  <si>
    <t>Date Of Birth is in an invalid format</t>
  </si>
  <si>
    <t>INVALIDINPUT_BUSINESSFID</t>
  </si>
  <si>
    <t>Business FID is invalid</t>
  </si>
  <si>
    <t>INVALIDINPUT_BUSINESSNAME</t>
  </si>
  <si>
    <t>Business Name is invalid</t>
  </si>
  <si>
    <t>INVALIDINPUT_ATLASENTITYKEY</t>
  </si>
  <si>
    <t>ATLAS Entity Key is invalid</t>
  </si>
  <si>
    <t>ERROR_ENTITY_NOMATCH</t>
  </si>
  <si>
    <t>The supplied ATLAS Entity Key does not match an entity on record with the RMV</t>
  </si>
  <si>
    <t>INVALIDOPERATION_GETPERSONBYLICENSE</t>
  </si>
  <si>
    <t>Get Person By License could not be processed</t>
  </si>
  <si>
    <t>ERROR_ENTITY_INVALIDMATCH</t>
  </si>
  <si>
    <t>The supplied ATLAS Entity Key is an invalid matching entity</t>
  </si>
  <si>
    <t>INVALIDOPERATION_GETPERSONLISTBYNAME</t>
  </si>
  <si>
    <t>Get Person List By Name could not be processed</t>
  </si>
  <si>
    <t>INVALIDPARAMETERS_REQUIRED_LASTNAME</t>
  </si>
  <si>
    <t>Last Name is a required parameter</t>
  </si>
  <si>
    <t>Date of Birth is invalid</t>
  </si>
  <si>
    <t>Date of Birth is in an invalid format</t>
  </si>
  <si>
    <t>INVALIDPARAMETERS_REQUIRED_DATEOFBIRTH</t>
  </si>
  <si>
    <t>Date of Birth is a required parameter</t>
  </si>
  <si>
    <t>INVALIDOPERATION_GETPERSONLISTBYLICENSE</t>
  </si>
  <si>
    <t>Get Person List By License could not be processed</t>
  </si>
  <si>
    <t>INVALIDPARAMETERS_REQUIRED_LICENSENUMBER</t>
  </si>
  <si>
    <t>License Number is a required parameter</t>
  </si>
  <si>
    <t>INVALIDPARAMETERS_REQUIRED_LICENSESTATE</t>
  </si>
  <si>
    <t>License State is a required parameter</t>
  </si>
  <si>
    <t>INVALIDOPERATION_GETBUSINESSBYID</t>
  </si>
  <si>
    <t>Get Business By ID could not be processed</t>
  </si>
  <si>
    <t>INVALIDINPUT_FID</t>
  </si>
  <si>
    <t>Federal Identification Number (FID) is invalid</t>
  </si>
  <si>
    <t>INVALIDOPERATION_GETBUSINESSLISTBYID</t>
  </si>
  <si>
    <t>Get Business List By ID could not be processed</t>
  </si>
  <si>
    <t>INVALIDPARAMETERS_REQUIRED_FID</t>
  </si>
  <si>
    <t>Federal Identification Number (FID) is a required parameter</t>
  </si>
  <si>
    <t>INVALIDOPERATION_GETLIENHOLDERLIST</t>
  </si>
  <si>
    <t>Get Lienholder List could not be processed</t>
  </si>
  <si>
    <t>INVALIDINPUT_LIENHOLDERNAME</t>
  </si>
  <si>
    <t>Lienholder Name is invalid</t>
  </si>
  <si>
    <t>INVALIDINPUT_LIENHOLDERTYPE</t>
  </si>
  <si>
    <t>Lienholder Type is invalid</t>
  </si>
  <si>
    <t>INVALIDINPUT_LIENHOLDERCODE</t>
  </si>
  <si>
    <t>Lienholder Code is invalid</t>
  </si>
  <si>
    <t>INVALIDOPERATION_GETPOLICYTERM</t>
  </si>
  <si>
    <t>Get Policy Term could not be processed</t>
  </si>
  <si>
    <t>INVALIDINPUT_POLICYINSURANCECOMPANYCODE</t>
  </si>
  <si>
    <t>Policy Insurance Company Code is invalid</t>
  </si>
  <si>
    <t>INVALIDOPERATION_GETPOLICYTERMLIST</t>
  </si>
  <si>
    <t>Get Policy Term List could not be processed</t>
  </si>
  <si>
    <t>INVALIDPARAMETERS_REQUIRED_POLICYINSURANCECOMPANYCODE</t>
  </si>
  <si>
    <t>Policy Insurance Company Code is a required parameter</t>
  </si>
  <si>
    <t>INVALIDOPERATION_GETPOLICYLISTBYREGISTRATION</t>
  </si>
  <si>
    <t>Get Policy List By Registration could not be processed</t>
  </si>
  <si>
    <t>INVALIDOPERATION_GETNOTICETOCARRIER</t>
  </si>
  <si>
    <t>Get Notice To Carrier could not be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</si>
</sst>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12"/>
      <color theme="1"/>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7">
    <xf numFmtId="0" fontId="0" fillId="0" borderId="0" xfId="0"/>
    <xf numFmtId="0" fontId="0" fillId="0" borderId="0" xfId="0" applyAlignment="1">
      <alignment wrapText="1"/>
    </xf>
    <xf numFmtId="49" fontId="0" fillId="0" borderId="0" xfId="0" applyNumberFormat="1"/>
    <xf numFmtId="49" fontId="0" fillId="0" borderId="0" xfId="0" applyNumberFormat="1" applyBorder="1" applyAlignment="1">
      <alignment wrapText="1"/>
    </xf>
    <xf numFmtId="49" fontId="1" fillId="0" borderId="0" xfId="0" applyNumberFormat="1" applyFont="1" applyBorder="1"/>
    <xf numFmtId="0" fontId="2" fillId="0" borderId="0" xfId="0" applyFont="1" applyAlignment="1">
      <alignment wrapText="1"/>
    </xf>
    <xf numFmtId="0" fontId="1" fillId="0" borderId="0" xfId="0" applyFont="1"/>
    <xf numFmtId="49" fontId="1" fillId="0" borderId="0" xfId="0" applyNumberFormat="1" applyFont="1"/>
    <xf numFmtId="0" fontId="0" fillId="0" borderId="0" xfId="0"/>
    <xf numFmtId="0" fontId="0" fillId="0" borderId="0" xfId="0"/>
    <xf numFmtId="49" fontId="0" fillId="0" borderId="0" xfId="0" applyNumberFormat="1"/>
    <xf numFmtId="49" fontId="1" fillId="0" borderId="1" xfId="0" applyNumberFormat="1" applyFont="1" applyBorder="1"/>
    <xf numFmtId="49" fontId="0" fillId="0" borderId="0" xfId="0" applyNumberFormat="1" applyBorder="1" applyAlignment="1">
      <alignment vertical="center" wrapText="1"/>
    </xf>
    <xf numFmtId="49" fontId="0" fillId="0" borderId="0" xfId="0" applyNumberFormat="1" applyBorder="1" applyAlignment="1">
      <alignment vertical="center"/>
    </xf>
    <xf numFmtId="0" fontId="0" fillId="0" borderId="0" xfId="0" applyAlignment="1">
      <alignment horizontal="left" wrapText="1"/>
    </xf>
    <xf numFmtId="0" fontId="1" fillId="0" borderId="0" xfId="0" applyFont="1" applyAlignment="1">
      <alignment wrapText="1"/>
    </xf>
    <xf numFmtId="14" fontId="0" fillId="0" borderId="0" xfId="0" applyNumberFormat="1"/>
    <xf numFmtId="0" fontId="0" fillId="0" borderId="0" xfId="0" applyBorder="1"/>
    <xf numFmtId="0" fontId="0" fillId="0" borderId="0" xfId="0" applyFill="1" applyBorder="1"/>
    <xf numFmtId="0" fontId="2" fillId="0" borderId="0" xfId="0" applyFont="1" applyBorder="1" applyAlignment="1">
      <alignment wrapText="1"/>
    </xf>
    <xf numFmtId="0" fontId="2" fillId="0" borderId="0" xfId="0" applyFont="1" applyBorder="1" applyAlignment="1">
      <alignment horizontal="left"/>
    </xf>
    <xf numFmtId="0" fontId="2" fillId="0" borderId="0" xfId="0" applyFont="1" applyBorder="1" applyAlignment="1">
      <alignment horizontal="left" wrapText="1"/>
    </xf>
    <xf numFmtId="0" fontId="4" fillId="0" borderId="0" xfId="1"/>
    <xf numFmtId="49" fontId="4" fillId="0" borderId="0" xfId="1" applyNumberFormat="1"/>
    <xf numFmtId="49" fontId="0" fillId="0" borderId="0" xfId="0" applyNumberFormat="1" applyAlignment="1">
      <alignment vertical="center" wrapText="1"/>
    </xf>
    <xf numFmtId="0" fontId="0" fillId="0" borderId="0" xfId="0" applyAlignment="1">
      <alignment horizontal="center" vertical="center" wrapText="1"/>
    </xf>
    <xf numFmtId="49" fontId="4" fillId="0" borderId="0" xfId="1" applyNumberFormat="1" applyFill="1" applyBorder="1" applyAlignment="1" applyProtection="1"/>
    <xf numFmtId="49" fontId="4" fillId="0" borderId="0" xfId="1" quotePrefix="1" applyNumberFormat="1" applyFill="1" applyBorder="1" applyAlignment="1" applyProtection="1"/>
    <xf numFmtId="0" fontId="2" fillId="0" borderId="0" xfId="0" applyFont="1" applyBorder="1" applyAlignment="1"/>
    <xf numFmtId="0" fontId="1" fillId="0" borderId="1" xfId="0" applyFont="1" applyBorder="1"/>
    <xf numFmtId="0" fontId="1" fillId="0" borderId="1" xfId="0" applyFont="1" applyBorder="1" applyAlignment="1">
      <alignment wrapText="1"/>
    </xf>
    <xf numFmtId="49" fontId="1" fillId="0" borderId="1" xfId="0" applyNumberFormat="1" applyFont="1" applyFill="1" applyBorder="1"/>
    <xf numFmtId="0" fontId="0" fillId="0" borderId="0" xfId="0" applyBorder="1" applyAlignment="1">
      <alignment horizontal="left" wrapText="1"/>
    </xf>
    <xf numFmtId="49" fontId="0" fillId="0" borderId="3" xfId="0" applyNumberFormat="1" applyBorder="1"/>
    <xf numFmtId="49" fontId="0" fillId="0" borderId="2" xfId="0" applyNumberFormat="1" applyBorder="1"/>
    <xf numFmtId="49" fontId="0" fillId="0" borderId="4" xfId="0" applyNumberFormat="1" applyBorder="1"/>
    <xf numFmtId="49" fontId="0" fillId="0" borderId="5" xfId="0" applyNumberFormat="1" applyBorder="1"/>
    <xf numFmtId="49" fontId="0" fillId="0" borderId="6" xfId="0" applyNumberFormat="1" applyBorder="1"/>
    <xf numFmtId="49" fontId="0" fillId="0" borderId="6" xfId="0" applyNumberFormat="1" applyBorder="1" applyAlignment="1">
      <alignment wrapText="1"/>
    </xf>
    <xf numFmtId="49" fontId="0" fillId="0" borderId="7" xfId="0" applyNumberFormat="1" applyBorder="1"/>
    <xf numFmtId="49" fontId="0" fillId="0" borderId="1" xfId="0" applyNumberFormat="1" applyBorder="1"/>
    <xf numFmtId="49" fontId="0" fillId="0" borderId="8" xfId="0" applyNumberFormat="1" applyBorder="1"/>
    <xf numFmtId="49" fontId="0" fillId="0" borderId="8" xfId="0" applyNumberFormat="1" applyBorder="1" applyAlignment="1">
      <alignment wrapText="1"/>
    </xf>
    <xf numFmtId="49" fontId="0" fillId="0" borderId="9" xfId="0" applyNumberFormat="1" applyBorder="1"/>
    <xf numFmtId="49" fontId="0" fillId="0" borderId="10" xfId="0" applyNumberFormat="1" applyBorder="1"/>
    <xf numFmtId="49" fontId="0" fillId="0" borderId="11" xfId="0" applyNumberFormat="1" applyBorder="1"/>
    <xf numFmtId="49" fontId="4" fillId="0" borderId="2" xfId="1" applyNumberFormat="1" applyFill="1" applyBorder="1" applyAlignment="1" applyProtection="1"/>
    <xf numFmtId="49" fontId="4" fillId="0" borderId="1" xfId="1" applyNumberFormat="1" applyFill="1" applyBorder="1" applyAlignment="1" applyProtection="1"/>
    <xf numFmtId="49" fontId="4" fillId="0" borderId="10" xfId="1" applyNumberFormat="1" applyFill="1" applyBorder="1" applyAlignment="1" applyProtection="1"/>
    <xf numFmtId="49" fontId="4" fillId="0" borderId="10" xfId="1" applyNumberFormat="1" applyBorder="1"/>
    <xf numFmtId="49" fontId="0" fillId="0" borderId="2" xfId="0" applyNumberFormat="1" applyFill="1" applyBorder="1"/>
    <xf numFmtId="49" fontId="0" fillId="0" borderId="1" xfId="0" applyNumberFormat="1" applyFill="1" applyBorder="1"/>
    <xf numFmtId="49" fontId="3" fillId="0" borderId="0" xfId="0" applyNumberFormat="1" applyFont="1" applyAlignment="1"/>
    <xf numFmtId="49" fontId="1" fillId="0" borderId="1" xfId="0" applyNumberFormat="1" applyFont="1" applyBorder="1" applyAlignment="1"/>
    <xf numFmtId="49" fontId="0" fillId="0" borderId="0" xfId="0" applyNumberFormat="1" applyAlignment="1">
      <alignment horizontal="left" wrapText="1"/>
    </xf>
    <xf numFmtId="49" fontId="2" fillId="0" borderId="0" xfId="0" applyNumberFormat="1" applyFont="1" applyAlignment="1">
      <alignment horizontal="left" wrapText="1"/>
    </xf>
    <xf numFmtId="49" fontId="2" fillId="0" borderId="0" xfId="0" applyNumberFormat="1" applyFont="1" applyAlignment="1">
      <alignment wrapText="1"/>
    </xf>
    <xf numFmtId="49" fontId="1" fillId="0" borderId="1" xfId="0" applyNumberFormat="1" applyFont="1" applyBorder="1" applyAlignment="1">
      <alignment wrapText="1"/>
    </xf>
    <xf numFmtId="49" fontId="0" fillId="0" borderId="9" xfId="0" applyNumberFormat="1" applyFill="1" applyBorder="1"/>
    <xf numFmtId="49" fontId="2" fillId="0" borderId="0" xfId="0" applyNumberFormat="1" applyFont="1" applyBorder="1" applyAlignment="1">
      <alignment horizontal="left" wrapText="1"/>
    </xf>
    <xf numFmtId="49" fontId="0" fillId="0" borderId="7" xfId="0" applyNumberFormat="1" applyFill="1" applyBorder="1"/>
    <xf numFmtId="49" fontId="2" fillId="0" borderId="0" xfId="0" applyNumberFormat="1" applyFont="1" applyBorder="1" applyAlignment="1">
      <alignment horizontal="left"/>
    </xf>
    <xf numFmtId="49" fontId="0" fillId="0" borderId="0" xfId="0" applyNumberFormat="1" applyFill="1" applyBorder="1" applyAlignment="1">
      <alignment wrapText="1"/>
    </xf>
    <xf numFmtId="0" fontId="0" fillId="0" borderId="0" xfId="0" applyAlignment="1">
      <alignment vertical="center" wrapText="1"/>
    </xf>
    <xf numFmtId="0" fontId="4" fillId="0" borderId="0" xfId="1" applyAlignment="1">
      <alignment vertical="center"/>
    </xf>
    <xf numFmtId="49" fontId="4" fillId="0" borderId="0" xfId="1" applyNumberFormat="1" applyBorder="1"/>
    <xf numFmtId="49" fontId="0" fillId="0" borderId="4" xfId="0" applyNumberFormat="1" applyBorder="1" applyAlignment="1">
      <alignment wrapText="1"/>
    </xf>
    <xf numFmtId="49" fontId="4" fillId="0" borderId="2" xfId="1" applyNumberFormat="1" applyBorder="1"/>
    <xf numFmtId="49" fontId="0" fillId="0" borderId="0" xfId="0" applyNumberFormat="1"/>
    <xf numFmtId="49" fontId="0" fillId="0" borderId="0" xfId="0" applyNumberFormat="1" applyAlignment="1">
      <alignment wrapText="1"/>
    </xf>
    <xf numFmtId="49" fontId="0" fillId="0" borderId="0" xfId="0" applyNumberFormat="1"/>
    <xf numFmtId="0" fontId="0" fillId="0" borderId="0" xfId="0"/>
    <xf numFmtId="49" fontId="0" fillId="0" borderId="0" xfId="0" applyNumberFormat="1" applyBorder="1"/>
    <xf numFmtId="49" fontId="0" fillId="0" borderId="0" xfId="0" applyNumberFormat="1"/>
    <xf numFmtId="49" fontId="0" fillId="0" borderId="0" xfId="0" applyNumberFormat="1" applyFill="1" applyBorder="1"/>
    <xf numFmtId="49" fontId="0" fillId="0" borderId="0" xfId="0" applyNumberFormat="1"/>
    <xf numFmtId="49" fontId="4" fillId="0" borderId="0" xfId="1" applyNumberFormat="1" applyAlignment="1">
      <alignment horizontal="left"/>
    </xf>
    <xf numFmtId="49" fontId="0" fillId="0" borderId="0" xfId="0" applyNumberFormat="1" applyFont="1"/>
    <xf numFmtId="0" fontId="0" fillId="0" borderId="0" xfId="0" applyNumberFormat="1"/>
    <xf numFmtId="0" fontId="4" fillId="0" borderId="0" xfId="1" applyBorder="1"/>
    <xf numFmtId="49" fontId="3" fillId="0" borderId="0" xfId="0" applyNumberFormat="1" applyFont="1" applyAlignment="1">
      <alignment horizontal="left"/>
    </xf>
    <xf numFmtId="49" fontId="0" fillId="0" borderId="0" xfId="0" applyNumberFormat="1" applyAlignment="1">
      <alignment horizontal="center" vertical="center" wrapText="1"/>
    </xf>
    <xf numFmtId="49" fontId="3" fillId="0" borderId="0" xfId="0" applyNumberFormat="1" applyFont="1" applyAlignment="1">
      <alignment horizontal="left"/>
    </xf>
    <xf numFmtId="0" fontId="0" fillId="0" borderId="0" xfId="0" applyAlignment="1">
      <alignment horizontal="left" vertical="top" wrapText="1"/>
    </xf>
    <xf numFmtId="0" fontId="0" fillId="0" borderId="0" xfId="0" applyAlignment="1">
      <alignment horizontal="left" vertical="top"/>
    </xf>
    <xf numFmtId="49" fontId="1" fillId="0" borderId="0" xfId="0" applyNumberFormat="1" applyFont="1" applyAlignment="1">
      <alignment horizontal="left" vertical="center"/>
    </xf>
    <xf numFmtId="0" fontId="5" fillId="0" borderId="0" xfId="0" applyFont="1" applyAlignment="1">
      <alignment horizontal="left" vertical="top" wrapText="1"/>
    </xf>
    <xf numFmtId="49" fontId="5" fillId="0" borderId="0" xfId="0" applyNumberFormat="1" applyFont="1" applyAlignment="1">
      <alignment horizontal="left" vertical="top"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Alignment="1">
      <alignment horizontal="center" vertical="center" wrapText="1"/>
    </xf>
    <xf numFmtId="49" fontId="4" fillId="0" borderId="0" xfId="1" applyNumberFormat="1" applyFill="1" applyBorder="1" applyAlignment="1">
      <alignment horizontal="center" vertical="center"/>
    </xf>
    <xf numFmtId="49" fontId="4" fillId="0" borderId="0" xfId="1" applyNumberFormat="1" applyAlignment="1">
      <alignment horizontal="center" vertical="center"/>
    </xf>
    <xf numFmtId="49" fontId="0" fillId="0" borderId="3"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2" xfId="0" applyNumberFormat="1" applyBorder="1" applyAlignment="1">
      <alignment horizontal="center" vertical="center" wrapText="1"/>
    </xf>
    <xf numFmtId="49" fontId="4" fillId="0" borderId="2" xfId="1" applyNumberFormat="1" applyBorder="1" applyAlignment="1">
      <alignment horizontal="center" vertical="center"/>
    </xf>
    <xf numFmtId="49" fontId="4" fillId="0" borderId="4" xfId="1" applyNumberFormat="1" applyBorder="1" applyAlignment="1">
      <alignment horizontal="center" vertical="center"/>
    </xf>
    <xf numFmtId="49" fontId="4" fillId="0" borderId="0" xfId="1" applyNumberFormat="1" applyBorder="1" applyAlignment="1">
      <alignment horizontal="center" vertical="center"/>
    </xf>
    <xf numFmtId="49" fontId="4" fillId="0" borderId="6" xfId="1" applyNumberFormat="1" applyBorder="1" applyAlignment="1">
      <alignment horizontal="center" vertical="center"/>
    </xf>
    <xf numFmtId="49" fontId="4" fillId="0" borderId="1" xfId="1" applyNumberFormat="1" applyBorder="1" applyAlignment="1">
      <alignment horizontal="center" vertical="center"/>
    </xf>
    <xf numFmtId="49" fontId="4" fillId="0" borderId="8" xfId="1" applyNumberFormat="1" applyBorder="1" applyAlignment="1">
      <alignment horizontal="center" vertical="center"/>
    </xf>
    <xf numFmtId="49" fontId="0" fillId="0" borderId="0" xfId="0" applyNumberFormat="1" applyBorder="1" applyAlignment="1">
      <alignment horizontal="center" vertical="center" wrapText="1"/>
    </xf>
    <xf numFmtId="49" fontId="0" fillId="0" borderId="0" xfId="0" applyNumberFormat="1" applyAlignment="1">
      <alignment horizontal="center" vertical="center"/>
    </xf>
    <xf numFmtId="49" fontId="0" fillId="0" borderId="0" xfId="0" applyNumberFormat="1" applyBorder="1" applyAlignment="1">
      <alignment horizontal="center" vertical="center"/>
    </xf>
    <xf numFmtId="0" fontId="2"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5"/>
  <sheetViews>
    <sheetView tabSelected="1" workbookViewId="0">
      <selection sqref="A1:D1"/>
    </sheetView>
  </sheetViews>
  <sheetFormatPr defaultRowHeight="15"/>
  <cols>
    <col min="1" max="1" width="8.42578125" bestFit="1" customWidth="1"/>
    <col min="2" max="2" width="44.140625" bestFit="1" customWidth="1"/>
    <col min="3" max="3" width="17.7109375" bestFit="1" customWidth="1"/>
    <col min="4" max="4" width="9.7109375" bestFit="1" customWidth="1"/>
    <col min="6" max="6" width="27.42578125" bestFit="1" customWidth="1"/>
    <col min="7" max="7" width="26.7109375" bestFit="1" customWidth="1"/>
    <col min="8" max="8" width="29.7109375" bestFit="1" customWidth="1"/>
    <col min="9" max="9" width="10.42578125" bestFit="1" customWidth="1"/>
    <col min="10" max="10" width="17.85546875" bestFit="1" customWidth="1"/>
    <col min="11" max="11" width="20.7109375" bestFit="1" customWidth="1"/>
    <col min="12" max="12" width="22.5703125" bestFit="1" customWidth="1"/>
    <col min="13" max="13" width="15.140625" bestFit="1" customWidth="1"/>
    <col min="14" max="14" width="18.140625" bestFit="1" customWidth="1"/>
  </cols>
  <sheetData>
    <row r="1" spans="1:14" ht="18.75">
      <c r="A1" s="82" t="s">
        <v>0</v>
      </c>
      <c r="B1" s="82"/>
      <c r="C1" s="82"/>
      <c r="D1" s="82"/>
      <c r="E1" s="71"/>
      <c r="F1" s="22" t="s">
        <v>1</v>
      </c>
      <c r="G1" s="22" t="s">
        <v>2</v>
      </c>
      <c r="H1" s="22" t="s">
        <v>3</v>
      </c>
      <c r="I1" s="22" t="s">
        <v>4</v>
      </c>
      <c r="J1" s="22" t="s">
        <v>5</v>
      </c>
      <c r="K1" s="22" t="s">
        <v>6</v>
      </c>
      <c r="L1" s="22" t="s">
        <v>7</v>
      </c>
      <c r="M1" s="22" t="s">
        <v>8</v>
      </c>
      <c r="N1" s="22" t="s">
        <v>9</v>
      </c>
    </row>
    <row r="2" spans="1:14">
      <c r="A2" s="6" t="s">
        <v>10</v>
      </c>
      <c r="B2" s="71" t="s">
        <v>11</v>
      </c>
      <c r="C2" s="7" t="s">
        <v>12</v>
      </c>
      <c r="D2" s="75" t="s">
        <v>13</v>
      </c>
      <c r="E2" s="71"/>
      <c r="F2" s="71"/>
      <c r="G2" s="71"/>
      <c r="H2" s="71"/>
      <c r="I2" s="71"/>
      <c r="J2" s="71"/>
      <c r="K2" s="71"/>
      <c r="L2" s="71"/>
      <c r="M2" s="71"/>
      <c r="N2" s="71"/>
    </row>
    <row r="3" spans="1:14">
      <c r="A3" s="6" t="s">
        <v>14</v>
      </c>
      <c r="B3" s="71" t="s">
        <v>15</v>
      </c>
      <c r="C3" s="15" t="s">
        <v>16</v>
      </c>
      <c r="D3" s="16">
        <v>43972</v>
      </c>
      <c r="E3" s="71"/>
      <c r="F3" s="71"/>
      <c r="G3" s="71"/>
      <c r="H3" s="71"/>
      <c r="I3" s="71"/>
      <c r="J3" s="71"/>
      <c r="K3" s="71"/>
      <c r="L3" s="71"/>
      <c r="M3" s="71"/>
      <c r="N3" s="71"/>
    </row>
    <row r="5" spans="1:14">
      <c r="A5" s="83" t="s">
        <v>17</v>
      </c>
      <c r="B5" s="84"/>
      <c r="C5" s="84"/>
      <c r="D5" s="84"/>
      <c r="E5" s="71"/>
      <c r="F5" s="71"/>
      <c r="G5" s="71"/>
      <c r="H5" s="71"/>
      <c r="I5" s="71"/>
      <c r="J5" s="71"/>
      <c r="K5" s="71"/>
      <c r="L5" s="71"/>
      <c r="M5" s="71"/>
      <c r="N5" s="71"/>
    </row>
    <row r="6" spans="1:14">
      <c r="A6" s="84"/>
      <c r="B6" s="84"/>
      <c r="C6" s="84"/>
      <c r="D6" s="84"/>
      <c r="E6" s="71"/>
      <c r="F6" s="71"/>
      <c r="G6" s="71"/>
      <c r="H6" s="71"/>
      <c r="I6" s="71"/>
      <c r="J6" s="71"/>
      <c r="K6" s="71"/>
      <c r="L6" s="71"/>
      <c r="M6" s="71"/>
      <c r="N6" s="71"/>
    </row>
    <row r="7" spans="1:14">
      <c r="A7" s="84"/>
      <c r="B7" s="84"/>
      <c r="C7" s="84"/>
      <c r="D7" s="84"/>
      <c r="E7" s="71"/>
      <c r="F7" s="71"/>
      <c r="G7" s="71"/>
      <c r="H7" s="71"/>
      <c r="I7" s="71"/>
      <c r="J7" s="71"/>
      <c r="K7" s="71"/>
      <c r="L7" s="71"/>
      <c r="M7" s="71"/>
      <c r="N7" s="71"/>
    </row>
    <row r="8" spans="1:14">
      <c r="A8" s="84"/>
      <c r="B8" s="84"/>
      <c r="C8" s="84"/>
      <c r="D8" s="84"/>
      <c r="E8" s="71"/>
      <c r="F8" s="71"/>
      <c r="G8" s="71"/>
      <c r="H8" s="71"/>
      <c r="I8" s="71"/>
      <c r="J8" s="71"/>
      <c r="K8" s="71"/>
      <c r="L8" s="71"/>
      <c r="M8" s="71"/>
      <c r="N8" s="71"/>
    </row>
    <row r="9" spans="1:14">
      <c r="A9" s="84"/>
      <c r="B9" s="84"/>
      <c r="C9" s="84"/>
      <c r="D9" s="84"/>
      <c r="E9" s="71"/>
      <c r="F9" s="71"/>
      <c r="G9" s="71"/>
      <c r="H9" s="71"/>
      <c r="I9" s="71"/>
      <c r="J9" s="71"/>
      <c r="K9" s="71"/>
      <c r="L9" s="71"/>
      <c r="M9" s="71"/>
      <c r="N9" s="71"/>
    </row>
    <row r="10" spans="1:14">
      <c r="A10" s="84"/>
      <c r="B10" s="84"/>
      <c r="C10" s="84"/>
      <c r="D10" s="84"/>
      <c r="E10" s="71"/>
      <c r="F10" s="71"/>
      <c r="G10" s="71"/>
      <c r="H10" s="71"/>
      <c r="I10" s="71"/>
      <c r="J10" s="71"/>
      <c r="K10" s="71"/>
      <c r="L10" s="71"/>
      <c r="M10" s="71"/>
      <c r="N10" s="71"/>
    </row>
    <row r="11" spans="1:14">
      <c r="A11" s="84"/>
      <c r="B11" s="84"/>
      <c r="C11" s="84"/>
      <c r="D11" s="84"/>
      <c r="E11" s="71"/>
      <c r="F11" s="71"/>
      <c r="G11" s="71"/>
      <c r="H11" s="71"/>
      <c r="I11" s="71"/>
      <c r="J11" s="71"/>
      <c r="K11" s="71"/>
      <c r="L11" s="71"/>
      <c r="M11" s="71"/>
      <c r="N11" s="71"/>
    </row>
    <row r="12" spans="1:14">
      <c r="A12" s="84"/>
      <c r="B12" s="84"/>
      <c r="C12" s="84"/>
      <c r="D12" s="84"/>
      <c r="E12" s="71"/>
      <c r="F12" s="71"/>
      <c r="G12" s="71"/>
      <c r="H12" s="71"/>
      <c r="I12" s="71"/>
      <c r="J12" s="71"/>
      <c r="K12" s="71"/>
      <c r="L12" s="71"/>
      <c r="M12" s="71"/>
      <c r="N12" s="71"/>
    </row>
    <row r="13" spans="1:14">
      <c r="A13" s="84"/>
      <c r="B13" s="84"/>
      <c r="C13" s="84"/>
      <c r="D13" s="84"/>
      <c r="E13" s="71"/>
      <c r="F13" s="71"/>
      <c r="G13" s="71"/>
      <c r="H13" s="71"/>
      <c r="I13" s="71"/>
      <c r="J13" s="71"/>
      <c r="K13" s="71"/>
      <c r="L13" s="71"/>
      <c r="M13" s="71"/>
      <c r="N13" s="71"/>
    </row>
    <row r="14" spans="1:14">
      <c r="A14" s="84"/>
      <c r="B14" s="84"/>
      <c r="C14" s="84"/>
      <c r="D14" s="84"/>
      <c r="E14" s="71"/>
      <c r="F14" s="71"/>
      <c r="G14" s="71"/>
      <c r="H14" s="71"/>
      <c r="I14" s="71"/>
      <c r="J14" s="71"/>
      <c r="K14" s="71"/>
      <c r="L14" s="71"/>
      <c r="M14" s="71"/>
      <c r="N14" s="71"/>
    </row>
    <row r="15" spans="1:14">
      <c r="A15" s="84"/>
      <c r="B15" s="84"/>
      <c r="C15" s="84"/>
      <c r="D15" s="84"/>
      <c r="E15" s="71"/>
      <c r="F15" s="71"/>
      <c r="G15" s="71"/>
      <c r="H15" s="71"/>
      <c r="I15" s="71"/>
      <c r="J15" s="71"/>
      <c r="K15" s="71"/>
      <c r="L15" s="71"/>
      <c r="M15" s="71"/>
      <c r="N15" s="71"/>
    </row>
    <row r="16" spans="1:14">
      <c r="A16" s="84"/>
      <c r="B16" s="84"/>
      <c r="C16" s="84"/>
      <c r="D16" s="84"/>
      <c r="E16" s="71"/>
      <c r="F16" s="71"/>
      <c r="G16" s="71"/>
      <c r="H16" s="71"/>
      <c r="I16" s="71"/>
      <c r="J16" s="71"/>
      <c r="K16" s="71"/>
      <c r="L16" s="71"/>
      <c r="M16" s="71"/>
      <c r="N16" s="71"/>
    </row>
    <row r="17" spans="1:4">
      <c r="A17" s="84"/>
      <c r="B17" s="84"/>
      <c r="C17" s="84"/>
      <c r="D17" s="84"/>
    </row>
    <row r="18" spans="1:4">
      <c r="A18" s="84"/>
      <c r="B18" s="84"/>
      <c r="C18" s="84"/>
      <c r="D18" s="84"/>
    </row>
    <row r="19" spans="1:4">
      <c r="A19" s="84"/>
      <c r="B19" s="84"/>
      <c r="C19" s="84"/>
      <c r="D19" s="84"/>
    </row>
    <row r="20" spans="1:4">
      <c r="A20" s="84"/>
      <c r="B20" s="84"/>
      <c r="C20" s="84"/>
      <c r="D20" s="84"/>
    </row>
    <row r="21" spans="1:4">
      <c r="A21" s="84"/>
      <c r="B21" s="84"/>
      <c r="C21" s="84"/>
      <c r="D21" s="84"/>
    </row>
    <row r="22" spans="1:4">
      <c r="A22" s="84"/>
      <c r="B22" s="84"/>
      <c r="C22" s="84"/>
      <c r="D22" s="84"/>
    </row>
    <row r="23" spans="1:4">
      <c r="A23" s="84"/>
      <c r="B23" s="84"/>
      <c r="C23" s="84"/>
      <c r="D23" s="84"/>
    </row>
    <row r="24" spans="1:4">
      <c r="A24" s="84"/>
      <c r="B24" s="84"/>
      <c r="C24" s="84"/>
      <c r="D24" s="84"/>
    </row>
    <row r="25" spans="1:4">
      <c r="A25" s="84"/>
      <c r="B25" s="84"/>
      <c r="C25" s="84"/>
      <c r="D25" s="84"/>
    </row>
    <row r="26" spans="1:4">
      <c r="A26" s="84"/>
      <c r="B26" s="84"/>
      <c r="C26" s="84"/>
      <c r="D26" s="84"/>
    </row>
    <row r="27" spans="1:4">
      <c r="A27" s="84"/>
      <c r="B27" s="84"/>
      <c r="C27" s="84"/>
      <c r="D27" s="84"/>
    </row>
    <row r="28" spans="1:4">
      <c r="A28" s="84"/>
      <c r="B28" s="84"/>
      <c r="C28" s="84"/>
      <c r="D28" s="84"/>
    </row>
    <row r="29" spans="1:4">
      <c r="A29" s="84"/>
      <c r="B29" s="84"/>
      <c r="C29" s="84"/>
      <c r="D29" s="84"/>
    </row>
    <row r="30" spans="1:4">
      <c r="A30" s="84"/>
      <c r="B30" s="84"/>
      <c r="C30" s="84"/>
      <c r="D30" s="84"/>
    </row>
    <row r="31" spans="1:4">
      <c r="A31" s="84"/>
      <c r="B31" s="84"/>
      <c r="C31" s="84"/>
      <c r="D31" s="84"/>
    </row>
    <row r="32" spans="1:4">
      <c r="A32" s="84"/>
      <c r="B32" s="84"/>
      <c r="C32" s="84"/>
      <c r="D32" s="84"/>
    </row>
    <row r="33" spans="1:4">
      <c r="A33" s="84"/>
      <c r="B33" s="84"/>
      <c r="C33" s="84"/>
      <c r="D33" s="84"/>
    </row>
    <row r="34" spans="1:4">
      <c r="A34" s="84"/>
      <c r="B34" s="84"/>
      <c r="C34" s="84"/>
      <c r="D34" s="84"/>
    </row>
    <row r="35" spans="1:4">
      <c r="A35" s="84"/>
      <c r="B35" s="84"/>
      <c r="C35" s="84"/>
      <c r="D35" s="84"/>
    </row>
  </sheetData>
  <sheetProtection algorithmName="SHA-512" hashValue="acXLSlz+XUILtVWC+ol4/kple84mjS2jGYXrSthy2h5KqB6XkWzL7V426p5Y7SnYDVCNdcpK/T5Y4aApzC14/Q==" saltValue="eSdTuh8kg78zm23f5vvIwA==" spinCount="100000" sheet="1" objects="1" scenarios="1" formatColumns="0" formatRows="0"/>
  <mergeCells count="2">
    <mergeCell ref="A1:D1"/>
    <mergeCell ref="A5:D35"/>
  </mergeCells>
  <hyperlinks>
    <hyperlink ref="F1" location="WebServiceOperationIndex" display="Web Service Operation Index" xr:uid="{00000000-0004-0000-0000-000000000000}"/>
    <hyperlink ref="G1" location="IPMWebServiceOperations" display="IPM Web Service Operations" xr:uid="{00000000-0004-0000-0000-000001000000}"/>
    <hyperlink ref="H1" location="InquiryWebServiceOperations" display="Inquiry Web Service Operations" xr:uid="{00000000-0004-0000-0000-000002000000}"/>
    <hyperlink ref="I1" location="DataIndex" display="Data Index" xr:uid="{00000000-0004-0000-0000-000003000000}"/>
    <hyperlink ref="J1" location="IPMDataElements" display="IPM Data Elements" xr:uid="{00000000-0004-0000-0000-000004000000}"/>
    <hyperlink ref="K1" location="InquiryDataElements" display="Inquiry Data Elements" xr:uid="{00000000-0004-0000-0000-000005000000}"/>
    <hyperlink ref="L1" location="CommonDataElements" display="Common Data Elements" xr:uid="{00000000-0004-0000-0000-000006000000}"/>
    <hyperlink ref="M1" location="IPM_Error_Codes" display="IPM Error Codes" xr:uid="{00000000-0004-0000-0000-000007000000}"/>
    <hyperlink ref="N1" location="Inquiry_Error_Codes" display="Inquiry Error Codes"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216"/>
  <sheetViews>
    <sheetView workbookViewId="0">
      <pane ySplit="1" topLeftCell="A2" activePane="bottomLeft" state="frozen"/>
      <selection pane="bottomLeft" sqref="A1:B1"/>
    </sheetView>
  </sheetViews>
  <sheetFormatPr defaultRowHeight="15"/>
  <cols>
    <col min="1" max="1" width="64.28515625" style="71" bestFit="1" customWidth="1"/>
    <col min="2" max="2" width="105.42578125" style="71" bestFit="1" customWidth="1"/>
    <col min="3" max="3" width="38.85546875" style="71" bestFit="1" customWidth="1"/>
    <col min="4" max="4" width="29.7109375" style="71" bestFit="1" customWidth="1"/>
    <col min="5" max="5" width="22.5703125" style="71" bestFit="1" customWidth="1"/>
    <col min="6" max="16384" width="9.140625" style="71"/>
  </cols>
  <sheetData>
    <row r="1" spans="1:5" s="75" customFormat="1" ht="18.75">
      <c r="A1" s="82" t="s">
        <v>9</v>
      </c>
      <c r="B1" s="82"/>
      <c r="C1" s="76" t="s">
        <v>1</v>
      </c>
      <c r="D1" s="23" t="s">
        <v>3</v>
      </c>
      <c r="E1" s="23" t="s">
        <v>7</v>
      </c>
    </row>
    <row r="2" spans="1:5" s="75" customFormat="1" ht="15.75">
      <c r="A2" s="106" t="s">
        <v>1410</v>
      </c>
      <c r="B2" s="106"/>
      <c r="C2" s="76"/>
    </row>
    <row r="3" spans="1:5" s="75" customFormat="1">
      <c r="A3" s="30" t="s">
        <v>1125</v>
      </c>
      <c r="B3" s="29" t="s">
        <v>1128</v>
      </c>
      <c r="C3" s="76"/>
    </row>
    <row r="4" spans="1:5" s="75" customFormat="1">
      <c r="A4" s="77" t="s">
        <v>1148</v>
      </c>
      <c r="B4" s="77" t="s">
        <v>1149</v>
      </c>
    </row>
    <row r="5" spans="1:5">
      <c r="A5" s="77" t="s">
        <v>1152</v>
      </c>
      <c r="B5" s="77" t="s">
        <v>1153</v>
      </c>
    </row>
    <row r="6" spans="1:5">
      <c r="A6" s="77" t="s">
        <v>1154</v>
      </c>
      <c r="B6" s="77" t="s">
        <v>1155</v>
      </c>
    </row>
    <row r="7" spans="1:5" s="75" customFormat="1">
      <c r="A7" s="75" t="s">
        <v>1156</v>
      </c>
      <c r="B7" s="75" t="s">
        <v>1157</v>
      </c>
    </row>
    <row r="8" spans="1:5">
      <c r="A8" s="75" t="s">
        <v>1160</v>
      </c>
      <c r="B8" s="75" t="s">
        <v>1161</v>
      </c>
    </row>
    <row r="9" spans="1:5">
      <c r="A9" s="75" t="s">
        <v>1164</v>
      </c>
      <c r="B9" s="75" t="s">
        <v>1165</v>
      </c>
    </row>
    <row r="10" spans="1:5">
      <c r="A10" s="75"/>
      <c r="B10" s="75"/>
    </row>
    <row r="11" spans="1:5" ht="15.75">
      <c r="A11" s="55" t="s">
        <v>188</v>
      </c>
      <c r="B11" s="23" t="s">
        <v>1166</v>
      </c>
      <c r="C11" s="22" t="str">
        <f>GetRegistrationTitleRecordByRegistration</f>
        <v>GetRegistrationTitleRecordByRegistration</v>
      </c>
    </row>
    <row r="12" spans="1:5">
      <c r="A12" s="30" t="s">
        <v>1125</v>
      </c>
      <c r="B12" s="29" t="s">
        <v>1128</v>
      </c>
    </row>
    <row r="13" spans="1:5" s="75" customFormat="1">
      <c r="A13" s="72" t="s">
        <v>1411</v>
      </c>
      <c r="B13" s="72" t="s">
        <v>1412</v>
      </c>
      <c r="D13" s="78"/>
    </row>
    <row r="14" spans="1:5" s="75" customFormat="1">
      <c r="A14" s="77" t="s">
        <v>1150</v>
      </c>
      <c r="B14" s="77" t="s">
        <v>1151</v>
      </c>
      <c r="D14" s="78"/>
    </row>
    <row r="15" spans="1:5" s="75" customFormat="1">
      <c r="A15" s="75" t="s">
        <v>1413</v>
      </c>
      <c r="B15" s="75" t="s">
        <v>1414</v>
      </c>
      <c r="D15" s="78"/>
    </row>
    <row r="16" spans="1:5" s="75" customFormat="1">
      <c r="A16" s="75" t="s">
        <v>1415</v>
      </c>
      <c r="B16" s="75" t="s">
        <v>1416</v>
      </c>
      <c r="D16" s="78"/>
    </row>
    <row r="17" spans="1:4" s="75" customFormat="1">
      <c r="A17" s="75" t="s">
        <v>1259</v>
      </c>
      <c r="B17" s="75" t="s">
        <v>1260</v>
      </c>
      <c r="D17" s="78"/>
    </row>
    <row r="18" spans="1:4" s="75" customFormat="1">
      <c r="A18" s="75" t="s">
        <v>1263</v>
      </c>
      <c r="B18" s="75" t="s">
        <v>1264</v>
      </c>
      <c r="D18" s="78"/>
    </row>
    <row r="19" spans="1:4">
      <c r="A19" s="17"/>
      <c r="B19" s="17"/>
    </row>
    <row r="20" spans="1:4" ht="15.75">
      <c r="A20" s="55" t="s">
        <v>209</v>
      </c>
      <c r="B20" s="23" t="s">
        <v>1166</v>
      </c>
      <c r="C20" s="22" t="str">
        <f>GetRegistrationTitleRecordByVIN</f>
        <v>GetRegistrationTitleRecordByVIN</v>
      </c>
    </row>
    <row r="21" spans="1:4">
      <c r="A21" s="30" t="s">
        <v>1125</v>
      </c>
      <c r="B21" s="29" t="s">
        <v>1128</v>
      </c>
    </row>
    <row r="22" spans="1:4">
      <c r="A22" s="72" t="s">
        <v>1417</v>
      </c>
      <c r="B22" s="72" t="s">
        <v>1418</v>
      </c>
    </row>
    <row r="23" spans="1:4">
      <c r="A23" s="77" t="s">
        <v>1150</v>
      </c>
      <c r="B23" s="77" t="s">
        <v>1151</v>
      </c>
    </row>
    <row r="24" spans="1:4">
      <c r="A24" s="75" t="s">
        <v>1127</v>
      </c>
      <c r="B24" s="75" t="s">
        <v>1419</v>
      </c>
    </row>
    <row r="25" spans="1:4">
      <c r="A25" s="75" t="s">
        <v>1255</v>
      </c>
      <c r="B25" s="75" t="s">
        <v>1256</v>
      </c>
    </row>
    <row r="26" spans="1:4">
      <c r="A26" s="75" t="s">
        <v>1420</v>
      </c>
      <c r="B26" s="75" t="s">
        <v>1421</v>
      </c>
    </row>
    <row r="27" spans="1:4">
      <c r="A27" s="75"/>
      <c r="B27" s="75"/>
    </row>
    <row r="28" spans="1:4" ht="15.75">
      <c r="A28" s="55" t="s">
        <v>217</v>
      </c>
      <c r="B28" s="23" t="s">
        <v>1166</v>
      </c>
      <c r="C28" s="22" t="str">
        <f>GetRegistrationTitleRecordByTitle</f>
        <v>GetRegistrationTitleRecordByTitle</v>
      </c>
    </row>
    <row r="29" spans="1:4">
      <c r="A29" s="30" t="s">
        <v>1125</v>
      </c>
      <c r="B29" s="29" t="s">
        <v>1128</v>
      </c>
    </row>
    <row r="30" spans="1:4">
      <c r="A30" s="72" t="s">
        <v>1422</v>
      </c>
      <c r="B30" s="72" t="s">
        <v>1423</v>
      </c>
    </row>
    <row r="31" spans="1:4">
      <c r="A31" s="77" t="s">
        <v>1150</v>
      </c>
      <c r="B31" s="77" t="s">
        <v>1151</v>
      </c>
    </row>
    <row r="32" spans="1:4">
      <c r="A32" s="75" t="s">
        <v>1424</v>
      </c>
      <c r="B32" s="75" t="s">
        <v>1425</v>
      </c>
    </row>
    <row r="33" spans="1:3">
      <c r="A33" s="75" t="s">
        <v>1426</v>
      </c>
      <c r="B33" s="75" t="s">
        <v>1427</v>
      </c>
    </row>
    <row r="34" spans="1:3">
      <c r="A34" s="13"/>
      <c r="B34" s="72"/>
    </row>
    <row r="35" spans="1:3" ht="15.75">
      <c r="A35" s="55" t="s">
        <v>222</v>
      </c>
      <c r="B35" s="23" t="s">
        <v>1166</v>
      </c>
      <c r="C35" s="22" t="str">
        <f>GetRegistrationRecordByRegistration</f>
        <v>GetRegistrationRecordByRegistration</v>
      </c>
    </row>
    <row r="36" spans="1:3">
      <c r="A36" s="30" t="s">
        <v>1125</v>
      </c>
      <c r="B36" s="29" t="s">
        <v>1128</v>
      </c>
    </row>
    <row r="37" spans="1:3">
      <c r="A37" s="72" t="s">
        <v>1428</v>
      </c>
      <c r="B37" s="72" t="s">
        <v>1429</v>
      </c>
    </row>
    <row r="38" spans="1:3">
      <c r="A38" s="77" t="s">
        <v>1150</v>
      </c>
      <c r="B38" s="77" t="s">
        <v>1151</v>
      </c>
    </row>
    <row r="39" spans="1:3">
      <c r="A39" s="75" t="s">
        <v>1413</v>
      </c>
      <c r="B39" s="75" t="s">
        <v>1414</v>
      </c>
    </row>
    <row r="40" spans="1:3">
      <c r="A40" s="75" t="s">
        <v>1415</v>
      </c>
      <c r="B40" s="75" t="s">
        <v>1416</v>
      </c>
    </row>
    <row r="41" spans="1:3">
      <c r="A41" s="75" t="s">
        <v>1259</v>
      </c>
      <c r="B41" s="75" t="s">
        <v>1260</v>
      </c>
    </row>
    <row r="42" spans="1:3">
      <c r="A42" s="75" t="s">
        <v>1263</v>
      </c>
      <c r="B42" s="75" t="s">
        <v>1264</v>
      </c>
    </row>
    <row r="43" spans="1:3" ht="15.75">
      <c r="A43" s="17"/>
      <c r="B43" s="21"/>
    </row>
    <row r="44" spans="1:3" ht="15.75">
      <c r="A44" s="55" t="s">
        <v>241</v>
      </c>
      <c r="B44" s="23" t="s">
        <v>1166</v>
      </c>
      <c r="C44" s="22" t="str">
        <f>GetRegistrationRecordByRegistrationKey</f>
        <v>GetRegistrationRecordByRegistrationKey</v>
      </c>
    </row>
    <row r="45" spans="1:3">
      <c r="A45" s="30" t="s">
        <v>1125</v>
      </c>
      <c r="B45" s="29" t="s">
        <v>1128</v>
      </c>
    </row>
    <row r="46" spans="1:3">
      <c r="A46" s="72" t="s">
        <v>1430</v>
      </c>
      <c r="B46" s="72" t="s">
        <v>1431</v>
      </c>
    </row>
    <row r="47" spans="1:3">
      <c r="A47" s="75" t="s">
        <v>1432</v>
      </c>
      <c r="B47" s="75" t="s">
        <v>1433</v>
      </c>
    </row>
    <row r="48" spans="1:3">
      <c r="A48" s="75" t="s">
        <v>1434</v>
      </c>
      <c r="B48" s="75" t="s">
        <v>1435</v>
      </c>
    </row>
    <row r="49" spans="1:3">
      <c r="A49" s="75" t="s">
        <v>1436</v>
      </c>
      <c r="B49" s="75" t="s">
        <v>1437</v>
      </c>
    </row>
    <row r="50" spans="1:3" ht="15.75">
      <c r="A50" s="17"/>
      <c r="B50" s="21"/>
    </row>
    <row r="51" spans="1:3" ht="15.75">
      <c r="A51" s="59" t="s">
        <v>245</v>
      </c>
      <c r="B51" s="23" t="s">
        <v>1166</v>
      </c>
      <c r="C51" s="22" t="str">
        <f>GetVehicleRecordByVIN</f>
        <v>GetVehicleRecordByVIN</v>
      </c>
    </row>
    <row r="52" spans="1:3">
      <c r="A52" s="30" t="s">
        <v>1125</v>
      </c>
      <c r="B52" s="29" t="s">
        <v>1128</v>
      </c>
    </row>
    <row r="53" spans="1:3">
      <c r="A53" s="72" t="s">
        <v>1438</v>
      </c>
      <c r="B53" s="72" t="s">
        <v>1439</v>
      </c>
    </row>
    <row r="54" spans="1:3">
      <c r="A54" s="77" t="s">
        <v>1150</v>
      </c>
      <c r="B54" s="77" t="s">
        <v>1151</v>
      </c>
    </row>
    <row r="55" spans="1:3">
      <c r="A55" s="75" t="s">
        <v>1127</v>
      </c>
      <c r="B55" s="75" t="s">
        <v>1419</v>
      </c>
    </row>
    <row r="56" spans="1:3">
      <c r="A56" s="75" t="s">
        <v>1255</v>
      </c>
      <c r="B56" s="75" t="s">
        <v>1256</v>
      </c>
    </row>
    <row r="57" spans="1:3">
      <c r="A57" s="75" t="s">
        <v>1420</v>
      </c>
      <c r="B57" s="75" t="s">
        <v>1421</v>
      </c>
    </row>
    <row r="58" spans="1:3">
      <c r="A58" s="12"/>
      <c r="B58" s="72"/>
    </row>
    <row r="59" spans="1:3" ht="15.75">
      <c r="A59" s="59" t="s">
        <v>262</v>
      </c>
      <c r="B59" s="23" t="s">
        <v>1166</v>
      </c>
      <c r="C59" s="22" t="str">
        <f>GetTitleRecordByTitle</f>
        <v>GetTitleRecordByTitle</v>
      </c>
    </row>
    <row r="60" spans="1:3">
      <c r="A60" s="30" t="s">
        <v>1125</v>
      </c>
      <c r="B60" s="29" t="s">
        <v>1128</v>
      </c>
    </row>
    <row r="61" spans="1:3">
      <c r="A61" s="72" t="s">
        <v>1440</v>
      </c>
      <c r="B61" s="72" t="s">
        <v>1441</v>
      </c>
    </row>
    <row r="62" spans="1:3">
      <c r="A62" s="77" t="s">
        <v>1150</v>
      </c>
      <c r="B62" s="77" t="s">
        <v>1151</v>
      </c>
    </row>
    <row r="63" spans="1:3">
      <c r="A63" s="75" t="s">
        <v>1424</v>
      </c>
      <c r="B63" s="75" t="s">
        <v>1425</v>
      </c>
    </row>
    <row r="64" spans="1:3">
      <c r="A64" s="75" t="s">
        <v>1426</v>
      </c>
      <c r="B64" s="75" t="s">
        <v>1427</v>
      </c>
    </row>
    <row r="65" spans="1:3" ht="15.75">
      <c r="A65" s="17"/>
      <c r="B65" s="20"/>
    </row>
    <row r="66" spans="1:3" ht="15.75">
      <c r="A66" s="61" t="s">
        <v>264</v>
      </c>
      <c r="B66" s="23" t="s">
        <v>1166</v>
      </c>
      <c r="C66" s="22" t="str">
        <f>GetRegistrationListByRegistration</f>
        <v>GetRegistrationListByRegistration</v>
      </c>
    </row>
    <row r="67" spans="1:3">
      <c r="A67" s="30" t="s">
        <v>1125</v>
      </c>
      <c r="B67" s="29" t="s">
        <v>1128</v>
      </c>
    </row>
    <row r="68" spans="1:3">
      <c r="A68" s="72" t="s">
        <v>1442</v>
      </c>
      <c r="B68" s="72" t="s">
        <v>1443</v>
      </c>
    </row>
    <row r="69" spans="1:3">
      <c r="A69" s="75" t="s">
        <v>1413</v>
      </c>
      <c r="B69" s="75" t="s">
        <v>1414</v>
      </c>
    </row>
    <row r="70" spans="1:3">
      <c r="A70" s="75" t="s">
        <v>1444</v>
      </c>
      <c r="B70" s="75" t="s">
        <v>1445</v>
      </c>
    </row>
    <row r="71" spans="1:3">
      <c r="A71" s="75" t="s">
        <v>1415</v>
      </c>
      <c r="B71" s="75" t="s">
        <v>1416</v>
      </c>
    </row>
    <row r="72" spans="1:3">
      <c r="A72" s="75" t="s">
        <v>1446</v>
      </c>
      <c r="B72" s="75" t="s">
        <v>1447</v>
      </c>
    </row>
    <row r="73" spans="1:3">
      <c r="A73" s="75" t="s">
        <v>1448</v>
      </c>
      <c r="B73" s="75" t="s">
        <v>1449</v>
      </c>
    </row>
    <row r="74" spans="1:3">
      <c r="A74" s="75" t="s">
        <v>1450</v>
      </c>
      <c r="B74" s="75" t="s">
        <v>1451</v>
      </c>
    </row>
    <row r="75" spans="1:3">
      <c r="A75" s="75" t="s">
        <v>1452</v>
      </c>
      <c r="B75" s="75" t="s">
        <v>1453</v>
      </c>
    </row>
    <row r="76" spans="1:3">
      <c r="A76" s="12"/>
      <c r="B76" s="72"/>
    </row>
    <row r="77" spans="1:3" ht="15.75">
      <c r="A77" s="61" t="s">
        <v>279</v>
      </c>
      <c r="B77" s="23" t="s">
        <v>1166</v>
      </c>
      <c r="C77" s="22" t="str">
        <f>GetRegistrationListByVIN</f>
        <v>GetRegistrationListByVIN</v>
      </c>
    </row>
    <row r="78" spans="1:3">
      <c r="A78" s="30" t="s">
        <v>1125</v>
      </c>
      <c r="B78" s="29" t="s">
        <v>1128</v>
      </c>
    </row>
    <row r="79" spans="1:3">
      <c r="A79" s="72" t="s">
        <v>1454</v>
      </c>
      <c r="B79" s="72" t="s">
        <v>1455</v>
      </c>
    </row>
    <row r="80" spans="1:3">
      <c r="A80" s="75" t="s">
        <v>1127</v>
      </c>
      <c r="B80" s="75" t="s">
        <v>1419</v>
      </c>
    </row>
    <row r="81" spans="1:3">
      <c r="A81" s="75" t="s">
        <v>1456</v>
      </c>
      <c r="B81" s="75" t="s">
        <v>1457</v>
      </c>
    </row>
    <row r="82" spans="1:3">
      <c r="A82" s="75" t="s">
        <v>1446</v>
      </c>
      <c r="B82" s="75" t="s">
        <v>1447</v>
      </c>
    </row>
    <row r="83" spans="1:3">
      <c r="A83" s="75" t="s">
        <v>1448</v>
      </c>
      <c r="B83" s="75" t="s">
        <v>1449</v>
      </c>
    </row>
    <row r="84" spans="1:3">
      <c r="A84" s="75" t="s">
        <v>1450</v>
      </c>
      <c r="B84" s="75" t="s">
        <v>1451</v>
      </c>
    </row>
    <row r="85" spans="1:3">
      <c r="A85" s="75" t="s">
        <v>1452</v>
      </c>
      <c r="B85" s="75" t="s">
        <v>1453</v>
      </c>
    </row>
    <row r="86" spans="1:3">
      <c r="A86" s="12"/>
      <c r="B86" s="72"/>
    </row>
    <row r="87" spans="1:3" ht="15.75">
      <c r="A87" s="59" t="s">
        <v>281</v>
      </c>
      <c r="B87" s="23" t="s">
        <v>1166</v>
      </c>
      <c r="C87" s="22" t="str">
        <f>GetRegistrationListByOwner</f>
        <v>GetRegistrationListByOwner</v>
      </c>
    </row>
    <row r="88" spans="1:3">
      <c r="A88" s="30" t="s">
        <v>1125</v>
      </c>
      <c r="B88" s="29" t="s">
        <v>1128</v>
      </c>
    </row>
    <row r="89" spans="1:3">
      <c r="A89" s="72" t="s">
        <v>1458</v>
      </c>
      <c r="B89" s="72" t="s">
        <v>1459</v>
      </c>
    </row>
    <row r="90" spans="1:3">
      <c r="A90" s="75" t="s">
        <v>1460</v>
      </c>
      <c r="B90" s="75" t="s">
        <v>1461</v>
      </c>
    </row>
    <row r="91" spans="1:3">
      <c r="A91" s="75" t="s">
        <v>1462</v>
      </c>
      <c r="B91" s="75" t="s">
        <v>1463</v>
      </c>
    </row>
    <row r="92" spans="1:3">
      <c r="A92" s="75" t="s">
        <v>1464</v>
      </c>
      <c r="B92" s="75" t="s">
        <v>1465</v>
      </c>
    </row>
    <row r="93" spans="1:3">
      <c r="A93" s="75" t="s">
        <v>1466</v>
      </c>
      <c r="B93" s="75" t="s">
        <v>1467</v>
      </c>
    </row>
    <row r="94" spans="1:3">
      <c r="A94" s="75" t="s">
        <v>1468</v>
      </c>
      <c r="B94" s="75" t="s">
        <v>1469</v>
      </c>
    </row>
    <row r="95" spans="1:3">
      <c r="A95" s="75" t="s">
        <v>1470</v>
      </c>
      <c r="B95" s="75" t="s">
        <v>1471</v>
      </c>
    </row>
    <row r="96" spans="1:3">
      <c r="A96" s="75" t="s">
        <v>1472</v>
      </c>
      <c r="B96" s="75" t="s">
        <v>1473</v>
      </c>
    </row>
    <row r="97" spans="1:3">
      <c r="A97" s="75" t="s">
        <v>1474</v>
      </c>
      <c r="B97" s="75" t="s">
        <v>1475</v>
      </c>
    </row>
    <row r="98" spans="1:3">
      <c r="A98" s="75" t="s">
        <v>1476</v>
      </c>
      <c r="B98" s="75" t="s">
        <v>1477</v>
      </c>
    </row>
    <row r="99" spans="1:3">
      <c r="A99" s="75" t="s">
        <v>1478</v>
      </c>
      <c r="B99" s="75" t="s">
        <v>1479</v>
      </c>
    </row>
    <row r="100" spans="1:3">
      <c r="A100" s="75" t="s">
        <v>1480</v>
      </c>
      <c r="B100" s="75" t="s">
        <v>1481</v>
      </c>
    </row>
    <row r="101" spans="1:3">
      <c r="A101" s="75" t="s">
        <v>1446</v>
      </c>
      <c r="B101" s="75" t="s">
        <v>1447</v>
      </c>
    </row>
    <row r="102" spans="1:3">
      <c r="A102" s="75" t="s">
        <v>1448</v>
      </c>
      <c r="B102" s="75" t="s">
        <v>1449</v>
      </c>
    </row>
    <row r="103" spans="1:3">
      <c r="A103" s="75" t="s">
        <v>1450</v>
      </c>
      <c r="B103" s="75" t="s">
        <v>1451</v>
      </c>
    </row>
    <row r="104" spans="1:3">
      <c r="A104" s="75" t="s">
        <v>1482</v>
      </c>
      <c r="B104" s="75" t="s">
        <v>1483</v>
      </c>
    </row>
    <row r="105" spans="1:3">
      <c r="A105" s="75" t="s">
        <v>1452</v>
      </c>
      <c r="B105" s="75" t="s">
        <v>1453</v>
      </c>
    </row>
    <row r="106" spans="1:3">
      <c r="A106" s="12"/>
      <c r="B106" s="72"/>
    </row>
    <row r="107" spans="1:3" ht="15.75">
      <c r="A107" s="59" t="s">
        <v>309</v>
      </c>
      <c r="B107" s="23" t="s">
        <v>1166</v>
      </c>
      <c r="C107" s="22" t="str">
        <f>GetPersonByLicense</f>
        <v>GetPersonByLicense</v>
      </c>
    </row>
    <row r="108" spans="1:3">
      <c r="A108" s="30" t="s">
        <v>1125</v>
      </c>
      <c r="B108" s="29" t="s">
        <v>1128</v>
      </c>
    </row>
    <row r="109" spans="1:3">
      <c r="A109" s="72" t="s">
        <v>1484</v>
      </c>
      <c r="B109" s="72" t="s">
        <v>1485</v>
      </c>
    </row>
    <row r="110" spans="1:3">
      <c r="A110" s="77" t="s">
        <v>1150</v>
      </c>
      <c r="B110" s="77" t="s">
        <v>1151</v>
      </c>
    </row>
    <row r="111" spans="1:3">
      <c r="A111" s="75" t="s">
        <v>1462</v>
      </c>
      <c r="B111" s="75" t="s">
        <v>1463</v>
      </c>
    </row>
    <row r="112" spans="1:3">
      <c r="A112" s="75" t="s">
        <v>1464</v>
      </c>
      <c r="B112" s="75" t="s">
        <v>1465</v>
      </c>
    </row>
    <row r="113" spans="1:3">
      <c r="A113" s="75" t="s">
        <v>1480</v>
      </c>
      <c r="B113" s="75" t="s">
        <v>1481</v>
      </c>
    </row>
    <row r="114" spans="1:3">
      <c r="A114" s="75" t="s">
        <v>1482</v>
      </c>
      <c r="B114" s="75" t="s">
        <v>1483</v>
      </c>
    </row>
    <row r="115" spans="1:3">
      <c r="A115" s="75" t="s">
        <v>1486</v>
      </c>
      <c r="B115" s="75" t="s">
        <v>1487</v>
      </c>
    </row>
    <row r="116" spans="1:3">
      <c r="A116" s="12"/>
      <c r="B116" s="75"/>
    </row>
    <row r="117" spans="1:3" ht="15.75">
      <c r="A117" s="61" t="s">
        <v>315</v>
      </c>
      <c r="B117" s="23" t="s">
        <v>1166</v>
      </c>
      <c r="C117" s="22" t="str">
        <f>GetPersonListByName</f>
        <v>GetPersonListByName</v>
      </c>
    </row>
    <row r="118" spans="1:3">
      <c r="A118" s="30" t="s">
        <v>1125</v>
      </c>
      <c r="B118" s="29" t="s">
        <v>1128</v>
      </c>
    </row>
    <row r="119" spans="1:3">
      <c r="A119" s="72" t="s">
        <v>1488</v>
      </c>
      <c r="B119" s="72" t="s">
        <v>1489</v>
      </c>
    </row>
    <row r="120" spans="1:3">
      <c r="A120" s="75" t="s">
        <v>1466</v>
      </c>
      <c r="B120" s="75" t="s">
        <v>1467</v>
      </c>
    </row>
    <row r="121" spans="1:3" s="75" customFormat="1">
      <c r="A121" s="75" t="s">
        <v>1490</v>
      </c>
      <c r="B121" s="75" t="s">
        <v>1491</v>
      </c>
      <c r="C121" s="71"/>
    </row>
    <row r="122" spans="1:3">
      <c r="A122" s="75" t="s">
        <v>1468</v>
      </c>
      <c r="B122" s="75" t="s">
        <v>1469</v>
      </c>
    </row>
    <row r="123" spans="1:3">
      <c r="A123" s="75" t="s">
        <v>1470</v>
      </c>
      <c r="B123" s="75" t="s">
        <v>1471</v>
      </c>
    </row>
    <row r="124" spans="1:3">
      <c r="A124" s="75" t="s">
        <v>1472</v>
      </c>
      <c r="B124" s="75" t="s">
        <v>1492</v>
      </c>
    </row>
    <row r="125" spans="1:3">
      <c r="A125" s="75" t="s">
        <v>1474</v>
      </c>
      <c r="B125" s="75" t="s">
        <v>1493</v>
      </c>
    </row>
    <row r="126" spans="1:3" s="75" customFormat="1">
      <c r="A126" s="75" t="s">
        <v>1494</v>
      </c>
      <c r="B126" s="75" t="s">
        <v>1495</v>
      </c>
      <c r="C126" s="71"/>
    </row>
    <row r="127" spans="1:3">
      <c r="A127" s="75" t="s">
        <v>1448</v>
      </c>
      <c r="B127" s="75" t="s">
        <v>1449</v>
      </c>
    </row>
    <row r="128" spans="1:3">
      <c r="A128" s="75" t="s">
        <v>1450</v>
      </c>
      <c r="B128" s="75" t="s">
        <v>1451</v>
      </c>
    </row>
    <row r="129" spans="1:3">
      <c r="A129" s="75" t="s">
        <v>1452</v>
      </c>
      <c r="B129" s="75" t="s">
        <v>1453</v>
      </c>
    </row>
    <row r="130" spans="1:3">
      <c r="A130" s="12"/>
      <c r="B130" s="75"/>
    </row>
    <row r="131" spans="1:3" ht="15.75">
      <c r="A131" s="61" t="s">
        <v>322</v>
      </c>
      <c r="B131" s="23" t="s">
        <v>1166</v>
      </c>
      <c r="C131" s="22" t="str">
        <f>GetPersonListByLicense</f>
        <v>GetPersonListByLicense</v>
      </c>
    </row>
    <row r="132" spans="1:3">
      <c r="A132" s="30" t="s">
        <v>1125</v>
      </c>
      <c r="B132" s="29" t="s">
        <v>1128</v>
      </c>
    </row>
    <row r="133" spans="1:3">
      <c r="A133" s="72" t="s">
        <v>1496</v>
      </c>
      <c r="B133" s="72" t="s">
        <v>1497</v>
      </c>
    </row>
    <row r="134" spans="1:3">
      <c r="A134" s="75" t="s">
        <v>1462</v>
      </c>
      <c r="B134" s="75" t="s">
        <v>1463</v>
      </c>
    </row>
    <row r="135" spans="1:3">
      <c r="A135" s="75" t="s">
        <v>1498</v>
      </c>
      <c r="B135" s="75" t="s">
        <v>1499</v>
      </c>
    </row>
    <row r="136" spans="1:3">
      <c r="A136" s="75" t="s">
        <v>1464</v>
      </c>
      <c r="B136" s="75" t="s">
        <v>1465</v>
      </c>
    </row>
    <row r="137" spans="1:3">
      <c r="A137" s="75" t="s">
        <v>1500</v>
      </c>
      <c r="B137" s="75" t="s">
        <v>1501</v>
      </c>
    </row>
    <row r="138" spans="1:3">
      <c r="A138" s="75" t="s">
        <v>1448</v>
      </c>
      <c r="B138" s="75" t="s">
        <v>1449</v>
      </c>
    </row>
    <row r="139" spans="1:3">
      <c r="A139" s="75" t="s">
        <v>1450</v>
      </c>
      <c r="B139" s="75" t="s">
        <v>1451</v>
      </c>
    </row>
    <row r="140" spans="1:3">
      <c r="A140" s="75" t="s">
        <v>1261</v>
      </c>
      <c r="B140" s="75" t="s">
        <v>1262</v>
      </c>
    </row>
    <row r="141" spans="1:3">
      <c r="A141" s="75" t="s">
        <v>1452</v>
      </c>
      <c r="B141" s="75" t="s">
        <v>1453</v>
      </c>
    </row>
    <row r="142" spans="1:3">
      <c r="A142" s="72"/>
      <c r="B142" s="72"/>
    </row>
    <row r="143" spans="1:3" ht="15.75">
      <c r="A143" s="61" t="s">
        <v>324</v>
      </c>
      <c r="B143" s="23" t="s">
        <v>1166</v>
      </c>
      <c r="C143" s="22" t="str">
        <f>GetBusinessByID</f>
        <v>GetBusinessByID</v>
      </c>
    </row>
    <row r="144" spans="1:3">
      <c r="A144" s="30" t="s">
        <v>1125</v>
      </c>
      <c r="B144" s="29" t="s">
        <v>1128</v>
      </c>
    </row>
    <row r="145" spans="1:3">
      <c r="A145" s="72" t="s">
        <v>1502</v>
      </c>
      <c r="B145" s="72" t="s">
        <v>1503</v>
      </c>
    </row>
    <row r="146" spans="1:3">
      <c r="A146" s="77" t="s">
        <v>1150</v>
      </c>
      <c r="B146" s="77" t="s">
        <v>1151</v>
      </c>
    </row>
    <row r="147" spans="1:3">
      <c r="A147" s="75" t="s">
        <v>1504</v>
      </c>
      <c r="B147" s="75" t="s">
        <v>1505</v>
      </c>
    </row>
    <row r="148" spans="1:3">
      <c r="A148" s="75" t="s">
        <v>1480</v>
      </c>
      <c r="B148" s="75" t="s">
        <v>1481</v>
      </c>
    </row>
    <row r="149" spans="1:3">
      <c r="A149" s="75" t="s">
        <v>1482</v>
      </c>
      <c r="B149" s="75" t="s">
        <v>1483</v>
      </c>
    </row>
    <row r="150" spans="1:3">
      <c r="A150" s="75" t="s">
        <v>1486</v>
      </c>
      <c r="B150" s="75" t="s">
        <v>1487</v>
      </c>
    </row>
    <row r="151" spans="1:3">
      <c r="A151" s="17"/>
      <c r="B151" s="17"/>
    </row>
    <row r="152" spans="1:3" ht="15.75">
      <c r="A152" s="61" t="s">
        <v>329</v>
      </c>
      <c r="B152" s="23" t="s">
        <v>1166</v>
      </c>
      <c r="C152" s="22" t="str">
        <f>GetBusinessListByID</f>
        <v>GetBusinessListByID</v>
      </c>
    </row>
    <row r="153" spans="1:3">
      <c r="A153" s="30" t="s">
        <v>1125</v>
      </c>
      <c r="B153" s="29" t="s">
        <v>1128</v>
      </c>
    </row>
    <row r="154" spans="1:3">
      <c r="A154" s="72" t="s">
        <v>1506</v>
      </c>
      <c r="B154" s="72" t="s">
        <v>1507</v>
      </c>
    </row>
    <row r="155" spans="1:3">
      <c r="A155" s="75" t="s">
        <v>1504</v>
      </c>
      <c r="B155" s="75" t="s">
        <v>1505</v>
      </c>
    </row>
    <row r="156" spans="1:3">
      <c r="A156" s="75" t="s">
        <v>1508</v>
      </c>
      <c r="B156" s="75" t="s">
        <v>1509</v>
      </c>
    </row>
    <row r="157" spans="1:3">
      <c r="A157" s="75" t="s">
        <v>1448</v>
      </c>
      <c r="B157" s="75" t="s">
        <v>1449</v>
      </c>
    </row>
    <row r="158" spans="1:3">
      <c r="A158" s="75" t="s">
        <v>1450</v>
      </c>
      <c r="B158" s="75" t="s">
        <v>1451</v>
      </c>
    </row>
    <row r="159" spans="1:3">
      <c r="A159" s="75" t="s">
        <v>1452</v>
      </c>
      <c r="B159" s="75" t="s">
        <v>1453</v>
      </c>
    </row>
    <row r="160" spans="1:3">
      <c r="A160" s="72"/>
      <c r="B160" s="72"/>
    </row>
    <row r="161" spans="1:3" ht="15.75">
      <c r="A161" s="61" t="s">
        <v>334</v>
      </c>
      <c r="B161" s="23" t="s">
        <v>1166</v>
      </c>
      <c r="C161" s="22" t="str">
        <f>GetLienholderList</f>
        <v>GetLienholderList</v>
      </c>
    </row>
    <row r="162" spans="1:3">
      <c r="A162" s="30" t="s">
        <v>1125</v>
      </c>
      <c r="B162" s="29" t="s">
        <v>1128</v>
      </c>
    </row>
    <row r="163" spans="1:3">
      <c r="A163" s="72" t="s">
        <v>1510</v>
      </c>
      <c r="B163" s="72" t="s">
        <v>1511</v>
      </c>
    </row>
    <row r="164" spans="1:3">
      <c r="A164" s="75" t="s">
        <v>1512</v>
      </c>
      <c r="B164" s="75" t="s">
        <v>1513</v>
      </c>
    </row>
    <row r="165" spans="1:3">
      <c r="A165" s="75" t="s">
        <v>1514</v>
      </c>
      <c r="B165" s="75" t="s">
        <v>1515</v>
      </c>
    </row>
    <row r="166" spans="1:3">
      <c r="A166" s="75" t="s">
        <v>1516</v>
      </c>
      <c r="B166" s="75" t="s">
        <v>1517</v>
      </c>
    </row>
    <row r="167" spans="1:3">
      <c r="A167" s="75" t="s">
        <v>1448</v>
      </c>
      <c r="B167" s="75" t="s">
        <v>1449</v>
      </c>
    </row>
    <row r="168" spans="1:3">
      <c r="A168" s="75" t="s">
        <v>1450</v>
      </c>
      <c r="B168" s="75" t="s">
        <v>1451</v>
      </c>
    </row>
    <row r="169" spans="1:3">
      <c r="A169" s="75" t="s">
        <v>1452</v>
      </c>
      <c r="B169" s="75" t="s">
        <v>1453</v>
      </c>
    </row>
    <row r="171" spans="1:3" ht="15.75">
      <c r="A171" s="59" t="s">
        <v>349</v>
      </c>
      <c r="B171" s="23" t="s">
        <v>1166</v>
      </c>
      <c r="C171" s="22" t="str">
        <f>GetPolicy</f>
        <v>GetPolicyTerm</v>
      </c>
    </row>
    <row r="172" spans="1:3">
      <c r="A172" s="30" t="s">
        <v>1125</v>
      </c>
      <c r="B172" s="29" t="s">
        <v>1128</v>
      </c>
    </row>
    <row r="173" spans="1:3">
      <c r="A173" s="72" t="s">
        <v>1518</v>
      </c>
      <c r="B173" s="72" t="s">
        <v>1519</v>
      </c>
    </row>
    <row r="174" spans="1:3">
      <c r="A174" s="77" t="s">
        <v>1150</v>
      </c>
      <c r="B174" s="77" t="s">
        <v>1151</v>
      </c>
    </row>
    <row r="175" spans="1:3">
      <c r="A175" s="75" t="s">
        <v>1520</v>
      </c>
      <c r="B175" s="75" t="s">
        <v>1521</v>
      </c>
    </row>
    <row r="176" spans="1:3">
      <c r="A176" s="75" t="s">
        <v>1169</v>
      </c>
      <c r="B176" s="75" t="s">
        <v>1170</v>
      </c>
    </row>
    <row r="177" spans="1:3">
      <c r="A177" s="75" t="s">
        <v>1177</v>
      </c>
      <c r="B177" s="75" t="s">
        <v>1178</v>
      </c>
    </row>
    <row r="178" spans="1:3">
      <c r="A178" s="75" t="s">
        <v>1183</v>
      </c>
      <c r="B178" s="75" t="s">
        <v>1184</v>
      </c>
    </row>
    <row r="179" spans="1:3">
      <c r="A179" s="75" t="s">
        <v>1185</v>
      </c>
      <c r="B179" s="75" t="s">
        <v>1186</v>
      </c>
    </row>
    <row r="180" spans="1:3">
      <c r="A180" s="75" t="s">
        <v>1291</v>
      </c>
      <c r="B180" s="75" t="s">
        <v>1292</v>
      </c>
    </row>
    <row r="181" spans="1:3">
      <c r="A181" s="75" t="s">
        <v>1448</v>
      </c>
      <c r="B181" s="75" t="s">
        <v>1449</v>
      </c>
    </row>
    <row r="182" spans="1:3">
      <c r="A182" s="75" t="s">
        <v>1450</v>
      </c>
      <c r="B182" s="75" t="s">
        <v>1451</v>
      </c>
    </row>
    <row r="183" spans="1:3">
      <c r="A183" s="75" t="s">
        <v>1452</v>
      </c>
      <c r="B183" s="75" t="s">
        <v>1453</v>
      </c>
    </row>
    <row r="184" spans="1:3">
      <c r="A184" s="75" t="s">
        <v>1283</v>
      </c>
      <c r="B184" s="75" t="s">
        <v>1284</v>
      </c>
    </row>
    <row r="186" spans="1:3" ht="15.75">
      <c r="A186" s="59" t="s">
        <v>362</v>
      </c>
      <c r="B186" s="23" t="s">
        <v>1166</v>
      </c>
      <c r="C186" s="22" t="str">
        <f>GetPolicyTermList</f>
        <v>GetPolicyTermList</v>
      </c>
    </row>
    <row r="187" spans="1:3">
      <c r="A187" s="30" t="s">
        <v>1125</v>
      </c>
      <c r="B187" s="29" t="s">
        <v>1128</v>
      </c>
    </row>
    <row r="188" spans="1:3">
      <c r="A188" s="72" t="s">
        <v>1522</v>
      </c>
      <c r="B188" s="72" t="s">
        <v>1523</v>
      </c>
    </row>
    <row r="189" spans="1:3">
      <c r="A189" s="75" t="s">
        <v>1520</v>
      </c>
      <c r="B189" s="75" t="s">
        <v>1521</v>
      </c>
    </row>
    <row r="190" spans="1:3">
      <c r="A190" s="75" t="s">
        <v>1524</v>
      </c>
      <c r="B190" s="75" t="s">
        <v>1525</v>
      </c>
    </row>
    <row r="191" spans="1:3">
      <c r="A191" s="75" t="s">
        <v>1169</v>
      </c>
      <c r="B191" s="75" t="s">
        <v>1170</v>
      </c>
    </row>
    <row r="192" spans="1:3">
      <c r="A192" s="75" t="s">
        <v>1175</v>
      </c>
      <c r="B192" s="75" t="s">
        <v>1176</v>
      </c>
    </row>
    <row r="193" spans="1:3">
      <c r="A193" s="75" t="s">
        <v>1177</v>
      </c>
      <c r="B193" s="75" t="s">
        <v>1178</v>
      </c>
    </row>
    <row r="194" spans="1:3">
      <c r="A194" s="75" t="s">
        <v>1181</v>
      </c>
      <c r="B194" s="75" t="s">
        <v>1182</v>
      </c>
    </row>
    <row r="196" spans="1:3" ht="15.75">
      <c r="A196" s="61" t="s">
        <v>366</v>
      </c>
      <c r="B196" s="23" t="s">
        <v>1166</v>
      </c>
      <c r="C196" s="22" t="str">
        <f>GetPolicyListByRegistration</f>
        <v>GetPolicyListByRegistration</v>
      </c>
    </row>
    <row r="197" spans="1:3">
      <c r="A197" s="30" t="s">
        <v>1125</v>
      </c>
      <c r="B197" s="29" t="s">
        <v>1128</v>
      </c>
    </row>
    <row r="198" spans="1:3">
      <c r="A198" s="72" t="s">
        <v>1526</v>
      </c>
      <c r="B198" s="72" t="s">
        <v>1527</v>
      </c>
    </row>
    <row r="199" spans="1:3">
      <c r="A199" s="77" t="s">
        <v>1150</v>
      </c>
      <c r="B199" s="77" t="s">
        <v>1151</v>
      </c>
    </row>
    <row r="200" spans="1:3">
      <c r="A200" s="75" t="s">
        <v>1413</v>
      </c>
      <c r="B200" s="75" t="s">
        <v>1414</v>
      </c>
    </row>
    <row r="201" spans="1:3">
      <c r="A201" s="75" t="s">
        <v>1415</v>
      </c>
      <c r="B201" s="75" t="s">
        <v>1416</v>
      </c>
    </row>
    <row r="202" spans="1:3">
      <c r="A202" s="75" t="s">
        <v>1127</v>
      </c>
      <c r="B202" s="75" t="s">
        <v>1419</v>
      </c>
    </row>
    <row r="203" spans="1:3">
      <c r="A203" s="75" t="s">
        <v>1259</v>
      </c>
      <c r="B203" s="75" t="s">
        <v>1260</v>
      </c>
    </row>
    <row r="204" spans="1:3">
      <c r="A204" s="75" t="s">
        <v>1255</v>
      </c>
      <c r="B204" s="75" t="s">
        <v>1256</v>
      </c>
    </row>
    <row r="205" spans="1:3">
      <c r="A205" s="75" t="s">
        <v>1480</v>
      </c>
      <c r="B205" s="75" t="s">
        <v>1258</v>
      </c>
    </row>
    <row r="206" spans="1:3">
      <c r="A206" s="75" t="s">
        <v>1261</v>
      </c>
      <c r="B206" s="75" t="s">
        <v>1262</v>
      </c>
    </row>
    <row r="207" spans="1:3">
      <c r="A207" s="75" t="s">
        <v>1263</v>
      </c>
      <c r="B207" s="75" t="s">
        <v>1264</v>
      </c>
    </row>
    <row r="208" spans="1:3">
      <c r="A208" s="75" t="s">
        <v>1265</v>
      </c>
      <c r="B208" s="75" t="s">
        <v>1266</v>
      </c>
    </row>
    <row r="210" spans="1:3" ht="15.75">
      <c r="A210" s="61" t="s">
        <v>376</v>
      </c>
      <c r="B210" s="23" t="s">
        <v>1166</v>
      </c>
      <c r="C210" s="22" t="str">
        <f>GetNoticeToCarrier</f>
        <v>GetNoticeToCarrier</v>
      </c>
    </row>
    <row r="211" spans="1:3">
      <c r="A211" s="30" t="s">
        <v>1125</v>
      </c>
      <c r="B211" s="29" t="s">
        <v>1128</v>
      </c>
    </row>
    <row r="212" spans="1:3">
      <c r="A212" s="72" t="s">
        <v>1528</v>
      </c>
      <c r="B212" s="72" t="s">
        <v>1529</v>
      </c>
    </row>
    <row r="213" spans="1:3" s="75" customFormat="1">
      <c r="A213" s="75" t="s">
        <v>1158</v>
      </c>
      <c r="B213" s="75" t="s">
        <v>1159</v>
      </c>
    </row>
    <row r="214" spans="1:3">
      <c r="A214" s="75" t="s">
        <v>1448</v>
      </c>
      <c r="B214" s="75" t="s">
        <v>1449</v>
      </c>
    </row>
    <row r="215" spans="1:3">
      <c r="A215" s="75" t="s">
        <v>1450</v>
      </c>
      <c r="B215" s="75" t="s">
        <v>1451</v>
      </c>
    </row>
    <row r="216" spans="1:3">
      <c r="A216" s="75" t="s">
        <v>1452</v>
      </c>
      <c r="B216" s="75" t="s">
        <v>1453</v>
      </c>
    </row>
  </sheetData>
  <sheetProtection algorithmName="SHA-512" hashValue="s03sAP8B48D/AY+jFQN2PqEAf3XorfmCKX69kLVigo2b9/xdqrTiuRjtOcSVHkQ2wwW+EoNLiiCvMEv9uNyPPQ==" saltValue="xRCJvgrIRV7GYTS1vU5FIA==" spinCount="100000" sheet="1" objects="1" scenarios="1" formatColumns="0" formatRows="0"/>
  <mergeCells count="2">
    <mergeCell ref="A1:B1"/>
    <mergeCell ref="A2:B2"/>
  </mergeCells>
  <hyperlinks>
    <hyperlink ref="C1" location="WebServiceOperationIndex" display="Web Service Operation Index" xr:uid="{00000000-0004-0000-0900-000000000000}"/>
    <hyperlink ref="B11" location="Common_Error_Codes___Apply_to_All_Inquiry_Operations" display="Common Error Codes" xr:uid="{00000000-0004-0000-0900-000001000000}"/>
    <hyperlink ref="B20" location="Common_Error_Codes___Apply_to_All_Inquiry_Operations" display="Common Error Codes" xr:uid="{00000000-0004-0000-0900-000002000000}"/>
    <hyperlink ref="B28" location="Common_Error_Codes___Apply_to_All_Inquiry_Operations" display="Common Error Codes" xr:uid="{00000000-0004-0000-0900-000003000000}"/>
    <hyperlink ref="B35" location="Common_Error_Codes___Apply_to_All_Inquiry_Operations" display="Common Error Codes" xr:uid="{00000000-0004-0000-0900-000004000000}"/>
    <hyperlink ref="B44" location="Common_Error_Codes___Apply_to_All_Inquiry_Operations" display="Common Error Codes" xr:uid="{00000000-0004-0000-0900-000005000000}"/>
    <hyperlink ref="B51" location="Common_Error_Codes___Apply_to_All_Inquiry_Operations" display="Common Error Codes" xr:uid="{00000000-0004-0000-0900-000006000000}"/>
    <hyperlink ref="B59" location="Common_Error_Codes___Apply_to_All_Inquiry_Operations" display="Common Error Codes" xr:uid="{00000000-0004-0000-0900-000007000000}"/>
    <hyperlink ref="B66" location="Common_Error_Codes___Apply_to_All_Inquiry_Operations" display="Common Error Codes" xr:uid="{00000000-0004-0000-0900-000008000000}"/>
    <hyperlink ref="B77" location="Common_Error_Codes___Apply_to_All_Inquiry_Operations" display="Common Error Codes" xr:uid="{00000000-0004-0000-0900-000009000000}"/>
    <hyperlink ref="B87" location="Common_Error_Codes___Apply_to_All_Inquiry_Operations" display="Common Error Codes" xr:uid="{00000000-0004-0000-0900-00000A000000}"/>
    <hyperlink ref="B107" location="Common_Error_Codes___Apply_to_All_Inquiry_Operations" display="Common Error Codes" xr:uid="{00000000-0004-0000-0900-00000B000000}"/>
    <hyperlink ref="B117" location="Common_Error_Codes___Apply_to_All_Inquiry_Operations" display="Common Error Codes" xr:uid="{00000000-0004-0000-0900-00000C000000}"/>
    <hyperlink ref="B131" location="Common_Error_Codes___Apply_to_All_Inquiry_Operations" display="Common Error Codes" xr:uid="{00000000-0004-0000-0900-00000D000000}"/>
    <hyperlink ref="B143" location="Common_Error_Codes___Apply_to_All_Inquiry_Operations" display="Common Error Codes" xr:uid="{00000000-0004-0000-0900-00000E000000}"/>
    <hyperlink ref="B152" location="Common_Error_Codes___Apply_to_All_Inquiry_Operations" display="Common Error Codes" xr:uid="{00000000-0004-0000-0900-00000F000000}"/>
    <hyperlink ref="B161" location="Common_Error_Codes___Apply_to_All_Inquiry_Operations" display="Common Error Codes" xr:uid="{00000000-0004-0000-0900-000010000000}"/>
    <hyperlink ref="B171" location="Common_Error_Codes___Apply_to_All_Inquiry_Operations" display="Common Error Codes" xr:uid="{00000000-0004-0000-0900-000011000000}"/>
    <hyperlink ref="B210" location="Common_Error_Codes___Apply_to_All_Inquiry_Operations" display="Common Error Codes" xr:uid="{00000000-0004-0000-0900-000012000000}"/>
    <hyperlink ref="B196" location="Common_Error_Codes___Apply_to_All_Inquiry_Operations" display="Common Error Codes" xr:uid="{00000000-0004-0000-0900-000013000000}"/>
    <hyperlink ref="B186" location="Common_Error_Codes___Apply_to_All_Inquiry_Operations" display="Common Error Codes" xr:uid="{00000000-0004-0000-0900-000014000000}"/>
    <hyperlink ref="D1" location="InquiryWebServiceOperations" display="Inquiry Web Service Operations" xr:uid="{00000000-0004-0000-0900-000015000000}"/>
    <hyperlink ref="E1" location="Common_Data_Elements" display="Common Data Elements" xr:uid="{00000000-0004-0000-0900-000016000000}"/>
    <hyperlink ref="C11" location="GetRegistrationTitleRecordByRegistration" display="GetRegistrationTitleRecordByRegistration" xr:uid="{00000000-0004-0000-0900-000017000000}"/>
    <hyperlink ref="C20" location="GetRegistrationTitleRecordByVIN" display="GetRegistrationTitleRecordByVIN" xr:uid="{00000000-0004-0000-0900-000018000000}"/>
    <hyperlink ref="C28" location="GetRegistrationTitleRecordByTitle" display="GetRegistrationTitleRecordByTitle" xr:uid="{00000000-0004-0000-0900-000019000000}"/>
    <hyperlink ref="C35" location="GetRegistrationRecordByRegistration" display="GetRegistrationRecordByRegistration" xr:uid="{00000000-0004-0000-0900-00001A000000}"/>
    <hyperlink ref="C51" location="GetVehicleRecordByVIN" display="GetVehicleRecordByVIN" xr:uid="{00000000-0004-0000-0900-00001B000000}"/>
    <hyperlink ref="C59" location="GetTitleRecordByTitle" display="GetTitleRecordByTitle" xr:uid="{00000000-0004-0000-0900-00001C000000}"/>
    <hyperlink ref="C66" location="GetRegistrationListByRegistration" display="GetRegistrationListByRegistration" xr:uid="{00000000-0004-0000-0900-00001D000000}"/>
    <hyperlink ref="C77" location="GetRegistrationListByVIN" display="GetRegistrationListByVIN" xr:uid="{00000000-0004-0000-0900-00001E000000}"/>
    <hyperlink ref="C87" location="GetRegistrationListByOwner" display="GetRegistrationListByOwner" xr:uid="{00000000-0004-0000-0900-00001F000000}"/>
    <hyperlink ref="C107" location="GetPersonByLicense" display="GetPersonByLicense" xr:uid="{00000000-0004-0000-0900-000020000000}"/>
    <hyperlink ref="C117" location="GetPersonListByName" display="GetPersonListByName" xr:uid="{00000000-0004-0000-0900-000021000000}"/>
    <hyperlink ref="C131" location="GetPersonListByLicense" display="GetPersonListByLicense" xr:uid="{00000000-0004-0000-0900-000022000000}"/>
    <hyperlink ref="C143" location="GetBusinessByID" display="GetBusinessByID" xr:uid="{00000000-0004-0000-0900-000023000000}"/>
    <hyperlink ref="C152" location="GetBusinessListByID" display="GetBusinessListByID" xr:uid="{00000000-0004-0000-0900-000024000000}"/>
    <hyperlink ref="C161" location="GetLienholderList" display="GetLienholderList" xr:uid="{00000000-0004-0000-0900-000025000000}"/>
    <hyperlink ref="C171" location="GetPolicy" display="GetPolicy" xr:uid="{00000000-0004-0000-0900-000026000000}"/>
    <hyperlink ref="C196" location="GetPolicyListByRegistration" display="GetPolicyListByRegistration" xr:uid="{00000000-0004-0000-0900-000027000000}"/>
    <hyperlink ref="C210" location="GetNoticeToCarrier" display="GetNoticeToCarrier" xr:uid="{00000000-0004-0000-0900-000028000000}"/>
    <hyperlink ref="C44" location="GetRegistrationRecordByRegistrationKey" display="GetRegistrationRecordByRegistrationKey" xr:uid="{00000000-0004-0000-0900-000029000000}"/>
    <hyperlink ref="C186" location="GetPolicyTermList" display="GetPolicyTermList" xr:uid="{00000000-0004-0000-0900-00002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2"/>
  <sheetViews>
    <sheetView workbookViewId="0">
      <pane ySplit="1" topLeftCell="A2" activePane="bottomLeft" state="frozen"/>
      <selection pane="bottomLeft" sqref="A1:B1"/>
    </sheetView>
  </sheetViews>
  <sheetFormatPr defaultRowHeight="15"/>
  <cols>
    <col min="1" max="1" width="38.85546875" bestFit="1" customWidth="1"/>
    <col min="2" max="2" width="113.7109375" bestFit="1" customWidth="1"/>
    <col min="4" max="4" width="10.42578125" bestFit="1" customWidth="1"/>
    <col min="5" max="5" width="15.140625" bestFit="1" customWidth="1"/>
    <col min="6" max="6" width="18.140625" bestFit="1" customWidth="1"/>
  </cols>
  <sheetData>
    <row r="1" spans="1:6" ht="18.75">
      <c r="A1" s="82" t="s">
        <v>1</v>
      </c>
      <c r="B1" s="82"/>
      <c r="C1" s="71"/>
      <c r="D1" s="23" t="s">
        <v>4</v>
      </c>
      <c r="E1" s="22" t="s">
        <v>8</v>
      </c>
      <c r="F1" s="22" t="s">
        <v>9</v>
      </c>
    </row>
    <row r="2" spans="1:6">
      <c r="A2" s="29" t="s">
        <v>2</v>
      </c>
      <c r="B2" s="29" t="s">
        <v>18</v>
      </c>
      <c r="C2" s="71"/>
      <c r="D2" s="71"/>
      <c r="E2" s="71"/>
      <c r="F2" s="71"/>
    </row>
    <row r="3" spans="1:6" ht="30">
      <c r="A3" s="22" t="str">
        <f>AddPolicy</f>
        <v>AddPolicy</v>
      </c>
      <c r="B3" s="1" t="str">
        <f>AddPolicyDescription</f>
        <v>Create a new policy record - this allows an insurer to post a new policy record and to associate this record with specific registration(s) and vehicle(s)</v>
      </c>
      <c r="C3" s="71"/>
      <c r="D3" s="71"/>
      <c r="E3" s="71"/>
      <c r="F3" s="71"/>
    </row>
    <row r="4" spans="1:6" ht="30">
      <c r="A4" s="22" t="str">
        <f>RenewPolicy</f>
        <v>RenewPolicy</v>
      </c>
      <c r="B4" s="1" t="str">
        <f>RenewPolicyDescription</f>
        <v>Renew a policy record - this allows an insurer to renew an existing policy record and to associate this record with specific registration(s) and vehicle(s)</v>
      </c>
      <c r="C4" s="71"/>
      <c r="D4" s="71"/>
      <c r="E4" s="71"/>
      <c r="F4" s="71"/>
    </row>
    <row r="5" spans="1:6">
      <c r="A5" s="22" t="str">
        <f>BindPolicyVerification</f>
        <v>BindPolicyVerification</v>
      </c>
      <c r="B5" s="1" t="str">
        <f>BindPolicyVerificationDescription</f>
        <v>Verify a bind policy - this allows an insurer to update a bind policy with a carrier's policy number</v>
      </c>
      <c r="C5" s="71"/>
      <c r="D5" s="71"/>
      <c r="E5" s="71"/>
      <c r="F5" s="71"/>
    </row>
    <row r="6" spans="1:6">
      <c r="A6" s="22" t="str">
        <f>UpdatePolicyholder</f>
        <v>UpdatePolicyholder</v>
      </c>
      <c r="B6" s="1" t="str">
        <f>UpdatePolicyholderDescription</f>
        <v>Update policyholder on the policy record - this allows an insurer to update the policyholder for a specific policy record</v>
      </c>
      <c r="C6" s="71"/>
      <c r="D6" s="71"/>
      <c r="E6" s="71"/>
      <c r="F6" s="71"/>
    </row>
    <row r="7" spans="1:6">
      <c r="A7" s="22" t="str">
        <f>AddVehicleToPolicy</f>
        <v>AddVehicleToPolicy</v>
      </c>
      <c r="B7" s="1" t="str">
        <f>AddVehicleToPolicyDescription</f>
        <v>Add a vehicle to an existing policy record - this allows an insurer to add a registered vehicle to an existing policy record</v>
      </c>
      <c r="C7" s="71"/>
      <c r="D7" s="71"/>
      <c r="E7" s="71"/>
      <c r="F7" s="71"/>
    </row>
    <row r="8" spans="1:6">
      <c r="A8" s="22" t="str">
        <f>RemoveVehicleFromPolicy</f>
        <v>RemoveVehicleFromPolicy</v>
      </c>
      <c r="B8" s="1" t="str">
        <f>RemoveVehicleFromPolicyDescription</f>
        <v>Remove an existing vehicle from a policy record - this allows an insurer to remove a registered vehicle from a policy record</v>
      </c>
      <c r="C8" s="71"/>
      <c r="D8" s="71"/>
      <c r="E8" s="71"/>
      <c r="F8" s="71"/>
    </row>
    <row r="9" spans="1:6" ht="30">
      <c r="A9" s="22" t="str">
        <f>AmendPolicyExpirationDate</f>
        <v>AmendPolicyExpirationDate</v>
      </c>
      <c r="B9" s="1" t="str">
        <f>AmendPolicyExpirationDateDescription</f>
        <v>Update a policy expiration date for a policy record - this allows an insurer to update the policy expiration date for an active policy record</v>
      </c>
      <c r="C9" s="71"/>
      <c r="D9" s="71"/>
      <c r="E9" s="71"/>
      <c r="F9" s="71"/>
    </row>
    <row r="10" spans="1:6">
      <c r="A10" s="22" t="str">
        <f>CancelPolicy</f>
        <v>CancelPolicy</v>
      </c>
      <c r="B10" s="1" t="str">
        <f>CancelPolicyDescription</f>
        <v>Cancel a policy record - this allows an insurer to cancel an active policy record</v>
      </c>
      <c r="C10" s="71"/>
      <c r="D10" s="71"/>
      <c r="E10" s="71"/>
      <c r="F10" s="71"/>
    </row>
    <row r="11" spans="1:6">
      <c r="A11" s="22" t="str">
        <f>ReinstatePolicy</f>
        <v>ReinstatePolicy</v>
      </c>
      <c r="B11" s="1" t="str">
        <f>ReinstatePolicyDescription</f>
        <v>Reinstate a policy record - this allows an insurer to reinstate a cancelled policy record</v>
      </c>
      <c r="C11" s="71"/>
      <c r="D11" s="71"/>
      <c r="E11" s="71"/>
      <c r="F11" s="71"/>
    </row>
    <row r="12" spans="1:6">
      <c r="A12" s="22" t="str">
        <f>ClearUnpaidPremium</f>
        <v>ClearUnpaidPremium</v>
      </c>
      <c r="B12" s="1" t="str">
        <f>ClearUnpaidPremiumDescription</f>
        <v>Clear unpaid premium for a policy record- this allows an insurer to clear the unpaid premium for a policy record</v>
      </c>
      <c r="C12" s="71"/>
      <c r="D12" s="71"/>
      <c r="E12" s="71"/>
      <c r="F12" s="71"/>
    </row>
    <row r="13" spans="1:6">
      <c r="A13" s="22" t="str">
        <f>AmendUnpaidPremium</f>
        <v>AmendUnpaidPremium</v>
      </c>
      <c r="B13" s="1" t="str">
        <f>AmendUnpaidPremiumDescription</f>
        <v>Update the unpaid premium for a policy record- this allows an insurer to update the unpaid premium for a policy record</v>
      </c>
      <c r="C13" s="71"/>
      <c r="D13" s="71"/>
      <c r="E13" s="71"/>
      <c r="F13" s="71"/>
    </row>
    <row r="14" spans="1:6" ht="30">
      <c r="A14" s="22" t="str">
        <f>AddSection5Policy</f>
        <v>AddSection5Policy</v>
      </c>
      <c r="B14" s="1" t="str">
        <f>AddSection5PolicyDescription</f>
        <v>Add section 5 policy record - this allows an insurer to post a new policy record and to associate this record with specific section 5 registrations</v>
      </c>
      <c r="C14" s="71"/>
      <c r="D14" s="71"/>
      <c r="E14" s="71"/>
      <c r="F14" s="71"/>
    </row>
    <row r="15" spans="1:6" ht="30">
      <c r="A15" s="22" t="str">
        <f>RenewSection5Policy</f>
        <v>RenewSection5Policy</v>
      </c>
      <c r="B15" s="1" t="str">
        <f>RenewSection5PolicyDescription</f>
        <v>Renew a section 5 policy record - this allows an insurer to renew an existing policy record and to associate this record with specific section 5 registrations</v>
      </c>
      <c r="C15" s="71"/>
      <c r="D15" s="71"/>
      <c r="E15" s="71"/>
      <c r="F15" s="71"/>
    </row>
    <row r="16" spans="1:6" ht="30">
      <c r="A16" s="22" t="str">
        <f>AddSection5ToPolicy</f>
        <v>AddSection5ToPolicy</v>
      </c>
      <c r="B16" s="1" t="str">
        <f>AddSection5ToPolicyDescription</f>
        <v>Add section 5 registrations to an existing policy record - this allows an insurer to add section 5 registrations to an existing policy record</v>
      </c>
      <c r="C16" s="71"/>
      <c r="D16" s="71"/>
      <c r="E16" s="71"/>
      <c r="F16" s="71"/>
    </row>
    <row r="17" spans="1:2" ht="30">
      <c r="A17" s="22" t="str">
        <f>RemoveSection5FromPolicy</f>
        <v>RemoveSection5FromPolicy</v>
      </c>
      <c r="B17" s="1" t="str">
        <f>RemoveSection5FromPolicyDescription</f>
        <v>Remove a section 5 registration from a policy record - this allows an insurer to remove a section 5 registration from a policy record</v>
      </c>
    </row>
    <row r="18" spans="1:2">
      <c r="A18" s="22" t="str">
        <f>UpdateSection5PolicyPlates</f>
        <v>UpdateSection5PolicyPlates</v>
      </c>
      <c r="B18" s="1" t="str">
        <f>UpdateSection5PolicyPlatesDescription</f>
        <v>Update the number of plates for a section 5 registration on an existing policy record</v>
      </c>
    </row>
    <row r="19" spans="1:2" s="71" customFormat="1" ht="30">
      <c r="A19" s="22" t="s">
        <v>19</v>
      </c>
      <c r="B19" s="1" t="str">
        <f>ReEstablishPolicy_Description</f>
        <v>Re-establish a previously active policy record - this allows an insurer to re-establish an existing policy record and to associate this record with specific registration(s) and vehicle(s)</v>
      </c>
    </row>
    <row r="20" spans="1:2" s="71" customFormat="1" ht="30">
      <c r="A20" s="22" t="s">
        <v>20</v>
      </c>
      <c r="B20" s="1" t="str">
        <f>ReEstablishSection5Policy_Description</f>
        <v>Re-establish a previously active section 5 policy record - this allows an insurer to re-establish an existing policy record and to associate this record with specific section 5 registrations</v>
      </c>
    </row>
    <row r="22" spans="1:2">
      <c r="A22" s="29" t="s">
        <v>3</v>
      </c>
      <c r="B22" s="29" t="s">
        <v>18</v>
      </c>
    </row>
    <row r="23" spans="1:2">
      <c r="A23" s="22" t="str">
        <f>GetRegistrationTitleRecordByRegistration</f>
        <v>GetRegistrationTitleRecordByRegistration</v>
      </c>
      <c r="B23" s="1" t="str">
        <f>GetRegistrationTitleRecordByRegistrationDescription</f>
        <v>Inquire on a registration and title record using the registration number and plate type or unique ATLAS ownership key</v>
      </c>
    </row>
    <row r="24" spans="1:2">
      <c r="A24" s="22" t="str">
        <f>GetRegistrationTitleRecordByVIN</f>
        <v>GetRegistrationTitleRecordByVIN</v>
      </c>
      <c r="B24" s="1" t="str">
        <f>GetRegistrationTitleRecordByVINDescription</f>
        <v>Inquire on a registration and title record using the registered vehicle's VIN or unique ATLAS vehicle key</v>
      </c>
    </row>
    <row r="25" spans="1:2">
      <c r="A25" s="22" t="str">
        <f>GetRegistrationTitleRecordByTitle</f>
        <v>GetRegistrationTitleRecordByTitle</v>
      </c>
      <c r="B25" s="1" t="str">
        <f>GetRegistrationTitleRecordByTitleDescription</f>
        <v>Inquire on a registration and title record using the title number</v>
      </c>
    </row>
    <row r="26" spans="1:2">
      <c r="A26" s="22" t="str">
        <f>GetRegistrationRecordByRegistration</f>
        <v>GetRegistrationRecordByRegistration</v>
      </c>
      <c r="B26" s="1" t="str">
        <f>GetRegistrationRecordByRegistrationDescription</f>
        <v>Inquire on a registration record using the registration number and plate type or unique ATLAS ownership key</v>
      </c>
    </row>
    <row r="27" spans="1:2" ht="30">
      <c r="A27" s="22" t="str">
        <f>GetRegistrationRecordByRegistrationKey</f>
        <v>GetRegistrationRecordByRegistrationKey</v>
      </c>
      <c r="B27" s="1" t="str">
        <f>GetRegistrationRecordByRegistrationKeyDescription</f>
        <v>Inquire on a specific registration record using the unique ATLAS registration key. Primarily intended to retrieve historical registration information.</v>
      </c>
    </row>
    <row r="28" spans="1:2">
      <c r="A28" s="22" t="str">
        <f>GetVehicleRecordByVIN</f>
        <v>GetVehicleRecordByVIN</v>
      </c>
      <c r="B28" s="1" t="str">
        <f>GetVehicleRecordByVINDescription</f>
        <v>Inquire on a vehicle record using VIN or unique ATLAS vehicle key</v>
      </c>
    </row>
    <row r="29" spans="1:2">
      <c r="A29" s="22" t="str">
        <f>GetTitleRecordByTitle</f>
        <v>GetTitleRecordByTitle</v>
      </c>
      <c r="B29" s="1" t="str">
        <f>GetTitleRecordByTitleDescription</f>
        <v>Inquire on a title record using the title number</v>
      </c>
    </row>
    <row r="30" spans="1:2">
      <c r="A30" s="22" t="str">
        <f>GetRegistrationListByRegistration</f>
        <v>GetRegistrationListByRegistration</v>
      </c>
      <c r="B30" s="1" t="str">
        <f>GetRegistrationListByRegistrationDescription</f>
        <v>Retrieve a registration list using the registration and, optionally, plate type and/or registration status</v>
      </c>
    </row>
    <row r="31" spans="1:2">
      <c r="A31" s="22" t="str">
        <f>GetRegistrationListByVIN</f>
        <v>GetRegistrationListByVIN</v>
      </c>
      <c r="B31" s="1" t="str">
        <f>GetRegistrationListByVINDescription</f>
        <v>Retrieve a registration list using the VIN or partial VIN and, optionally, registration status</v>
      </c>
    </row>
    <row r="32" spans="1:2" ht="30">
      <c r="A32" s="22" t="str">
        <f>GetRegistrationListByOwner</f>
        <v>GetRegistrationListByOwner</v>
      </c>
      <c r="B32" s="1" t="str">
        <f>GetRegistrationListByOwnerDescription</f>
        <v>Retrieve a registration list using the registrant name and/or ID, and, optionally, registration status. The unique ATLAS entity key can also be used.</v>
      </c>
    </row>
    <row r="33" spans="1:2">
      <c r="A33" s="22" t="str">
        <f>GetPersonByLicense</f>
        <v>GetPersonByLicense</v>
      </c>
      <c r="B33" s="1" t="str">
        <f>GetPersonByLicenseDescription</f>
        <v>Inquire on a person using their driver's license number (DLN) and state or unique ATLAS entity key</v>
      </c>
    </row>
    <row r="34" spans="1:2">
      <c r="A34" s="22" t="str">
        <f>GetPersonListByName</f>
        <v>GetPersonListByName</v>
      </c>
      <c r="B34" s="1" t="str">
        <f>GetPersonListByNameDescription</f>
        <v>Retrieve a person list using a person's name and date of birth</v>
      </c>
    </row>
    <row r="35" spans="1:2">
      <c r="A35" s="22" t="str">
        <f>GetPersonListByLicense</f>
        <v>GetPersonListByLicense</v>
      </c>
      <c r="B35" s="1" t="str">
        <f>GetPersonListByLicenseDescription</f>
        <v>Retrieve a person list using a person's driver's license number (DLN) and state</v>
      </c>
    </row>
    <row r="36" spans="1:2">
      <c r="A36" s="22" t="str">
        <f>GetBusinessByID</f>
        <v>GetBusinessByID</v>
      </c>
      <c r="B36" s="1" t="str">
        <f>GetBusinessByIDDescription</f>
        <v>Inquire on a business using their FID or unique ATLAS entity key</v>
      </c>
    </row>
    <row r="37" spans="1:2">
      <c r="A37" s="22" t="str">
        <f>GetBusinessListByID</f>
        <v>GetBusinessListByID</v>
      </c>
      <c r="B37" s="1" t="str">
        <f>GetBusinessListByIDDescription</f>
        <v>Retrieve a business list using the FID or partial FID</v>
      </c>
    </row>
    <row r="38" spans="1:2">
      <c r="A38" s="22" t="str">
        <f>GetLienholderList</f>
        <v>GetLienholderList</v>
      </c>
      <c r="B38" s="1" t="str">
        <f>GetLienholderListDescription</f>
        <v>Retrieve a lienholder list using lienholder name and, optionally, lienholder type and code</v>
      </c>
    </row>
    <row r="39" spans="1:2">
      <c r="A39" s="22" t="str">
        <f>GetPolicy</f>
        <v>GetPolicyTerm</v>
      </c>
      <c r="B39" s="1" t="str">
        <f>GetPolicyDescription</f>
        <v>Inquire on a policy term by policy number, type, and effective date or unique ATLAS policy term key</v>
      </c>
    </row>
    <row r="40" spans="1:2" s="9" customFormat="1">
      <c r="A40" s="22" t="str">
        <f>GetPolicyTermList</f>
        <v>GetPolicyTermList</v>
      </c>
      <c r="B40" s="1" t="str">
        <f>GetPolicyTermListDescription</f>
        <v>Retrieve a list of policy terms by policy number, type, and effective date</v>
      </c>
    </row>
    <row r="41" spans="1:2" ht="30">
      <c r="A41" s="22" t="str">
        <f>GetPolicyListByRegistration</f>
        <v>GetPolicyListByRegistration</v>
      </c>
      <c r="B41" s="1" t="str">
        <f>GetPolicyListByRegistrationDescription</f>
        <v>Retrieve a list of policies by registration, VIN, unique ATLAS ownership key, or unique ATLAS vehicle key and unique owner ATLAS entity key</v>
      </c>
    </row>
    <row r="42" spans="1:2" ht="30">
      <c r="A42" s="22" t="str">
        <f>GetNoticeToCarrier</f>
        <v>GetNoticeToCarrier</v>
      </c>
      <c r="B42" s="1" t="str">
        <f>GetNoticeToCarrierDescription</f>
        <v>Retrieve a list of registration and vehicle records that have incurred a change that the policy carrier needs to be made aware of or that require action by the carrier</v>
      </c>
    </row>
  </sheetData>
  <sheetProtection algorithmName="SHA-512" hashValue="IVgQk1GihoiPM6g9nm5MfdHb/+ROKmWd7n3XL2Am2U1BlV+NZhxB/Re9/jpneJhbPQtFOkpfLXsrjPe5VNZSWg==" saltValue="PAqqPQEFJ5mf4YOwykt1Cw==" spinCount="100000" sheet="1" objects="1" scenarios="1" formatColumns="0" formatRows="0"/>
  <mergeCells count="1">
    <mergeCell ref="A1:B1"/>
  </mergeCells>
  <hyperlinks>
    <hyperlink ref="A3" location="AddPolicy" display="AddPolicy" xr:uid="{00000000-0004-0000-0100-000000000000}"/>
    <hyperlink ref="A4" location="RenewPolicy" display="RenewPolicy" xr:uid="{00000000-0004-0000-0100-000001000000}"/>
    <hyperlink ref="A5" location="BindPolicyVerification" display="BindPolicyVerification" xr:uid="{00000000-0004-0000-0100-000002000000}"/>
    <hyperlink ref="A6" location="UpdatePolicyholder" display="UpdatePolicyholder" xr:uid="{00000000-0004-0000-0100-000003000000}"/>
    <hyperlink ref="A7" location="AddVehicleToPolicy" display="AddVehicleToPolicy" xr:uid="{00000000-0004-0000-0100-000004000000}"/>
    <hyperlink ref="A8" location="RemoveVehicleFromPolicy" display="RemoveVehicleFromPolicy" xr:uid="{00000000-0004-0000-0100-000005000000}"/>
    <hyperlink ref="A10" location="CancelPolicy" display="CancelPolicy" xr:uid="{00000000-0004-0000-0100-000006000000}"/>
    <hyperlink ref="A11" location="ReinstatePolicy" display="ReinstatePolicy" xr:uid="{00000000-0004-0000-0100-000007000000}"/>
    <hyperlink ref="A12" location="ClearUnpaidPremium" display="ClearUnpaidPremium" xr:uid="{00000000-0004-0000-0100-000008000000}"/>
    <hyperlink ref="A13" location="AmendUnpaidPremium" display="AmendUnpaidPremium" xr:uid="{00000000-0004-0000-0100-000009000000}"/>
    <hyperlink ref="A23" location="GetRegistrationTitleRecordByRegistration" display="GetRegistrationTitleRecordByRegistration" xr:uid="{00000000-0004-0000-0100-00000A000000}"/>
    <hyperlink ref="A24" location="GetRegistrationTitleRecordByVIN" display="GetRegistrationTitleRecordByVIN" xr:uid="{00000000-0004-0000-0100-00000B000000}"/>
    <hyperlink ref="A25" location="GetRegistrationTitleRecordByTitle" display="GetRegistrationTitleRecordByTitle" xr:uid="{00000000-0004-0000-0100-00000C000000}"/>
    <hyperlink ref="A26" location="GetRegistrationRecordByRegistration" display="GetRegistrationRecordByRegistration" xr:uid="{00000000-0004-0000-0100-00000D000000}"/>
    <hyperlink ref="A28" location="GetVehicleRecordByVIN" display="GetVehicleRecordByVIN" xr:uid="{00000000-0004-0000-0100-00000E000000}"/>
    <hyperlink ref="A29" location="GetTitleRecordByTitle" display="GetTitleRecordByTitle" xr:uid="{00000000-0004-0000-0100-00000F000000}"/>
    <hyperlink ref="A30" location="GetRegistrationListByRegistration" display="GetRegistrationListByRegistration" xr:uid="{00000000-0004-0000-0100-000010000000}"/>
    <hyperlink ref="A31" location="GetRegistrationListByVIN" display="GetRegistrationListByVIN" xr:uid="{00000000-0004-0000-0100-000011000000}"/>
    <hyperlink ref="A32" location="GetRegistrationListByOwner" display="GetRegistrationListByOwner" xr:uid="{00000000-0004-0000-0100-000012000000}"/>
    <hyperlink ref="A33" location="GetPersonByLicense" display="GetPersonByLicense" xr:uid="{00000000-0004-0000-0100-000013000000}"/>
    <hyperlink ref="A34" location="GetPersonListByName" display="GetPersonListByName" xr:uid="{00000000-0004-0000-0100-000014000000}"/>
    <hyperlink ref="A35" location="GetPersonListByLicense" display="GetPersonListByLicense" xr:uid="{00000000-0004-0000-0100-000015000000}"/>
    <hyperlink ref="A36" location="GetBusinessByID" display="GetBusinessByID" xr:uid="{00000000-0004-0000-0100-000016000000}"/>
    <hyperlink ref="A37" location="GetBusinessListByID" display="GetBusinessListByID" xr:uid="{00000000-0004-0000-0100-000017000000}"/>
    <hyperlink ref="A38" location="GetLienholderList" display="GetLienholderList" xr:uid="{00000000-0004-0000-0100-000018000000}"/>
    <hyperlink ref="A39" location="GetPolicy" display="GetPolicy" xr:uid="{00000000-0004-0000-0100-000019000000}"/>
    <hyperlink ref="A41" location="GetPolicyListByRegistration" display="GetPolicyListByRegistration" xr:uid="{00000000-0004-0000-0100-00001A000000}"/>
    <hyperlink ref="D1" location="DataIndex" display="Data Index" xr:uid="{00000000-0004-0000-0100-00001B000000}"/>
    <hyperlink ref="A14" location="AddSection5Policy" display="AddSection5Policy" xr:uid="{00000000-0004-0000-0100-00001C000000}"/>
    <hyperlink ref="A16" location="AddSection5ToPolicy" display="AddSection5ToPolicy" xr:uid="{00000000-0004-0000-0100-00001D000000}"/>
    <hyperlink ref="A15" location="RenewSection5Policy" display="RenewSection5Policy" xr:uid="{00000000-0004-0000-0100-00001E000000}"/>
    <hyperlink ref="A18" location="UpdateSection5PolicyPlates" display="UpdateSection5PolicyPlates" xr:uid="{00000000-0004-0000-0100-00001F000000}"/>
    <hyperlink ref="A42" location="GetNoticeToCarrier" display="GetNoticeToCarrier" xr:uid="{00000000-0004-0000-0100-000020000000}"/>
    <hyperlink ref="A17" location="RemoveSection5FromPolicy" display="RemoveSection5FromPolicy" xr:uid="{00000000-0004-0000-0100-000021000000}"/>
    <hyperlink ref="A27" location="GetRegistrationRecordByRegistrationKey" display="GetRegistrationRecordByRegistrationKey" xr:uid="{00000000-0004-0000-0100-000022000000}"/>
    <hyperlink ref="A9" location="AmendPolicyExpirationDate" display="AmendPolicyExpirationDate" xr:uid="{00000000-0004-0000-0100-000023000000}"/>
    <hyperlink ref="A40" location="GetPolicyTermList" display="GetPolicyTermList" xr:uid="{00000000-0004-0000-0100-000024000000}"/>
    <hyperlink ref="E1" location="IPM_Error_Codes" display="IPM Error Codes" xr:uid="{00000000-0004-0000-0100-000025000000}"/>
    <hyperlink ref="F1" location="Inquiry_Error_Codes" display="Inquiry Error Codes" xr:uid="{00000000-0004-0000-0100-000026000000}"/>
    <hyperlink ref="A19" location="ReEstablishPolicy" display="ReEstablishPolicy" xr:uid="{00000000-0004-0000-0100-000027000000}"/>
    <hyperlink ref="A20" location="ReEstablishSection5Policy" display="ReEstablishSection5Policy" xr:uid="{00000000-0004-0000-0100-000028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96"/>
  <sheetViews>
    <sheetView zoomScaleNormal="100" workbookViewId="0">
      <pane ySplit="1" topLeftCell="A2" activePane="bottomLeft" state="frozen"/>
      <selection pane="bottomLeft" sqref="A1:B1"/>
    </sheetView>
  </sheetViews>
  <sheetFormatPr defaultRowHeight="15"/>
  <cols>
    <col min="1" max="1" width="29" bestFit="1" customWidth="1"/>
    <col min="2" max="2" width="27.140625" bestFit="1" customWidth="1"/>
    <col min="3" max="3" width="14.140625" style="9" bestFit="1" customWidth="1"/>
    <col min="4" max="4" width="11.28515625" bestFit="1" customWidth="1"/>
    <col min="5" max="5" width="20.28515625" bestFit="1" customWidth="1"/>
    <col min="6" max="6" width="47.5703125" bestFit="1" customWidth="1"/>
    <col min="7" max="7" width="62" bestFit="1" customWidth="1"/>
    <col min="8" max="8" width="2.140625" customWidth="1"/>
    <col min="9" max="10" width="20.42578125" bestFit="1" customWidth="1"/>
    <col min="11" max="11" width="13.7109375" bestFit="1" customWidth="1"/>
  </cols>
  <sheetData>
    <row r="1" spans="1:13" s="2" customFormat="1" ht="18.75">
      <c r="A1" s="82" t="s">
        <v>2</v>
      </c>
      <c r="B1" s="82"/>
      <c r="C1" s="75"/>
      <c r="D1" s="75"/>
      <c r="E1" s="22" t="s">
        <v>8</v>
      </c>
      <c r="F1" s="23" t="s">
        <v>1</v>
      </c>
      <c r="G1" s="23" t="s">
        <v>4</v>
      </c>
      <c r="H1" s="75"/>
      <c r="I1" s="85" t="s">
        <v>21</v>
      </c>
      <c r="J1" s="85"/>
      <c r="K1" s="85"/>
      <c r="L1" s="75"/>
      <c r="M1" s="75"/>
    </row>
    <row r="2" spans="1:13" ht="15.75">
      <c r="A2" s="5" t="s">
        <v>22</v>
      </c>
      <c r="B2" s="86" t="s">
        <v>23</v>
      </c>
      <c r="C2" s="86"/>
      <c r="D2" s="86"/>
      <c r="E2" s="86"/>
      <c r="F2" s="86"/>
      <c r="G2" s="86"/>
      <c r="H2" s="14"/>
      <c r="I2" s="22" t="s">
        <v>24</v>
      </c>
      <c r="J2" s="71"/>
      <c r="K2" s="71"/>
      <c r="L2" s="71"/>
      <c r="M2" s="71"/>
    </row>
    <row r="3" spans="1:13" ht="15.75">
      <c r="A3" s="5" t="s">
        <v>25</v>
      </c>
      <c r="B3" s="86"/>
      <c r="C3" s="86"/>
      <c r="D3" s="86"/>
      <c r="E3" s="86"/>
      <c r="F3" s="86"/>
      <c r="G3" s="86"/>
      <c r="H3" s="5"/>
      <c r="I3" s="5" t="s">
        <v>26</v>
      </c>
      <c r="J3" s="5"/>
      <c r="K3" s="71"/>
      <c r="L3" s="71"/>
      <c r="M3" s="71"/>
    </row>
    <row r="4" spans="1:13">
      <c r="A4" s="30" t="s">
        <v>18</v>
      </c>
      <c r="B4" s="29" t="s">
        <v>27</v>
      </c>
      <c r="C4" s="11" t="s">
        <v>28</v>
      </c>
      <c r="D4" s="11" t="s">
        <v>29</v>
      </c>
      <c r="E4" s="11" t="s">
        <v>30</v>
      </c>
      <c r="F4" s="11" t="s">
        <v>31</v>
      </c>
      <c r="G4" s="11" t="s">
        <v>32</v>
      </c>
      <c r="H4" s="4"/>
      <c r="I4" s="11" t="s">
        <v>18</v>
      </c>
      <c r="J4" s="29" t="s">
        <v>33</v>
      </c>
      <c r="K4" s="30" t="s">
        <v>34</v>
      </c>
      <c r="L4" s="71"/>
      <c r="M4" s="71"/>
    </row>
    <row r="5" spans="1:13" s="2" customFormat="1">
      <c r="A5" s="72" t="s">
        <v>35</v>
      </c>
      <c r="B5" s="72" t="s">
        <v>36</v>
      </c>
      <c r="C5" s="72" t="s">
        <v>37</v>
      </c>
      <c r="D5" s="72" t="s">
        <v>38</v>
      </c>
      <c r="E5" s="72"/>
      <c r="F5" s="75" t="s">
        <v>39</v>
      </c>
      <c r="G5" s="3" t="s">
        <v>40</v>
      </c>
      <c r="H5" s="72"/>
      <c r="I5" s="75" t="s">
        <v>41</v>
      </c>
      <c r="J5" s="23" t="s">
        <v>41</v>
      </c>
      <c r="K5" s="75"/>
      <c r="L5" s="75"/>
      <c r="M5" s="75"/>
    </row>
    <row r="6" spans="1:13" s="2" customFormat="1">
      <c r="A6" s="72" t="s">
        <v>42</v>
      </c>
      <c r="B6" s="72" t="s">
        <v>43</v>
      </c>
      <c r="C6" s="72" t="s">
        <v>37</v>
      </c>
      <c r="D6" s="75" t="s">
        <v>44</v>
      </c>
      <c r="E6" s="75"/>
      <c r="F6" s="75" t="s">
        <v>45</v>
      </c>
      <c r="G6" s="3" t="s">
        <v>40</v>
      </c>
      <c r="H6" s="72"/>
      <c r="I6" s="43" t="s">
        <v>46</v>
      </c>
      <c r="J6" s="49" t="s">
        <v>46</v>
      </c>
      <c r="K6" s="45"/>
      <c r="L6" s="75"/>
      <c r="M6" s="75"/>
    </row>
    <row r="7" spans="1:13" s="2" customFormat="1">
      <c r="A7" s="72" t="s">
        <v>47</v>
      </c>
      <c r="B7" s="72" t="s">
        <v>48</v>
      </c>
      <c r="C7" s="72" t="s">
        <v>37</v>
      </c>
      <c r="D7" s="72" t="s">
        <v>49</v>
      </c>
      <c r="E7" s="72"/>
      <c r="F7" s="69" t="s">
        <v>50</v>
      </c>
      <c r="G7" s="3" t="s">
        <v>40</v>
      </c>
      <c r="H7" s="72"/>
      <c r="I7" s="72" t="s">
        <v>51</v>
      </c>
      <c r="J7" s="65" t="s">
        <v>51</v>
      </c>
      <c r="K7" s="75"/>
      <c r="L7" s="75"/>
      <c r="M7" s="75"/>
    </row>
    <row r="8" spans="1:13" s="2" customFormat="1">
      <c r="A8" s="72" t="s">
        <v>52</v>
      </c>
      <c r="B8" s="72" t="s">
        <v>53</v>
      </c>
      <c r="C8" s="72" t="s">
        <v>54</v>
      </c>
      <c r="D8" s="72" t="s">
        <v>55</v>
      </c>
      <c r="E8" s="72" t="s">
        <v>56</v>
      </c>
      <c r="F8" s="75" t="s">
        <v>57</v>
      </c>
      <c r="G8" s="3" t="s">
        <v>40</v>
      </c>
      <c r="H8" s="72"/>
      <c r="I8" s="75"/>
      <c r="J8" s="75"/>
      <c r="K8" s="75"/>
      <c r="L8" s="75"/>
      <c r="M8" s="75"/>
    </row>
    <row r="9" spans="1:13" s="2" customFormat="1">
      <c r="A9" s="72" t="s">
        <v>58</v>
      </c>
      <c r="B9" s="72" t="s">
        <v>59</v>
      </c>
      <c r="C9" s="72" t="s">
        <v>54</v>
      </c>
      <c r="D9" s="72" t="s">
        <v>55</v>
      </c>
      <c r="E9" s="72" t="s">
        <v>56</v>
      </c>
      <c r="F9" s="75" t="s">
        <v>60</v>
      </c>
      <c r="G9" s="3" t="s">
        <v>40</v>
      </c>
      <c r="H9" s="72"/>
      <c r="I9" s="75"/>
      <c r="J9" s="75"/>
      <c r="K9" s="75"/>
      <c r="L9" s="75"/>
      <c r="M9" s="75"/>
    </row>
    <row r="10" spans="1:13" s="2" customFormat="1">
      <c r="A10" s="72" t="s">
        <v>61</v>
      </c>
      <c r="B10" s="72" t="s">
        <v>62</v>
      </c>
      <c r="C10" s="72" t="s">
        <v>63</v>
      </c>
      <c r="D10" s="72" t="s">
        <v>64</v>
      </c>
      <c r="E10" s="75" t="s">
        <v>65</v>
      </c>
      <c r="F10" s="75" t="s">
        <v>66</v>
      </c>
      <c r="G10" s="3" t="s">
        <v>67</v>
      </c>
      <c r="H10" s="72"/>
      <c r="I10" s="12"/>
      <c r="J10" s="75"/>
      <c r="K10" s="75"/>
      <c r="L10" s="75"/>
      <c r="M10" s="75"/>
    </row>
    <row r="11" spans="1:13" s="2" customFormat="1">
      <c r="A11" s="72" t="s">
        <v>68</v>
      </c>
      <c r="B11" s="72" t="s">
        <v>69</v>
      </c>
      <c r="C11" s="72" t="s">
        <v>37</v>
      </c>
      <c r="D11" s="75" t="s">
        <v>70</v>
      </c>
      <c r="E11" s="75"/>
      <c r="F11" s="75" t="s">
        <v>71</v>
      </c>
      <c r="G11" s="3" t="s">
        <v>72</v>
      </c>
      <c r="H11" s="72"/>
      <c r="I11" s="75"/>
      <c r="J11" s="75"/>
      <c r="K11" s="75"/>
      <c r="L11" s="75"/>
      <c r="M11" s="75"/>
    </row>
    <row r="12" spans="1:13" s="2" customFormat="1" ht="30">
      <c r="A12" s="72" t="s">
        <v>73</v>
      </c>
      <c r="B12" s="72" t="s">
        <v>74</v>
      </c>
      <c r="C12" s="72" t="s">
        <v>37</v>
      </c>
      <c r="D12" s="75" t="s">
        <v>44</v>
      </c>
      <c r="E12" s="75"/>
      <c r="F12" s="75" t="s">
        <v>75</v>
      </c>
      <c r="G12" s="3" t="s">
        <v>76</v>
      </c>
      <c r="H12" s="72"/>
      <c r="I12" s="75"/>
      <c r="J12" s="75"/>
      <c r="K12" s="75"/>
      <c r="L12" s="75"/>
      <c r="M12" s="75"/>
    </row>
    <row r="13" spans="1:13" s="2" customFormat="1" ht="30">
      <c r="A13" s="72" t="s">
        <v>77</v>
      </c>
      <c r="B13" s="72" t="s">
        <v>78</v>
      </c>
      <c r="C13" s="72" t="s">
        <v>37</v>
      </c>
      <c r="D13" s="72" t="s">
        <v>79</v>
      </c>
      <c r="E13" s="72"/>
      <c r="F13" s="69" t="s">
        <v>80</v>
      </c>
      <c r="G13" s="3" t="s">
        <v>81</v>
      </c>
      <c r="H13" s="72"/>
      <c r="I13" s="75"/>
      <c r="J13" s="75"/>
      <c r="K13" s="75"/>
      <c r="L13" s="75"/>
      <c r="M13" s="75"/>
    </row>
    <row r="14" spans="1:13" s="2" customFormat="1" ht="30">
      <c r="A14" s="72" t="s">
        <v>82</v>
      </c>
      <c r="B14" s="72" t="s">
        <v>83</v>
      </c>
      <c r="C14" s="72" t="s">
        <v>37</v>
      </c>
      <c r="D14" s="72" t="s">
        <v>84</v>
      </c>
      <c r="E14" s="72"/>
      <c r="F14" s="75" t="s">
        <v>85</v>
      </c>
      <c r="G14" s="3" t="s">
        <v>81</v>
      </c>
      <c r="H14" s="72"/>
      <c r="I14" s="75"/>
      <c r="J14" s="75"/>
      <c r="K14" s="75"/>
      <c r="L14" s="75"/>
      <c r="M14" s="75"/>
    </row>
    <row r="15" spans="1:13" s="2" customFormat="1" ht="30">
      <c r="A15" s="72" t="s">
        <v>86</v>
      </c>
      <c r="B15" s="72" t="s">
        <v>87</v>
      </c>
      <c r="C15" s="72" t="s">
        <v>37</v>
      </c>
      <c r="D15" s="72" t="s">
        <v>88</v>
      </c>
      <c r="E15" s="72"/>
      <c r="F15" s="75" t="s">
        <v>89</v>
      </c>
      <c r="G15" s="3" t="s">
        <v>76</v>
      </c>
      <c r="H15" s="72"/>
      <c r="I15" s="13"/>
      <c r="J15" s="72"/>
      <c r="K15" s="72"/>
      <c r="L15" s="75"/>
      <c r="M15" s="75"/>
    </row>
    <row r="16" spans="1:13" s="2" customFormat="1" ht="30">
      <c r="A16" s="72" t="s">
        <v>90</v>
      </c>
      <c r="B16" s="72" t="s">
        <v>91</v>
      </c>
      <c r="C16" s="72" t="s">
        <v>37</v>
      </c>
      <c r="D16" s="72" t="s">
        <v>88</v>
      </c>
      <c r="E16" s="72"/>
      <c r="F16" s="75" t="s">
        <v>92</v>
      </c>
      <c r="G16" s="3" t="s">
        <v>76</v>
      </c>
      <c r="H16" s="72"/>
      <c r="I16" s="13"/>
      <c r="J16" s="72"/>
      <c r="K16" s="72"/>
      <c r="L16" s="75"/>
      <c r="M16" s="75"/>
    </row>
    <row r="17" spans="1:13" s="2" customFormat="1" ht="30">
      <c r="A17" s="72" t="s">
        <v>93</v>
      </c>
      <c r="B17" s="72" t="s">
        <v>94</v>
      </c>
      <c r="C17" s="72" t="s">
        <v>37</v>
      </c>
      <c r="D17" s="72" t="s">
        <v>95</v>
      </c>
      <c r="E17" s="72"/>
      <c r="F17" s="75" t="s">
        <v>96</v>
      </c>
      <c r="G17" s="3" t="s">
        <v>76</v>
      </c>
      <c r="H17" s="72"/>
      <c r="I17" s="13"/>
      <c r="J17" s="72"/>
      <c r="K17" s="72"/>
      <c r="L17" s="75"/>
      <c r="M17" s="75"/>
    </row>
    <row r="18" spans="1:13" s="2" customFormat="1" ht="30">
      <c r="A18" s="72" t="s">
        <v>97</v>
      </c>
      <c r="B18" s="72" t="s">
        <v>98</v>
      </c>
      <c r="C18" s="72" t="s">
        <v>54</v>
      </c>
      <c r="D18" s="72" t="s">
        <v>55</v>
      </c>
      <c r="E18" s="72" t="s">
        <v>56</v>
      </c>
      <c r="F18" s="75" t="s">
        <v>99</v>
      </c>
      <c r="G18" s="3" t="s">
        <v>76</v>
      </c>
      <c r="H18" s="72"/>
      <c r="I18" s="13"/>
      <c r="J18" s="72"/>
      <c r="K18" s="72"/>
      <c r="L18" s="75"/>
      <c r="M18" s="75"/>
    </row>
    <row r="19" spans="1:13" s="2" customFormat="1" ht="30">
      <c r="A19" s="72" t="s">
        <v>100</v>
      </c>
      <c r="B19" s="72" t="s">
        <v>101</v>
      </c>
      <c r="C19" s="72" t="s">
        <v>37</v>
      </c>
      <c r="D19" s="72" t="s">
        <v>102</v>
      </c>
      <c r="E19" s="72"/>
      <c r="F19" s="75" t="s">
        <v>103</v>
      </c>
      <c r="G19" s="3" t="s">
        <v>104</v>
      </c>
      <c r="H19" s="72"/>
      <c r="I19" s="13"/>
      <c r="J19" s="72"/>
      <c r="K19" s="72"/>
      <c r="L19" s="75"/>
      <c r="M19" s="75"/>
    </row>
    <row r="20" spans="1:13" s="2" customFormat="1" ht="30">
      <c r="A20" s="72" t="s">
        <v>105</v>
      </c>
      <c r="B20" s="72" t="s">
        <v>106</v>
      </c>
      <c r="C20" s="72" t="s">
        <v>37</v>
      </c>
      <c r="D20" s="72" t="s">
        <v>107</v>
      </c>
      <c r="E20" s="72"/>
      <c r="F20" s="75" t="s">
        <v>108</v>
      </c>
      <c r="G20" s="3" t="s">
        <v>104</v>
      </c>
      <c r="H20" s="72"/>
      <c r="I20" s="13"/>
      <c r="J20" s="72"/>
      <c r="K20" s="72"/>
      <c r="L20" s="75"/>
      <c r="M20" s="75"/>
    </row>
    <row r="21" spans="1:13" s="2" customFormat="1" ht="30">
      <c r="A21" s="33" t="s">
        <v>109</v>
      </c>
      <c r="B21" s="34" t="s">
        <v>110</v>
      </c>
      <c r="C21" s="34" t="s">
        <v>63</v>
      </c>
      <c r="D21" s="34" t="s">
        <v>64</v>
      </c>
      <c r="E21" s="34" t="s">
        <v>65</v>
      </c>
      <c r="F21" s="34" t="s">
        <v>66</v>
      </c>
      <c r="G21" s="66" t="s">
        <v>111</v>
      </c>
      <c r="H21" s="72"/>
      <c r="I21" s="13"/>
      <c r="J21" s="72"/>
      <c r="K21" s="72"/>
      <c r="L21" s="75"/>
      <c r="M21" s="75"/>
    </row>
    <row r="22" spans="1:13" s="2" customFormat="1" ht="30">
      <c r="A22" s="36" t="s">
        <v>112</v>
      </c>
      <c r="B22" s="72" t="s">
        <v>113</v>
      </c>
      <c r="C22" s="72" t="s">
        <v>63</v>
      </c>
      <c r="D22" s="72" t="s">
        <v>64</v>
      </c>
      <c r="E22" s="72" t="s">
        <v>65</v>
      </c>
      <c r="F22" s="72" t="s">
        <v>66</v>
      </c>
      <c r="G22" s="38" t="s">
        <v>111</v>
      </c>
      <c r="H22" s="72"/>
      <c r="I22" s="13"/>
      <c r="J22" s="72"/>
      <c r="K22" s="72"/>
      <c r="L22" s="75"/>
      <c r="M22" s="75"/>
    </row>
    <row r="23" spans="1:13" s="2" customFormat="1" ht="30">
      <c r="A23" s="39" t="s">
        <v>114</v>
      </c>
      <c r="B23" s="40" t="s">
        <v>115</v>
      </c>
      <c r="C23" s="40" t="s">
        <v>63</v>
      </c>
      <c r="D23" s="40" t="s">
        <v>64</v>
      </c>
      <c r="E23" s="40" t="s">
        <v>65</v>
      </c>
      <c r="F23" s="40" t="s">
        <v>66</v>
      </c>
      <c r="G23" s="42" t="s">
        <v>116</v>
      </c>
      <c r="H23" s="72"/>
      <c r="I23" s="13"/>
      <c r="J23" s="72"/>
      <c r="K23" s="72"/>
      <c r="L23" s="75"/>
      <c r="M23" s="75"/>
    </row>
    <row r="24" spans="1:13" s="9" customFormat="1">
      <c r="A24" s="17"/>
      <c r="B24" s="17"/>
      <c r="C24" s="17"/>
      <c r="D24" s="17"/>
      <c r="E24" s="17"/>
      <c r="F24" s="17"/>
      <c r="G24" s="17"/>
      <c r="H24" s="17"/>
      <c r="I24" s="17"/>
      <c r="J24" s="17"/>
      <c r="K24" s="17"/>
      <c r="L24" s="71"/>
      <c r="M24" s="71"/>
    </row>
    <row r="25" spans="1:13" s="9" customFormat="1" ht="15.75">
      <c r="A25" s="19" t="s">
        <v>117</v>
      </c>
      <c r="B25" s="86" t="s">
        <v>118</v>
      </c>
      <c r="C25" s="86"/>
      <c r="D25" s="86"/>
      <c r="E25" s="86"/>
      <c r="F25" s="86"/>
      <c r="G25" s="86"/>
      <c r="H25" s="32"/>
      <c r="I25" s="79" t="s">
        <v>24</v>
      </c>
      <c r="J25" s="17"/>
      <c r="K25" s="17"/>
      <c r="L25" s="71"/>
      <c r="M25" s="71"/>
    </row>
    <row r="26" spans="1:13" s="9" customFormat="1" ht="15.75">
      <c r="A26" s="19" t="s">
        <v>25</v>
      </c>
      <c r="B26" s="86"/>
      <c r="C26" s="86"/>
      <c r="D26" s="86"/>
      <c r="E26" s="86"/>
      <c r="F26" s="86"/>
      <c r="G26" s="86"/>
      <c r="H26" s="19"/>
      <c r="I26" s="19" t="s">
        <v>26</v>
      </c>
      <c r="J26" s="19"/>
      <c r="K26" s="17"/>
      <c r="L26" s="71"/>
      <c r="M26" s="71"/>
    </row>
    <row r="27" spans="1:13" s="9" customFormat="1">
      <c r="A27" s="30" t="s">
        <v>18</v>
      </c>
      <c r="B27" s="29" t="s">
        <v>27</v>
      </c>
      <c r="C27" s="11" t="s">
        <v>28</v>
      </c>
      <c r="D27" s="11" t="s">
        <v>29</v>
      </c>
      <c r="E27" s="11" t="s">
        <v>30</v>
      </c>
      <c r="F27" s="11" t="s">
        <v>31</v>
      </c>
      <c r="G27" s="11" t="s">
        <v>32</v>
      </c>
      <c r="H27" s="4"/>
      <c r="I27" s="11" t="s">
        <v>18</v>
      </c>
      <c r="J27" s="29" t="s">
        <v>33</v>
      </c>
      <c r="K27" s="30" t="s">
        <v>34</v>
      </c>
      <c r="L27" s="71"/>
      <c r="M27" s="71"/>
    </row>
    <row r="28" spans="1:13" s="10" customFormat="1">
      <c r="A28" s="72" t="s">
        <v>35</v>
      </c>
      <c r="B28" s="72" t="s">
        <v>36</v>
      </c>
      <c r="C28" s="72" t="s">
        <v>37</v>
      </c>
      <c r="D28" s="72" t="s">
        <v>38</v>
      </c>
      <c r="E28" s="72"/>
      <c r="F28" s="75" t="s">
        <v>39</v>
      </c>
      <c r="G28" s="72" t="s">
        <v>40</v>
      </c>
      <c r="H28" s="72"/>
      <c r="I28" s="75" t="s">
        <v>41</v>
      </c>
      <c r="J28" s="23" t="s">
        <v>41</v>
      </c>
      <c r="K28" s="75"/>
      <c r="L28" s="75"/>
      <c r="M28" s="75"/>
    </row>
    <row r="29" spans="1:13" s="10" customFormat="1">
      <c r="A29" s="18" t="s">
        <v>119</v>
      </c>
      <c r="B29" s="18" t="s">
        <v>120</v>
      </c>
      <c r="C29" s="72" t="s">
        <v>63</v>
      </c>
      <c r="D29" s="72" t="s">
        <v>64</v>
      </c>
      <c r="E29" s="72" t="s">
        <v>65</v>
      </c>
      <c r="F29" s="72" t="s">
        <v>66</v>
      </c>
      <c r="G29" s="72" t="s">
        <v>40</v>
      </c>
      <c r="H29" s="72"/>
      <c r="I29" s="43" t="s">
        <v>46</v>
      </c>
      <c r="J29" s="49" t="s">
        <v>46</v>
      </c>
      <c r="K29" s="45"/>
      <c r="L29" s="75"/>
      <c r="M29" s="75"/>
    </row>
    <row r="30" spans="1:13" s="10" customFormat="1">
      <c r="A30" s="72" t="s">
        <v>52</v>
      </c>
      <c r="B30" s="72" t="s">
        <v>53</v>
      </c>
      <c r="C30" s="72" t="s">
        <v>54</v>
      </c>
      <c r="D30" s="72" t="s">
        <v>55</v>
      </c>
      <c r="E30" s="72" t="s">
        <v>56</v>
      </c>
      <c r="F30" s="75" t="s">
        <v>57</v>
      </c>
      <c r="G30" s="72" t="s">
        <v>40</v>
      </c>
      <c r="H30" s="72"/>
      <c r="I30" s="72" t="s">
        <v>51</v>
      </c>
      <c r="J30" s="65" t="s">
        <v>51</v>
      </c>
      <c r="K30" s="75"/>
      <c r="L30" s="75"/>
      <c r="M30" s="75"/>
    </row>
    <row r="31" spans="1:13" s="10" customFormat="1">
      <c r="A31" s="72" t="s">
        <v>58</v>
      </c>
      <c r="B31" s="72" t="s">
        <v>59</v>
      </c>
      <c r="C31" s="72" t="s">
        <v>54</v>
      </c>
      <c r="D31" s="72" t="s">
        <v>55</v>
      </c>
      <c r="E31" s="72" t="s">
        <v>56</v>
      </c>
      <c r="F31" s="75" t="s">
        <v>60</v>
      </c>
      <c r="G31" s="72" t="s">
        <v>40</v>
      </c>
      <c r="H31" s="72"/>
      <c r="I31" s="75"/>
      <c r="J31" s="75"/>
      <c r="K31" s="75"/>
      <c r="L31" s="75"/>
      <c r="M31" s="75"/>
    </row>
    <row r="32" spans="1:13" s="10" customFormat="1" ht="30">
      <c r="A32" s="33" t="s">
        <v>109</v>
      </c>
      <c r="B32" s="34" t="s">
        <v>110</v>
      </c>
      <c r="C32" s="34" t="s">
        <v>63</v>
      </c>
      <c r="D32" s="34" t="s">
        <v>64</v>
      </c>
      <c r="E32" s="34" t="s">
        <v>65</v>
      </c>
      <c r="F32" s="34" t="s">
        <v>66</v>
      </c>
      <c r="G32" s="66" t="s">
        <v>111</v>
      </c>
      <c r="H32" s="72"/>
      <c r="I32" s="72"/>
      <c r="J32" s="72"/>
      <c r="K32" s="75"/>
      <c r="L32" s="75"/>
      <c r="M32" s="75"/>
    </row>
    <row r="33" spans="1:11" s="10" customFormat="1" ht="30">
      <c r="A33" s="36" t="s">
        <v>112</v>
      </c>
      <c r="B33" s="72" t="s">
        <v>113</v>
      </c>
      <c r="C33" s="72" t="s">
        <v>63</v>
      </c>
      <c r="D33" s="72" t="s">
        <v>64</v>
      </c>
      <c r="E33" s="72" t="s">
        <v>65</v>
      </c>
      <c r="F33" s="72" t="s">
        <v>66</v>
      </c>
      <c r="G33" s="38" t="s">
        <v>111</v>
      </c>
      <c r="H33" s="72"/>
      <c r="I33" s="75"/>
      <c r="J33" s="75"/>
      <c r="K33" s="75"/>
    </row>
    <row r="34" spans="1:11" s="10" customFormat="1" ht="30">
      <c r="A34" s="39" t="s">
        <v>114</v>
      </c>
      <c r="B34" s="40" t="s">
        <v>115</v>
      </c>
      <c r="C34" s="40" t="s">
        <v>63</v>
      </c>
      <c r="D34" s="40" t="s">
        <v>64</v>
      </c>
      <c r="E34" s="40" t="s">
        <v>65</v>
      </c>
      <c r="F34" s="40" t="s">
        <v>66</v>
      </c>
      <c r="G34" s="42" t="s">
        <v>116</v>
      </c>
      <c r="H34" s="72"/>
      <c r="I34" s="3"/>
      <c r="J34" s="72"/>
      <c r="K34" s="72"/>
    </row>
    <row r="35" spans="1:11" s="10" customFormat="1">
      <c r="A35" s="12"/>
      <c r="B35" s="72"/>
      <c r="C35" s="72"/>
      <c r="D35" s="72"/>
      <c r="E35" s="72"/>
      <c r="F35" s="72"/>
      <c r="G35" s="72"/>
      <c r="H35" s="72"/>
      <c r="I35" s="13"/>
      <c r="J35" s="72"/>
      <c r="K35" s="72"/>
    </row>
    <row r="36" spans="1:11" ht="15.75">
      <c r="A36" s="28" t="s">
        <v>121</v>
      </c>
      <c r="B36" s="86" t="s">
        <v>122</v>
      </c>
      <c r="C36" s="86"/>
      <c r="D36" s="86"/>
      <c r="E36" s="86"/>
      <c r="F36" s="86"/>
      <c r="G36" s="86"/>
      <c r="H36" s="17"/>
      <c r="I36" s="79" t="s">
        <v>24</v>
      </c>
      <c r="J36" s="17"/>
      <c r="K36" s="17"/>
    </row>
    <row r="37" spans="1:11" s="8" customFormat="1" ht="15.75">
      <c r="A37" s="19" t="s">
        <v>25</v>
      </c>
      <c r="B37" s="86"/>
      <c r="C37" s="86"/>
      <c r="D37" s="86"/>
      <c r="E37" s="86"/>
      <c r="F37" s="86"/>
      <c r="G37" s="86"/>
      <c r="H37" s="17"/>
      <c r="I37" s="19" t="s">
        <v>26</v>
      </c>
      <c r="J37" s="19"/>
      <c r="K37" s="17"/>
    </row>
    <row r="38" spans="1:11" s="8" customFormat="1">
      <c r="A38" s="30" t="s">
        <v>18</v>
      </c>
      <c r="B38" s="29" t="s">
        <v>27</v>
      </c>
      <c r="C38" s="11" t="s">
        <v>28</v>
      </c>
      <c r="D38" s="11" t="s">
        <v>29</v>
      </c>
      <c r="E38" s="11" t="s">
        <v>30</v>
      </c>
      <c r="F38" s="11" t="s">
        <v>31</v>
      </c>
      <c r="G38" s="11" t="s">
        <v>32</v>
      </c>
      <c r="H38" s="17"/>
      <c r="I38" s="11" t="s">
        <v>18</v>
      </c>
      <c r="J38" s="29" t="s">
        <v>33</v>
      </c>
      <c r="K38" s="30" t="s">
        <v>34</v>
      </c>
    </row>
    <row r="39" spans="1:11" s="8" customFormat="1">
      <c r="A39" s="72" t="s">
        <v>35</v>
      </c>
      <c r="B39" s="72" t="s">
        <v>36</v>
      </c>
      <c r="C39" s="72" t="s">
        <v>37</v>
      </c>
      <c r="D39" s="72" t="s">
        <v>38</v>
      </c>
      <c r="E39" s="72"/>
      <c r="F39" s="75" t="s">
        <v>39</v>
      </c>
      <c r="G39" s="72" t="s">
        <v>40</v>
      </c>
      <c r="H39" s="17"/>
      <c r="I39" s="75" t="s">
        <v>41</v>
      </c>
      <c r="J39" s="23" t="s">
        <v>41</v>
      </c>
      <c r="K39" s="75"/>
    </row>
    <row r="40" spans="1:11" s="8" customFormat="1">
      <c r="A40" s="18" t="s">
        <v>123</v>
      </c>
      <c r="B40" s="18" t="s">
        <v>124</v>
      </c>
      <c r="C40" s="72" t="s">
        <v>63</v>
      </c>
      <c r="D40" s="72" t="s">
        <v>64</v>
      </c>
      <c r="E40" s="72" t="s">
        <v>65</v>
      </c>
      <c r="F40" s="72" t="s">
        <v>66</v>
      </c>
      <c r="G40" s="72" t="s">
        <v>40</v>
      </c>
      <c r="H40" s="17"/>
      <c r="I40" s="43" t="s">
        <v>46</v>
      </c>
      <c r="J40" s="49" t="s">
        <v>46</v>
      </c>
      <c r="K40" s="45"/>
    </row>
    <row r="41" spans="1:11" s="8" customFormat="1">
      <c r="A41" s="17" t="s">
        <v>125</v>
      </c>
      <c r="B41" s="17" t="s">
        <v>126</v>
      </c>
      <c r="C41" s="17" t="s">
        <v>37</v>
      </c>
      <c r="D41" s="72" t="s">
        <v>49</v>
      </c>
      <c r="E41" s="17"/>
      <c r="F41" s="72" t="s">
        <v>127</v>
      </c>
      <c r="G41" s="72" t="s">
        <v>40</v>
      </c>
      <c r="H41" s="17"/>
      <c r="I41" s="72" t="s">
        <v>51</v>
      </c>
      <c r="J41" s="65" t="s">
        <v>51</v>
      </c>
      <c r="K41" s="75"/>
    </row>
    <row r="42" spans="1:11" s="8" customFormat="1">
      <c r="A42" s="13"/>
      <c r="B42" s="72"/>
      <c r="C42" s="72"/>
      <c r="D42" s="72"/>
      <c r="E42" s="72"/>
      <c r="F42" s="72"/>
      <c r="G42" s="72"/>
      <c r="H42" s="17"/>
      <c r="I42" s="71"/>
      <c r="J42" s="71"/>
      <c r="K42" s="71"/>
    </row>
    <row r="43" spans="1:11" ht="15.75">
      <c r="A43" s="20" t="s">
        <v>128</v>
      </c>
      <c r="B43" s="86" t="s">
        <v>129</v>
      </c>
      <c r="C43" s="86"/>
      <c r="D43" s="86"/>
      <c r="E43" s="86"/>
      <c r="F43" s="86"/>
      <c r="G43" s="86"/>
      <c r="H43" s="17"/>
      <c r="I43" s="79" t="s">
        <v>24</v>
      </c>
      <c r="J43" s="17"/>
      <c r="K43" s="17"/>
    </row>
    <row r="44" spans="1:11" s="9" customFormat="1" ht="15.75">
      <c r="A44" s="19" t="s">
        <v>25</v>
      </c>
      <c r="B44" s="86"/>
      <c r="C44" s="86"/>
      <c r="D44" s="86"/>
      <c r="E44" s="86"/>
      <c r="F44" s="86"/>
      <c r="G44" s="86"/>
      <c r="H44" s="19"/>
      <c r="I44" s="19" t="s">
        <v>26</v>
      </c>
      <c r="J44" s="19"/>
      <c r="K44" s="17"/>
    </row>
    <row r="45" spans="1:11" s="9" customFormat="1">
      <c r="A45" s="30" t="s">
        <v>18</v>
      </c>
      <c r="B45" s="29" t="s">
        <v>27</v>
      </c>
      <c r="C45" s="11" t="s">
        <v>28</v>
      </c>
      <c r="D45" s="11" t="s">
        <v>29</v>
      </c>
      <c r="E45" s="11" t="s">
        <v>30</v>
      </c>
      <c r="F45" s="11" t="s">
        <v>31</v>
      </c>
      <c r="G45" s="11" t="s">
        <v>32</v>
      </c>
      <c r="H45" s="4"/>
      <c r="I45" s="11" t="s">
        <v>18</v>
      </c>
      <c r="J45" s="29" t="s">
        <v>33</v>
      </c>
      <c r="K45" s="30" t="s">
        <v>34</v>
      </c>
    </row>
    <row r="46" spans="1:11" s="10" customFormat="1">
      <c r="A46" s="72" t="s">
        <v>35</v>
      </c>
      <c r="B46" s="72" t="s">
        <v>36</v>
      </c>
      <c r="C46" s="72" t="s">
        <v>37</v>
      </c>
      <c r="D46" s="72" t="s">
        <v>38</v>
      </c>
      <c r="E46" s="72"/>
      <c r="F46" s="75" t="s">
        <v>39</v>
      </c>
      <c r="G46" s="72" t="s">
        <v>40</v>
      </c>
      <c r="H46" s="72"/>
      <c r="I46" s="75" t="s">
        <v>41</v>
      </c>
      <c r="J46" s="23" t="s">
        <v>41</v>
      </c>
      <c r="K46" s="75"/>
    </row>
    <row r="47" spans="1:11" s="10" customFormat="1">
      <c r="A47" s="18" t="s">
        <v>130</v>
      </c>
      <c r="B47" s="18" t="s">
        <v>131</v>
      </c>
      <c r="C47" s="72" t="s">
        <v>54</v>
      </c>
      <c r="D47" s="72" t="s">
        <v>55</v>
      </c>
      <c r="E47" s="72" t="s">
        <v>56</v>
      </c>
      <c r="F47" s="72" t="s">
        <v>132</v>
      </c>
      <c r="G47" s="72" t="s">
        <v>40</v>
      </c>
      <c r="H47" s="72"/>
      <c r="I47" s="43" t="s">
        <v>46</v>
      </c>
      <c r="J47" s="49" t="s">
        <v>46</v>
      </c>
      <c r="K47" s="45"/>
    </row>
    <row r="48" spans="1:11" s="75" customFormat="1">
      <c r="A48" s="18" t="s">
        <v>123</v>
      </c>
      <c r="B48" s="18" t="s">
        <v>124</v>
      </c>
      <c r="C48" s="72" t="s">
        <v>63</v>
      </c>
      <c r="D48" s="72" t="s">
        <v>64</v>
      </c>
      <c r="E48" s="72" t="s">
        <v>65</v>
      </c>
      <c r="F48" s="72" t="s">
        <v>66</v>
      </c>
      <c r="G48" s="72" t="s">
        <v>40</v>
      </c>
      <c r="H48" s="72"/>
      <c r="I48" s="72" t="s">
        <v>51</v>
      </c>
      <c r="J48" s="65" t="s">
        <v>51</v>
      </c>
      <c r="K48" s="72"/>
    </row>
    <row r="49" spans="1:11" s="10" customFormat="1">
      <c r="A49" s="72" t="s">
        <v>61</v>
      </c>
      <c r="B49" s="72" t="s">
        <v>62</v>
      </c>
      <c r="C49" s="72" t="s">
        <v>63</v>
      </c>
      <c r="D49" s="72" t="s">
        <v>64</v>
      </c>
      <c r="E49" s="72" t="s">
        <v>65</v>
      </c>
      <c r="F49" s="72" t="s">
        <v>66</v>
      </c>
      <c r="G49" s="3" t="s">
        <v>67</v>
      </c>
      <c r="H49" s="72"/>
      <c r="I49" s="75"/>
      <c r="J49" s="75"/>
      <c r="K49" s="75"/>
    </row>
    <row r="50" spans="1:11" s="10" customFormat="1">
      <c r="A50" s="72" t="s">
        <v>68</v>
      </c>
      <c r="B50" s="72" t="s">
        <v>69</v>
      </c>
      <c r="C50" s="72" t="s">
        <v>37</v>
      </c>
      <c r="D50" s="72" t="s">
        <v>44</v>
      </c>
      <c r="E50" s="72"/>
      <c r="F50" s="75" t="s">
        <v>71</v>
      </c>
      <c r="G50" s="3" t="s">
        <v>72</v>
      </c>
      <c r="H50" s="72"/>
      <c r="I50" s="75"/>
      <c r="J50" s="75"/>
      <c r="K50" s="75"/>
    </row>
    <row r="51" spans="1:11" s="10" customFormat="1" ht="30">
      <c r="A51" s="72" t="s">
        <v>73</v>
      </c>
      <c r="B51" s="72" t="s">
        <v>74</v>
      </c>
      <c r="C51" s="72" t="s">
        <v>37</v>
      </c>
      <c r="D51" s="72" t="s">
        <v>44</v>
      </c>
      <c r="E51" s="72"/>
      <c r="F51" s="75" t="s">
        <v>75</v>
      </c>
      <c r="G51" s="3" t="s">
        <v>76</v>
      </c>
      <c r="H51" s="72"/>
      <c r="I51" s="75"/>
      <c r="J51" s="75"/>
      <c r="K51" s="75"/>
    </row>
    <row r="52" spans="1:11" s="10" customFormat="1" ht="30">
      <c r="A52" s="72" t="s">
        <v>77</v>
      </c>
      <c r="B52" s="72" t="s">
        <v>78</v>
      </c>
      <c r="C52" s="72" t="s">
        <v>37</v>
      </c>
      <c r="D52" s="72" t="s">
        <v>79</v>
      </c>
      <c r="E52" s="72"/>
      <c r="F52" s="69" t="s">
        <v>80</v>
      </c>
      <c r="G52" s="3" t="s">
        <v>81</v>
      </c>
      <c r="H52" s="72"/>
      <c r="I52" s="75"/>
      <c r="J52" s="75"/>
      <c r="K52" s="75"/>
    </row>
    <row r="53" spans="1:11" s="10" customFormat="1" ht="30">
      <c r="A53" s="72" t="s">
        <v>82</v>
      </c>
      <c r="B53" s="72" t="s">
        <v>83</v>
      </c>
      <c r="C53" s="72" t="s">
        <v>37</v>
      </c>
      <c r="D53" s="72" t="s">
        <v>84</v>
      </c>
      <c r="E53" s="72"/>
      <c r="F53" s="75" t="s">
        <v>85</v>
      </c>
      <c r="G53" s="3" t="s">
        <v>81</v>
      </c>
      <c r="H53" s="72"/>
      <c r="I53" s="3"/>
      <c r="J53" s="72"/>
      <c r="K53" s="72"/>
    </row>
    <row r="54" spans="1:11" s="10" customFormat="1" ht="30">
      <c r="A54" s="72" t="s">
        <v>86</v>
      </c>
      <c r="B54" s="72" t="s">
        <v>87</v>
      </c>
      <c r="C54" s="72" t="s">
        <v>37</v>
      </c>
      <c r="D54" s="72" t="s">
        <v>88</v>
      </c>
      <c r="E54" s="72"/>
      <c r="F54" s="75" t="s">
        <v>89</v>
      </c>
      <c r="G54" s="3" t="s">
        <v>76</v>
      </c>
      <c r="H54" s="72"/>
      <c r="I54" s="3"/>
      <c r="J54" s="72"/>
      <c r="K54" s="72"/>
    </row>
    <row r="55" spans="1:11" s="10" customFormat="1" ht="30">
      <c r="A55" s="72" t="s">
        <v>90</v>
      </c>
      <c r="B55" s="72" t="s">
        <v>91</v>
      </c>
      <c r="C55" s="72" t="s">
        <v>37</v>
      </c>
      <c r="D55" s="72" t="s">
        <v>88</v>
      </c>
      <c r="E55" s="72"/>
      <c r="F55" s="75" t="s">
        <v>92</v>
      </c>
      <c r="G55" s="3" t="s">
        <v>76</v>
      </c>
      <c r="H55" s="72"/>
      <c r="I55" s="3"/>
      <c r="J55" s="72"/>
      <c r="K55" s="72"/>
    </row>
    <row r="56" spans="1:11" s="10" customFormat="1" ht="30">
      <c r="A56" s="72" t="s">
        <v>93</v>
      </c>
      <c r="B56" s="72" t="s">
        <v>94</v>
      </c>
      <c r="C56" s="72" t="s">
        <v>37</v>
      </c>
      <c r="D56" s="72" t="s">
        <v>95</v>
      </c>
      <c r="E56" s="72"/>
      <c r="F56" s="75" t="s">
        <v>96</v>
      </c>
      <c r="G56" s="3" t="s">
        <v>76</v>
      </c>
      <c r="H56" s="72"/>
      <c r="I56" s="72"/>
      <c r="J56" s="72"/>
      <c r="K56" s="72"/>
    </row>
    <row r="57" spans="1:11" s="10" customFormat="1" ht="30">
      <c r="A57" s="72" t="s">
        <v>97</v>
      </c>
      <c r="B57" s="72" t="s">
        <v>98</v>
      </c>
      <c r="C57" s="72" t="s">
        <v>54</v>
      </c>
      <c r="D57" s="72" t="s">
        <v>55</v>
      </c>
      <c r="E57" s="72" t="s">
        <v>56</v>
      </c>
      <c r="F57" s="75" t="s">
        <v>99</v>
      </c>
      <c r="G57" s="3" t="s">
        <v>76</v>
      </c>
      <c r="H57" s="72"/>
      <c r="I57" s="72"/>
      <c r="J57" s="72"/>
      <c r="K57" s="72"/>
    </row>
    <row r="58" spans="1:11" s="10" customFormat="1" ht="30">
      <c r="A58" s="72" t="s">
        <v>100</v>
      </c>
      <c r="B58" s="72" t="s">
        <v>101</v>
      </c>
      <c r="C58" s="72" t="s">
        <v>37</v>
      </c>
      <c r="D58" s="72" t="s">
        <v>102</v>
      </c>
      <c r="E58" s="72"/>
      <c r="F58" s="75" t="s">
        <v>103</v>
      </c>
      <c r="G58" s="3" t="s">
        <v>104</v>
      </c>
      <c r="H58" s="72"/>
      <c r="I58" s="12"/>
      <c r="J58" s="72"/>
      <c r="K58" s="72"/>
    </row>
    <row r="59" spans="1:11" s="10" customFormat="1" ht="30">
      <c r="A59" s="72" t="s">
        <v>105</v>
      </c>
      <c r="B59" s="72" t="s">
        <v>106</v>
      </c>
      <c r="C59" s="72" t="s">
        <v>37</v>
      </c>
      <c r="D59" s="72" t="s">
        <v>107</v>
      </c>
      <c r="E59" s="72"/>
      <c r="F59" s="75" t="s">
        <v>108</v>
      </c>
      <c r="G59" s="3" t="s">
        <v>104</v>
      </c>
      <c r="H59" s="72"/>
      <c r="I59" s="12"/>
      <c r="J59" s="72"/>
      <c r="K59" s="72"/>
    </row>
    <row r="60" spans="1:11" ht="15.75">
      <c r="A60" s="17"/>
      <c r="B60" s="21"/>
      <c r="C60" s="21"/>
      <c r="D60" s="17"/>
      <c r="E60" s="17"/>
      <c r="F60" s="17"/>
      <c r="G60" s="17"/>
      <c r="H60" s="17"/>
      <c r="I60" s="17"/>
      <c r="J60" s="17"/>
      <c r="K60" s="17"/>
    </row>
    <row r="61" spans="1:11" ht="15.75">
      <c r="A61" s="21" t="s">
        <v>133</v>
      </c>
      <c r="B61" s="86" t="s">
        <v>134</v>
      </c>
      <c r="C61" s="86"/>
      <c r="D61" s="86"/>
      <c r="E61" s="86"/>
      <c r="F61" s="86"/>
      <c r="G61" s="86"/>
      <c r="H61" s="17"/>
      <c r="I61" s="79" t="s">
        <v>24</v>
      </c>
      <c r="J61" s="17"/>
      <c r="K61" s="17"/>
    </row>
    <row r="62" spans="1:11" s="9" customFormat="1" ht="15.75">
      <c r="A62" s="19" t="s">
        <v>25</v>
      </c>
      <c r="B62" s="86"/>
      <c r="C62" s="86"/>
      <c r="D62" s="86"/>
      <c r="E62" s="86"/>
      <c r="F62" s="86"/>
      <c r="G62" s="86"/>
      <c r="H62" s="19"/>
      <c r="I62" s="19" t="s">
        <v>26</v>
      </c>
      <c r="J62" s="19"/>
      <c r="K62" s="17"/>
    </row>
    <row r="63" spans="1:11" s="9" customFormat="1">
      <c r="A63" s="30" t="s">
        <v>18</v>
      </c>
      <c r="B63" s="29" t="s">
        <v>27</v>
      </c>
      <c r="C63" s="11" t="s">
        <v>28</v>
      </c>
      <c r="D63" s="11" t="s">
        <v>29</v>
      </c>
      <c r="E63" s="11" t="s">
        <v>30</v>
      </c>
      <c r="F63" s="11" t="s">
        <v>31</v>
      </c>
      <c r="G63" s="11" t="s">
        <v>32</v>
      </c>
      <c r="H63" s="4"/>
      <c r="I63" s="11" t="s">
        <v>18</v>
      </c>
      <c r="J63" s="29" t="s">
        <v>33</v>
      </c>
      <c r="K63" s="30" t="s">
        <v>34</v>
      </c>
    </row>
    <row r="64" spans="1:11" s="10" customFormat="1">
      <c r="A64" s="72" t="s">
        <v>35</v>
      </c>
      <c r="B64" s="72" t="s">
        <v>36</v>
      </c>
      <c r="C64" s="72" t="s">
        <v>37</v>
      </c>
      <c r="D64" s="72" t="s">
        <v>38</v>
      </c>
      <c r="E64" s="72"/>
      <c r="F64" s="75" t="s">
        <v>39</v>
      </c>
      <c r="G64" s="72" t="s">
        <v>40</v>
      </c>
      <c r="H64" s="72"/>
      <c r="I64" s="75" t="s">
        <v>41</v>
      </c>
      <c r="J64" s="23" t="s">
        <v>41</v>
      </c>
      <c r="K64" s="75"/>
    </row>
    <row r="65" spans="1:11" s="10" customFormat="1">
      <c r="A65" s="18" t="s">
        <v>123</v>
      </c>
      <c r="B65" s="18" t="s">
        <v>124</v>
      </c>
      <c r="C65" s="72" t="s">
        <v>63</v>
      </c>
      <c r="D65" s="72" t="s">
        <v>64</v>
      </c>
      <c r="E65" s="72" t="s">
        <v>65</v>
      </c>
      <c r="F65" s="72" t="s">
        <v>66</v>
      </c>
      <c r="G65" s="72" t="s">
        <v>40</v>
      </c>
      <c r="H65" s="72"/>
      <c r="I65" s="43" t="s">
        <v>46</v>
      </c>
      <c r="J65" s="49" t="s">
        <v>46</v>
      </c>
      <c r="K65" s="45"/>
    </row>
    <row r="66" spans="1:11" s="10" customFormat="1">
      <c r="A66" s="75" t="s">
        <v>130</v>
      </c>
      <c r="B66" s="75" t="s">
        <v>131</v>
      </c>
      <c r="C66" s="72" t="s">
        <v>54</v>
      </c>
      <c r="D66" s="72" t="s">
        <v>55</v>
      </c>
      <c r="E66" s="72" t="s">
        <v>56</v>
      </c>
      <c r="F66" s="72" t="s">
        <v>132</v>
      </c>
      <c r="G66" s="72" t="s">
        <v>40</v>
      </c>
      <c r="H66" s="75"/>
      <c r="I66" s="72" t="s">
        <v>51</v>
      </c>
      <c r="J66" s="65" t="s">
        <v>51</v>
      </c>
      <c r="K66" s="75"/>
    </row>
    <row r="67" spans="1:11" s="10" customFormat="1">
      <c r="A67" s="33" t="s">
        <v>109</v>
      </c>
      <c r="B67" s="34" t="s">
        <v>110</v>
      </c>
      <c r="C67" s="34" t="s">
        <v>63</v>
      </c>
      <c r="D67" s="34" t="s">
        <v>64</v>
      </c>
      <c r="E67" s="34" t="s">
        <v>65</v>
      </c>
      <c r="F67" s="34" t="s">
        <v>66</v>
      </c>
      <c r="G67" s="66" t="s">
        <v>135</v>
      </c>
      <c r="H67" s="72"/>
      <c r="I67" s="75"/>
      <c r="J67" s="75"/>
      <c r="K67" s="75"/>
    </row>
    <row r="68" spans="1:11" s="10" customFormat="1">
      <c r="A68" s="36" t="s">
        <v>112</v>
      </c>
      <c r="B68" s="72" t="s">
        <v>113</v>
      </c>
      <c r="C68" s="72" t="s">
        <v>63</v>
      </c>
      <c r="D68" s="72" t="s">
        <v>64</v>
      </c>
      <c r="E68" s="72" t="s">
        <v>65</v>
      </c>
      <c r="F68" s="72" t="s">
        <v>66</v>
      </c>
      <c r="G68" s="38" t="s">
        <v>135</v>
      </c>
      <c r="H68" s="72"/>
      <c r="I68" s="3"/>
      <c r="J68" s="72"/>
      <c r="K68" s="72"/>
    </row>
    <row r="69" spans="1:11" s="75" customFormat="1">
      <c r="A69" s="39" t="s">
        <v>114</v>
      </c>
      <c r="B69" s="40" t="s">
        <v>115</v>
      </c>
      <c r="C69" s="40" t="s">
        <v>63</v>
      </c>
      <c r="D69" s="40" t="s">
        <v>64</v>
      </c>
      <c r="E69" s="40" t="s">
        <v>65</v>
      </c>
      <c r="F69" s="40" t="s">
        <v>66</v>
      </c>
      <c r="G69" s="42" t="s">
        <v>136</v>
      </c>
      <c r="H69" s="72"/>
      <c r="I69" s="3"/>
      <c r="J69" s="72"/>
      <c r="K69" s="72"/>
    </row>
    <row r="70" spans="1:11" ht="15.75">
      <c r="A70" s="17"/>
      <c r="B70" s="21"/>
      <c r="C70" s="71"/>
      <c r="D70" s="17"/>
      <c r="E70" s="17"/>
      <c r="F70" s="17"/>
      <c r="G70" s="17"/>
      <c r="H70" s="17"/>
      <c r="I70" s="17"/>
      <c r="J70" s="17"/>
      <c r="K70" s="17"/>
    </row>
    <row r="71" spans="1:11" ht="15.75">
      <c r="A71" s="21" t="s">
        <v>137</v>
      </c>
      <c r="B71" s="86" t="s">
        <v>138</v>
      </c>
      <c r="C71" s="86"/>
      <c r="D71" s="86"/>
      <c r="E71" s="86"/>
      <c r="F71" s="86"/>
      <c r="G71" s="86"/>
      <c r="H71" s="17"/>
      <c r="I71" s="79" t="s">
        <v>24</v>
      </c>
      <c r="J71" s="17"/>
      <c r="K71" s="17"/>
    </row>
    <row r="72" spans="1:11" s="9" customFormat="1" ht="15.75">
      <c r="A72" s="19" t="s">
        <v>25</v>
      </c>
      <c r="B72" s="86"/>
      <c r="C72" s="86"/>
      <c r="D72" s="86"/>
      <c r="E72" s="86"/>
      <c r="F72" s="86"/>
      <c r="G72" s="86"/>
      <c r="H72" s="19"/>
      <c r="I72" s="19" t="s">
        <v>26</v>
      </c>
      <c r="J72" s="19"/>
      <c r="K72" s="17"/>
    </row>
    <row r="73" spans="1:11" s="9" customFormat="1">
      <c r="A73" s="30" t="s">
        <v>18</v>
      </c>
      <c r="B73" s="29" t="s">
        <v>27</v>
      </c>
      <c r="C73" s="11" t="s">
        <v>28</v>
      </c>
      <c r="D73" s="11" t="s">
        <v>29</v>
      </c>
      <c r="E73" s="11" t="s">
        <v>30</v>
      </c>
      <c r="F73" s="11" t="s">
        <v>31</v>
      </c>
      <c r="G73" s="11" t="s">
        <v>32</v>
      </c>
      <c r="H73" s="4"/>
      <c r="I73" s="11" t="s">
        <v>18</v>
      </c>
      <c r="J73" s="29" t="s">
        <v>33</v>
      </c>
      <c r="K73" s="30" t="s">
        <v>34</v>
      </c>
    </row>
    <row r="74" spans="1:11" s="10" customFormat="1">
      <c r="A74" s="72" t="s">
        <v>35</v>
      </c>
      <c r="B74" s="72" t="s">
        <v>36</v>
      </c>
      <c r="C74" s="72" t="s">
        <v>37</v>
      </c>
      <c r="D74" s="72" t="s">
        <v>38</v>
      </c>
      <c r="E74" s="72"/>
      <c r="F74" s="75" t="s">
        <v>39</v>
      </c>
      <c r="G74" s="72" t="s">
        <v>40</v>
      </c>
      <c r="H74" s="72"/>
      <c r="I74" s="75" t="s">
        <v>41</v>
      </c>
      <c r="J74" s="23" t="s">
        <v>41</v>
      </c>
      <c r="K74" s="75"/>
    </row>
    <row r="75" spans="1:11" s="10" customFormat="1">
      <c r="A75" s="18" t="s">
        <v>123</v>
      </c>
      <c r="B75" s="18" t="s">
        <v>124</v>
      </c>
      <c r="C75" s="72" t="s">
        <v>63</v>
      </c>
      <c r="D75" s="72" t="s">
        <v>64</v>
      </c>
      <c r="E75" s="72" t="s">
        <v>65</v>
      </c>
      <c r="F75" s="72" t="s">
        <v>66</v>
      </c>
      <c r="G75" s="72" t="s">
        <v>40</v>
      </c>
      <c r="H75" s="72"/>
      <c r="I75" s="43" t="s">
        <v>46</v>
      </c>
      <c r="J75" s="49" t="s">
        <v>46</v>
      </c>
      <c r="K75" s="45"/>
    </row>
    <row r="76" spans="1:11" s="10" customFormat="1">
      <c r="A76" s="75" t="s">
        <v>130</v>
      </c>
      <c r="B76" s="75" t="s">
        <v>131</v>
      </c>
      <c r="C76" s="72" t="s">
        <v>54</v>
      </c>
      <c r="D76" s="72" t="s">
        <v>55</v>
      </c>
      <c r="E76" s="72" t="s">
        <v>56</v>
      </c>
      <c r="F76" s="72" t="s">
        <v>132</v>
      </c>
      <c r="G76" s="72" t="s">
        <v>40</v>
      </c>
      <c r="H76" s="72"/>
      <c r="I76" s="72" t="s">
        <v>51</v>
      </c>
      <c r="J76" s="65" t="s">
        <v>51</v>
      </c>
      <c r="K76" s="75"/>
    </row>
    <row r="77" spans="1:11" s="10" customFormat="1">
      <c r="A77" s="33" t="s">
        <v>109</v>
      </c>
      <c r="B77" s="34" t="s">
        <v>110</v>
      </c>
      <c r="C77" s="34" t="s">
        <v>63</v>
      </c>
      <c r="D77" s="34" t="s">
        <v>64</v>
      </c>
      <c r="E77" s="34" t="s">
        <v>65</v>
      </c>
      <c r="F77" s="34" t="s">
        <v>66</v>
      </c>
      <c r="G77" s="66" t="s">
        <v>135</v>
      </c>
      <c r="H77" s="72"/>
      <c r="I77" s="75"/>
      <c r="J77" s="75"/>
      <c r="K77" s="75"/>
    </row>
    <row r="78" spans="1:11" s="10" customFormat="1">
      <c r="A78" s="36" t="s">
        <v>112</v>
      </c>
      <c r="B78" s="72" t="s">
        <v>113</v>
      </c>
      <c r="C78" s="72" t="s">
        <v>63</v>
      </c>
      <c r="D78" s="72" t="s">
        <v>64</v>
      </c>
      <c r="E78" s="72" t="s">
        <v>65</v>
      </c>
      <c r="F78" s="72" t="s">
        <v>66</v>
      </c>
      <c r="G78" s="38" t="s">
        <v>135</v>
      </c>
      <c r="H78" s="72"/>
      <c r="I78" s="3"/>
      <c r="J78" s="72"/>
      <c r="K78" s="72"/>
    </row>
    <row r="79" spans="1:11" s="75" customFormat="1">
      <c r="A79" s="39" t="s">
        <v>114</v>
      </c>
      <c r="B79" s="40" t="s">
        <v>115</v>
      </c>
      <c r="C79" s="40" t="s">
        <v>63</v>
      </c>
      <c r="D79" s="40" t="s">
        <v>64</v>
      </c>
      <c r="E79" s="40" t="s">
        <v>65</v>
      </c>
      <c r="F79" s="40" t="s">
        <v>66</v>
      </c>
      <c r="G79" s="42" t="s">
        <v>136</v>
      </c>
      <c r="H79" s="72"/>
      <c r="I79" s="3"/>
      <c r="J79" s="72"/>
      <c r="K79" s="72"/>
    </row>
    <row r="80" spans="1:11" s="10" customFormat="1">
      <c r="A80" s="12"/>
      <c r="B80" s="72"/>
      <c r="C80" s="72"/>
      <c r="D80" s="72"/>
      <c r="E80" s="72"/>
      <c r="F80" s="72"/>
      <c r="G80" s="72"/>
      <c r="H80" s="72"/>
      <c r="I80" s="13"/>
      <c r="J80" s="72"/>
      <c r="K80" s="72"/>
    </row>
    <row r="81" spans="1:11" s="9" customFormat="1" ht="15.75">
      <c r="A81" s="21" t="s">
        <v>139</v>
      </c>
      <c r="B81" s="86" t="s">
        <v>140</v>
      </c>
      <c r="C81" s="86"/>
      <c r="D81" s="86"/>
      <c r="E81" s="86"/>
      <c r="F81" s="86"/>
      <c r="G81" s="86"/>
      <c r="H81" s="17"/>
      <c r="I81" s="79" t="s">
        <v>24</v>
      </c>
      <c r="J81" s="17"/>
      <c r="K81" s="17"/>
    </row>
    <row r="82" spans="1:11" s="9" customFormat="1" ht="15.75">
      <c r="A82" s="19" t="s">
        <v>25</v>
      </c>
      <c r="B82" s="86"/>
      <c r="C82" s="86"/>
      <c r="D82" s="86"/>
      <c r="E82" s="86"/>
      <c r="F82" s="86"/>
      <c r="G82" s="86"/>
      <c r="H82" s="19"/>
      <c r="I82" s="19" t="s">
        <v>26</v>
      </c>
      <c r="J82" s="19"/>
      <c r="K82" s="17"/>
    </row>
    <row r="83" spans="1:11" s="9" customFormat="1">
      <c r="A83" s="30" t="s">
        <v>18</v>
      </c>
      <c r="B83" s="29" t="s">
        <v>27</v>
      </c>
      <c r="C83" s="11" t="s">
        <v>28</v>
      </c>
      <c r="D83" s="11" t="s">
        <v>29</v>
      </c>
      <c r="E83" s="11" t="s">
        <v>30</v>
      </c>
      <c r="F83" s="11" t="s">
        <v>31</v>
      </c>
      <c r="G83" s="11" t="s">
        <v>32</v>
      </c>
      <c r="H83" s="4"/>
      <c r="I83" s="11" t="s">
        <v>18</v>
      </c>
      <c r="J83" s="29" t="s">
        <v>33</v>
      </c>
      <c r="K83" s="30" t="s">
        <v>34</v>
      </c>
    </row>
    <row r="84" spans="1:11" s="10" customFormat="1">
      <c r="A84" s="72" t="s">
        <v>35</v>
      </c>
      <c r="B84" s="72" t="s">
        <v>36</v>
      </c>
      <c r="C84" s="72" t="s">
        <v>37</v>
      </c>
      <c r="D84" s="72" t="s">
        <v>38</v>
      </c>
      <c r="E84" s="72"/>
      <c r="F84" s="75" t="s">
        <v>39</v>
      </c>
      <c r="G84" s="72" t="s">
        <v>40</v>
      </c>
      <c r="H84" s="72"/>
      <c r="I84" s="75" t="s">
        <v>41</v>
      </c>
      <c r="J84" s="23" t="s">
        <v>41</v>
      </c>
      <c r="K84" s="75"/>
    </row>
    <row r="85" spans="1:11" s="10" customFormat="1">
      <c r="A85" s="18" t="s">
        <v>123</v>
      </c>
      <c r="B85" s="18" t="s">
        <v>124</v>
      </c>
      <c r="C85" s="72" t="s">
        <v>63</v>
      </c>
      <c r="D85" s="72" t="s">
        <v>64</v>
      </c>
      <c r="E85" s="72" t="s">
        <v>65</v>
      </c>
      <c r="F85" s="72" t="s">
        <v>66</v>
      </c>
      <c r="G85" s="72" t="s">
        <v>40</v>
      </c>
      <c r="H85" s="72"/>
      <c r="I85" s="43" t="s">
        <v>46</v>
      </c>
      <c r="J85" s="49" t="s">
        <v>46</v>
      </c>
      <c r="K85" s="45"/>
    </row>
    <row r="86" spans="1:11" s="10" customFormat="1">
      <c r="A86" s="72" t="s">
        <v>58</v>
      </c>
      <c r="B86" s="72" t="s">
        <v>59</v>
      </c>
      <c r="C86" s="72" t="s">
        <v>54</v>
      </c>
      <c r="D86" s="72" t="s">
        <v>55</v>
      </c>
      <c r="E86" s="75" t="s">
        <v>56</v>
      </c>
      <c r="F86" s="75" t="s">
        <v>141</v>
      </c>
      <c r="G86" s="72" t="s">
        <v>40</v>
      </c>
      <c r="H86" s="72"/>
      <c r="I86" s="72" t="s">
        <v>51</v>
      </c>
      <c r="J86" s="65" t="s">
        <v>51</v>
      </c>
      <c r="K86" s="75"/>
    </row>
    <row r="87" spans="1:11" ht="15.75">
      <c r="A87" s="17"/>
      <c r="B87" s="20"/>
      <c r="C87" s="20"/>
      <c r="D87" s="17"/>
      <c r="E87" s="17"/>
      <c r="F87" s="17"/>
      <c r="G87" s="17"/>
      <c r="H87" s="17"/>
      <c r="I87" s="17"/>
      <c r="J87" s="17"/>
      <c r="K87" s="17"/>
    </row>
    <row r="88" spans="1:11" ht="15.75">
      <c r="A88" s="20" t="s">
        <v>142</v>
      </c>
      <c r="B88" s="86" t="s">
        <v>143</v>
      </c>
      <c r="C88" s="86"/>
      <c r="D88" s="86"/>
      <c r="E88" s="86"/>
      <c r="F88" s="86"/>
      <c r="G88" s="86"/>
      <c r="H88" s="17"/>
      <c r="I88" s="79" t="s">
        <v>24</v>
      </c>
      <c r="J88" s="17"/>
      <c r="K88" s="17"/>
    </row>
    <row r="89" spans="1:11" s="9" customFormat="1" ht="15.75">
      <c r="A89" s="19" t="s">
        <v>25</v>
      </c>
      <c r="B89" s="86"/>
      <c r="C89" s="86"/>
      <c r="D89" s="86"/>
      <c r="E89" s="86"/>
      <c r="F89" s="86"/>
      <c r="G89" s="86"/>
      <c r="H89" s="19"/>
      <c r="I89" s="19" t="s">
        <v>26</v>
      </c>
      <c r="J89" s="19"/>
      <c r="K89" s="17"/>
    </row>
    <row r="90" spans="1:11" s="9" customFormat="1">
      <c r="A90" s="30" t="s">
        <v>18</v>
      </c>
      <c r="B90" s="29" t="s">
        <v>27</v>
      </c>
      <c r="C90" s="11" t="s">
        <v>28</v>
      </c>
      <c r="D90" s="11" t="s">
        <v>29</v>
      </c>
      <c r="E90" s="11" t="s">
        <v>30</v>
      </c>
      <c r="F90" s="11" t="s">
        <v>31</v>
      </c>
      <c r="G90" s="11" t="s">
        <v>32</v>
      </c>
      <c r="H90" s="4"/>
      <c r="I90" s="11" t="s">
        <v>18</v>
      </c>
      <c r="J90" s="29" t="s">
        <v>33</v>
      </c>
      <c r="K90" s="30" t="s">
        <v>34</v>
      </c>
    </row>
    <row r="91" spans="1:11" s="10" customFormat="1">
      <c r="A91" s="72" t="s">
        <v>35</v>
      </c>
      <c r="B91" s="72" t="s">
        <v>36</v>
      </c>
      <c r="C91" s="72" t="s">
        <v>37</v>
      </c>
      <c r="D91" s="72" t="s">
        <v>38</v>
      </c>
      <c r="E91" s="72"/>
      <c r="F91" s="75" t="s">
        <v>39</v>
      </c>
      <c r="G91" s="72" t="s">
        <v>40</v>
      </c>
      <c r="H91" s="72"/>
      <c r="I91" s="75" t="s">
        <v>41</v>
      </c>
      <c r="J91" s="23" t="s">
        <v>41</v>
      </c>
      <c r="K91" s="75"/>
    </row>
    <row r="92" spans="1:11" s="10" customFormat="1">
      <c r="A92" s="18" t="s">
        <v>123</v>
      </c>
      <c r="B92" s="18" t="s">
        <v>124</v>
      </c>
      <c r="C92" s="72" t="s">
        <v>63</v>
      </c>
      <c r="D92" s="72" t="s">
        <v>64</v>
      </c>
      <c r="E92" s="72" t="s">
        <v>65</v>
      </c>
      <c r="F92" s="72" t="s">
        <v>66</v>
      </c>
      <c r="G92" s="72" t="s">
        <v>40</v>
      </c>
      <c r="H92" s="72"/>
      <c r="I92" s="43" t="s">
        <v>46</v>
      </c>
      <c r="J92" s="49" t="s">
        <v>46</v>
      </c>
      <c r="K92" s="45"/>
    </row>
    <row r="93" spans="1:11" s="10" customFormat="1">
      <c r="A93" s="72" t="s">
        <v>144</v>
      </c>
      <c r="B93" s="72" t="s">
        <v>145</v>
      </c>
      <c r="C93" s="72" t="s">
        <v>54</v>
      </c>
      <c r="D93" s="72" t="s">
        <v>55</v>
      </c>
      <c r="E93" s="72" t="s">
        <v>56</v>
      </c>
      <c r="F93" s="72" t="s">
        <v>146</v>
      </c>
      <c r="G93" s="72" t="s">
        <v>40</v>
      </c>
      <c r="H93" s="72"/>
      <c r="I93" s="72" t="s">
        <v>51</v>
      </c>
      <c r="J93" s="65" t="s">
        <v>51</v>
      </c>
      <c r="K93" s="75"/>
    </row>
    <row r="94" spans="1:11" s="10" customFormat="1">
      <c r="A94" s="72" t="s">
        <v>147</v>
      </c>
      <c r="B94" s="72" t="s">
        <v>148</v>
      </c>
      <c r="C94" s="72" t="s">
        <v>37</v>
      </c>
      <c r="D94" s="72" t="s">
        <v>149</v>
      </c>
      <c r="E94" s="72"/>
      <c r="F94" s="72" t="s">
        <v>150</v>
      </c>
      <c r="G94" s="72" t="s">
        <v>40</v>
      </c>
      <c r="H94" s="72"/>
      <c r="I94" s="75"/>
      <c r="J94" s="75"/>
      <c r="K94" s="75"/>
    </row>
    <row r="95" spans="1:11" s="10" customFormat="1">
      <c r="A95" s="72" t="s">
        <v>151</v>
      </c>
      <c r="B95" s="72" t="s">
        <v>152</v>
      </c>
      <c r="C95" s="72" t="s">
        <v>153</v>
      </c>
      <c r="D95" s="72" t="s">
        <v>154</v>
      </c>
      <c r="E95" s="75" t="s">
        <v>155</v>
      </c>
      <c r="F95" s="75" t="s">
        <v>156</v>
      </c>
      <c r="G95" s="72" t="s">
        <v>157</v>
      </c>
      <c r="H95" s="72"/>
      <c r="I95" s="3"/>
      <c r="J95" s="72"/>
      <c r="K95" s="72"/>
    </row>
    <row r="96" spans="1:11" s="10" customFormat="1">
      <c r="A96" s="12"/>
      <c r="B96" s="72"/>
      <c r="C96" s="72"/>
      <c r="D96" s="72"/>
      <c r="E96" s="72"/>
      <c r="F96" s="72"/>
      <c r="G96" s="72"/>
      <c r="H96" s="72"/>
      <c r="I96" s="13"/>
      <c r="J96" s="72"/>
      <c r="K96" s="72"/>
    </row>
    <row r="97" spans="1:11" ht="15.75">
      <c r="A97" s="20" t="s">
        <v>158</v>
      </c>
      <c r="B97" s="86" t="s">
        <v>159</v>
      </c>
      <c r="C97" s="86"/>
      <c r="D97" s="86"/>
      <c r="E97" s="86"/>
      <c r="F97" s="86"/>
      <c r="G97" s="86"/>
      <c r="H97" s="17"/>
      <c r="I97" s="79" t="s">
        <v>24</v>
      </c>
      <c r="J97" s="17"/>
      <c r="K97" s="17"/>
    </row>
    <row r="98" spans="1:11" s="9" customFormat="1" ht="15.75">
      <c r="A98" s="19" t="s">
        <v>25</v>
      </c>
      <c r="B98" s="86"/>
      <c r="C98" s="86"/>
      <c r="D98" s="86"/>
      <c r="E98" s="86"/>
      <c r="F98" s="86"/>
      <c r="G98" s="86"/>
      <c r="H98" s="19"/>
      <c r="I98" s="19" t="s">
        <v>26</v>
      </c>
      <c r="J98" s="19"/>
      <c r="K98" s="17"/>
    </row>
    <row r="99" spans="1:11" s="9" customFormat="1">
      <c r="A99" s="30" t="s">
        <v>18</v>
      </c>
      <c r="B99" s="29" t="s">
        <v>27</v>
      </c>
      <c r="C99" s="11" t="s">
        <v>28</v>
      </c>
      <c r="D99" s="11" t="s">
        <v>29</v>
      </c>
      <c r="E99" s="11" t="s">
        <v>30</v>
      </c>
      <c r="F99" s="11" t="s">
        <v>31</v>
      </c>
      <c r="G99" s="11" t="s">
        <v>32</v>
      </c>
      <c r="H99" s="4"/>
      <c r="I99" s="11" t="s">
        <v>18</v>
      </c>
      <c r="J99" s="29" t="s">
        <v>33</v>
      </c>
      <c r="K99" s="30" t="s">
        <v>34</v>
      </c>
    </row>
    <row r="100" spans="1:11" s="10" customFormat="1">
      <c r="A100" s="72" t="s">
        <v>35</v>
      </c>
      <c r="B100" s="72" t="s">
        <v>36</v>
      </c>
      <c r="C100" s="72" t="s">
        <v>37</v>
      </c>
      <c r="D100" s="72" t="s">
        <v>38</v>
      </c>
      <c r="E100" s="72"/>
      <c r="F100" s="75" t="s">
        <v>39</v>
      </c>
      <c r="G100" s="72" t="s">
        <v>40</v>
      </c>
      <c r="H100" s="72"/>
      <c r="I100" s="75" t="s">
        <v>41</v>
      </c>
      <c r="J100" s="23" t="s">
        <v>41</v>
      </c>
      <c r="K100" s="75"/>
    </row>
    <row r="101" spans="1:11" s="10" customFormat="1">
      <c r="A101" s="18" t="s">
        <v>123</v>
      </c>
      <c r="B101" s="18" t="s">
        <v>124</v>
      </c>
      <c r="C101" s="72" t="s">
        <v>63</v>
      </c>
      <c r="D101" s="72" t="s">
        <v>64</v>
      </c>
      <c r="E101" s="72" t="s">
        <v>65</v>
      </c>
      <c r="F101" s="72" t="s">
        <v>66</v>
      </c>
      <c r="G101" s="72" t="s">
        <v>40</v>
      </c>
      <c r="H101" s="72"/>
      <c r="I101" s="43" t="s">
        <v>46</v>
      </c>
      <c r="J101" s="49" t="s">
        <v>46</v>
      </c>
      <c r="K101" s="45"/>
    </row>
    <row r="102" spans="1:11" s="10" customFormat="1">
      <c r="A102" s="72" t="s">
        <v>160</v>
      </c>
      <c r="B102" s="72" t="s">
        <v>161</v>
      </c>
      <c r="C102" s="72" t="s">
        <v>54</v>
      </c>
      <c r="D102" s="72" t="s">
        <v>55</v>
      </c>
      <c r="E102" s="72" t="s">
        <v>56</v>
      </c>
      <c r="F102" s="72" t="s">
        <v>146</v>
      </c>
      <c r="G102" s="72" t="s">
        <v>40</v>
      </c>
      <c r="H102" s="72"/>
      <c r="I102" s="72" t="s">
        <v>51</v>
      </c>
      <c r="J102" s="65" t="s">
        <v>51</v>
      </c>
      <c r="K102" s="75"/>
    </row>
    <row r="103" spans="1:11" s="10" customFormat="1">
      <c r="A103" s="72" t="s">
        <v>162</v>
      </c>
      <c r="B103" s="72" t="s">
        <v>163</v>
      </c>
      <c r="C103" s="72" t="s">
        <v>37</v>
      </c>
      <c r="D103" s="72" t="s">
        <v>149</v>
      </c>
      <c r="E103" s="72"/>
      <c r="F103" s="72" t="s">
        <v>164</v>
      </c>
      <c r="G103" s="3" t="s">
        <v>40</v>
      </c>
      <c r="H103" s="72"/>
      <c r="I103" s="75"/>
      <c r="J103" s="75"/>
      <c r="K103" s="75"/>
    </row>
    <row r="104" spans="1:11" s="10" customFormat="1">
      <c r="A104" s="12"/>
      <c r="B104" s="72"/>
      <c r="C104" s="72"/>
      <c r="D104" s="72"/>
      <c r="E104" s="72"/>
      <c r="F104" s="72"/>
      <c r="G104" s="72"/>
      <c r="H104" s="72"/>
      <c r="I104" s="3"/>
      <c r="J104" s="72"/>
      <c r="K104" s="72"/>
    </row>
    <row r="105" spans="1:11" ht="15.75">
      <c r="A105" s="20" t="s">
        <v>165</v>
      </c>
      <c r="B105" s="86" t="s">
        <v>166</v>
      </c>
      <c r="C105" s="86"/>
      <c r="D105" s="86"/>
      <c r="E105" s="86"/>
      <c r="F105" s="86"/>
      <c r="G105" s="86"/>
      <c r="H105" s="17"/>
      <c r="I105" s="79" t="s">
        <v>24</v>
      </c>
      <c r="J105" s="17"/>
      <c r="K105" s="17"/>
    </row>
    <row r="106" spans="1:11" s="9" customFormat="1" ht="15.75">
      <c r="A106" s="19" t="s">
        <v>25</v>
      </c>
      <c r="B106" s="86"/>
      <c r="C106" s="86"/>
      <c r="D106" s="86"/>
      <c r="E106" s="86"/>
      <c r="F106" s="86"/>
      <c r="G106" s="86"/>
      <c r="H106" s="19"/>
      <c r="I106" s="19" t="s">
        <v>26</v>
      </c>
      <c r="J106" s="19"/>
      <c r="K106" s="17"/>
    </row>
    <row r="107" spans="1:11" s="9" customFormat="1">
      <c r="A107" s="30" t="s">
        <v>18</v>
      </c>
      <c r="B107" s="29" t="s">
        <v>27</v>
      </c>
      <c r="C107" s="11" t="s">
        <v>28</v>
      </c>
      <c r="D107" s="11" t="s">
        <v>29</v>
      </c>
      <c r="E107" s="11" t="s">
        <v>30</v>
      </c>
      <c r="F107" s="11" t="s">
        <v>31</v>
      </c>
      <c r="G107" s="11" t="s">
        <v>32</v>
      </c>
      <c r="H107" s="4"/>
      <c r="I107" s="11" t="s">
        <v>18</v>
      </c>
      <c r="J107" s="29" t="s">
        <v>33</v>
      </c>
      <c r="K107" s="30" t="s">
        <v>34</v>
      </c>
    </row>
    <row r="108" spans="1:11" s="10" customFormat="1">
      <c r="A108" s="72" t="s">
        <v>35</v>
      </c>
      <c r="B108" s="72" t="s">
        <v>36</v>
      </c>
      <c r="C108" s="72" t="s">
        <v>37</v>
      </c>
      <c r="D108" s="72" t="s">
        <v>38</v>
      </c>
      <c r="E108" s="72"/>
      <c r="F108" s="75" t="s">
        <v>39</v>
      </c>
      <c r="G108" s="72" t="s">
        <v>40</v>
      </c>
      <c r="H108" s="72"/>
      <c r="I108" s="75" t="s">
        <v>41</v>
      </c>
      <c r="J108" s="23" t="s">
        <v>41</v>
      </c>
      <c r="K108" s="75"/>
    </row>
    <row r="109" spans="1:11" s="10" customFormat="1">
      <c r="A109" s="18" t="s">
        <v>123</v>
      </c>
      <c r="B109" s="18" t="s">
        <v>124</v>
      </c>
      <c r="C109" s="72" t="s">
        <v>63</v>
      </c>
      <c r="D109" s="72" t="s">
        <v>64</v>
      </c>
      <c r="E109" s="72" t="s">
        <v>65</v>
      </c>
      <c r="F109" s="72" t="s">
        <v>66</v>
      </c>
      <c r="G109" s="72" t="s">
        <v>40</v>
      </c>
      <c r="H109" s="72"/>
      <c r="I109" s="43" t="s">
        <v>46</v>
      </c>
      <c r="J109" s="49" t="s">
        <v>46</v>
      </c>
      <c r="K109" s="45"/>
    </row>
    <row r="110" spans="1:11" s="10" customFormat="1">
      <c r="A110" s="72" t="s">
        <v>167</v>
      </c>
      <c r="B110" s="72" t="s">
        <v>168</v>
      </c>
      <c r="C110" s="72" t="s">
        <v>37</v>
      </c>
      <c r="D110" s="72" t="s">
        <v>149</v>
      </c>
      <c r="E110" s="72"/>
      <c r="F110" s="72" t="s">
        <v>169</v>
      </c>
      <c r="G110" s="72" t="s">
        <v>40</v>
      </c>
      <c r="H110" s="72"/>
      <c r="I110" s="72" t="s">
        <v>51</v>
      </c>
      <c r="J110" s="65" t="s">
        <v>51</v>
      </c>
      <c r="K110" s="75"/>
    </row>
    <row r="111" spans="1:11" s="10" customFormat="1">
      <c r="A111" s="12"/>
      <c r="B111" s="72"/>
      <c r="C111" s="72"/>
      <c r="D111" s="72"/>
      <c r="E111" s="72"/>
      <c r="F111" s="72"/>
      <c r="G111" s="72"/>
      <c r="H111" s="72"/>
      <c r="I111" s="75"/>
      <c r="J111" s="75"/>
      <c r="K111" s="75"/>
    </row>
    <row r="112" spans="1:11" ht="15.75">
      <c r="A112" s="20" t="s">
        <v>170</v>
      </c>
      <c r="B112" s="86" t="s">
        <v>171</v>
      </c>
      <c r="C112" s="86"/>
      <c r="D112" s="86"/>
      <c r="E112" s="86"/>
      <c r="F112" s="86"/>
      <c r="G112" s="86"/>
      <c r="H112" s="17"/>
      <c r="I112" s="79" t="s">
        <v>24</v>
      </c>
      <c r="J112" s="17"/>
      <c r="K112" s="17"/>
    </row>
    <row r="113" spans="1:11" s="9" customFormat="1" ht="15.75">
      <c r="A113" s="19" t="s">
        <v>25</v>
      </c>
      <c r="B113" s="86"/>
      <c r="C113" s="86"/>
      <c r="D113" s="86"/>
      <c r="E113" s="86"/>
      <c r="F113" s="86"/>
      <c r="G113" s="86"/>
      <c r="H113" s="19"/>
      <c r="I113" s="19" t="s">
        <v>26</v>
      </c>
      <c r="J113" s="19"/>
      <c r="K113" s="17"/>
    </row>
    <row r="114" spans="1:11" s="9" customFormat="1">
      <c r="A114" s="30" t="s">
        <v>18</v>
      </c>
      <c r="B114" s="29" t="s">
        <v>27</v>
      </c>
      <c r="C114" s="11" t="s">
        <v>28</v>
      </c>
      <c r="D114" s="11" t="s">
        <v>29</v>
      </c>
      <c r="E114" s="11" t="s">
        <v>30</v>
      </c>
      <c r="F114" s="11" t="s">
        <v>31</v>
      </c>
      <c r="G114" s="11" t="s">
        <v>32</v>
      </c>
      <c r="H114" s="4"/>
      <c r="I114" s="11" t="s">
        <v>18</v>
      </c>
      <c r="J114" s="29" t="s">
        <v>33</v>
      </c>
      <c r="K114" s="30" t="s">
        <v>34</v>
      </c>
    </row>
    <row r="115" spans="1:11" s="10" customFormat="1">
      <c r="A115" s="72" t="s">
        <v>35</v>
      </c>
      <c r="B115" s="72" t="s">
        <v>36</v>
      </c>
      <c r="C115" s="72" t="s">
        <v>37</v>
      </c>
      <c r="D115" s="72" t="s">
        <v>38</v>
      </c>
      <c r="E115" s="72"/>
      <c r="F115" s="75" t="s">
        <v>39</v>
      </c>
      <c r="G115" s="72" t="s">
        <v>40</v>
      </c>
      <c r="H115" s="72"/>
      <c r="I115" s="75" t="s">
        <v>41</v>
      </c>
      <c r="J115" s="23" t="s">
        <v>41</v>
      </c>
      <c r="K115" s="75"/>
    </row>
    <row r="116" spans="1:11" s="10" customFormat="1">
      <c r="A116" s="18" t="s">
        <v>123</v>
      </c>
      <c r="B116" s="18" t="s">
        <v>124</v>
      </c>
      <c r="C116" s="72" t="s">
        <v>63</v>
      </c>
      <c r="D116" s="72" t="s">
        <v>64</v>
      </c>
      <c r="E116" s="72" t="s">
        <v>65</v>
      </c>
      <c r="F116" s="72" t="s">
        <v>66</v>
      </c>
      <c r="G116" s="72" t="s">
        <v>40</v>
      </c>
      <c r="H116" s="72"/>
      <c r="I116" s="43" t="s">
        <v>46</v>
      </c>
      <c r="J116" s="49" t="s">
        <v>46</v>
      </c>
      <c r="K116" s="45"/>
    </row>
    <row r="117" spans="1:11" s="10" customFormat="1">
      <c r="A117" s="72" t="s">
        <v>151</v>
      </c>
      <c r="B117" s="72" t="s">
        <v>152</v>
      </c>
      <c r="C117" s="72" t="s">
        <v>153</v>
      </c>
      <c r="D117" s="72" t="s">
        <v>154</v>
      </c>
      <c r="E117" s="72" t="s">
        <v>155</v>
      </c>
      <c r="F117" s="75" t="s">
        <v>156</v>
      </c>
      <c r="G117" s="72" t="s">
        <v>40</v>
      </c>
      <c r="H117" s="72"/>
      <c r="I117" s="72" t="s">
        <v>51</v>
      </c>
      <c r="J117" s="65" t="s">
        <v>51</v>
      </c>
      <c r="K117" s="75"/>
    </row>
    <row r="118" spans="1:11" s="10" customFormat="1">
      <c r="A118" s="12"/>
      <c r="B118" s="75"/>
      <c r="C118" s="72"/>
      <c r="D118" s="72"/>
      <c r="E118" s="72"/>
      <c r="F118" s="72"/>
      <c r="G118" s="72"/>
      <c r="H118" s="72"/>
      <c r="I118" s="75"/>
      <c r="J118" s="75"/>
      <c r="K118" s="75"/>
    </row>
    <row r="119" spans="1:11" s="9" customFormat="1" ht="15.75">
      <c r="A119" s="5" t="s">
        <v>172</v>
      </c>
      <c r="B119" s="86" t="s">
        <v>173</v>
      </c>
      <c r="C119" s="86"/>
      <c r="D119" s="86"/>
      <c r="E119" s="86"/>
      <c r="F119" s="86"/>
      <c r="G119" s="86"/>
      <c r="H119" s="14"/>
      <c r="I119" s="79" t="s">
        <v>24</v>
      </c>
      <c r="J119" s="71"/>
      <c r="K119" s="71"/>
    </row>
    <row r="120" spans="1:11" s="9" customFormat="1" ht="15.75">
      <c r="A120" s="5" t="s">
        <v>25</v>
      </c>
      <c r="B120" s="86"/>
      <c r="C120" s="86"/>
      <c r="D120" s="86"/>
      <c r="E120" s="86"/>
      <c r="F120" s="86"/>
      <c r="G120" s="86"/>
      <c r="H120" s="5"/>
      <c r="I120" s="5" t="s">
        <v>26</v>
      </c>
      <c r="J120" s="5"/>
      <c r="K120" s="71"/>
    </row>
    <row r="121" spans="1:11" s="9" customFormat="1">
      <c r="A121" s="30" t="s">
        <v>18</v>
      </c>
      <c r="B121" s="29" t="s">
        <v>27</v>
      </c>
      <c r="C121" s="11" t="s">
        <v>28</v>
      </c>
      <c r="D121" s="11" t="s">
        <v>29</v>
      </c>
      <c r="E121" s="11" t="s">
        <v>30</v>
      </c>
      <c r="F121" s="11" t="s">
        <v>31</v>
      </c>
      <c r="G121" s="11" t="s">
        <v>32</v>
      </c>
      <c r="H121" s="4"/>
      <c r="I121" s="11" t="s">
        <v>18</v>
      </c>
      <c r="J121" s="29" t="s">
        <v>33</v>
      </c>
      <c r="K121" s="30" t="s">
        <v>34</v>
      </c>
    </row>
    <row r="122" spans="1:11" s="10" customFormat="1">
      <c r="A122" s="72" t="s">
        <v>35</v>
      </c>
      <c r="B122" s="72" t="s">
        <v>36</v>
      </c>
      <c r="C122" s="72" t="s">
        <v>37</v>
      </c>
      <c r="D122" s="72" t="s">
        <v>38</v>
      </c>
      <c r="E122" s="72"/>
      <c r="F122" s="75" t="s">
        <v>39</v>
      </c>
      <c r="G122" s="3" t="s">
        <v>40</v>
      </c>
      <c r="H122" s="72"/>
      <c r="I122" s="75" t="s">
        <v>41</v>
      </c>
      <c r="J122" s="23" t="s">
        <v>41</v>
      </c>
      <c r="K122" s="75"/>
    </row>
    <row r="123" spans="1:11" s="10" customFormat="1">
      <c r="A123" s="72" t="s">
        <v>42</v>
      </c>
      <c r="B123" s="72" t="s">
        <v>43</v>
      </c>
      <c r="C123" s="72" t="s">
        <v>37</v>
      </c>
      <c r="D123" s="72" t="s">
        <v>44</v>
      </c>
      <c r="E123" s="72"/>
      <c r="F123" s="75" t="s">
        <v>45</v>
      </c>
      <c r="G123" s="3" t="s">
        <v>40</v>
      </c>
      <c r="H123" s="72"/>
      <c r="I123" s="43" t="s">
        <v>46</v>
      </c>
      <c r="J123" s="49" t="s">
        <v>46</v>
      </c>
      <c r="K123" s="45"/>
    </row>
    <row r="124" spans="1:11" s="10" customFormat="1">
      <c r="A124" s="72" t="s">
        <v>47</v>
      </c>
      <c r="B124" s="72" t="s">
        <v>48</v>
      </c>
      <c r="C124" s="72" t="s">
        <v>37</v>
      </c>
      <c r="D124" s="72" t="s">
        <v>49</v>
      </c>
      <c r="E124" s="72"/>
      <c r="F124" s="69" t="s">
        <v>50</v>
      </c>
      <c r="G124" s="3" t="s">
        <v>40</v>
      </c>
      <c r="H124" s="72"/>
      <c r="I124" s="72" t="s">
        <v>51</v>
      </c>
      <c r="J124" s="65" t="s">
        <v>51</v>
      </c>
      <c r="K124" s="75"/>
    </row>
    <row r="125" spans="1:11" s="10" customFormat="1">
      <c r="A125" s="72" t="s">
        <v>52</v>
      </c>
      <c r="B125" s="72" t="s">
        <v>53</v>
      </c>
      <c r="C125" s="72" t="s">
        <v>54</v>
      </c>
      <c r="D125" s="72" t="s">
        <v>55</v>
      </c>
      <c r="E125" s="72" t="s">
        <v>56</v>
      </c>
      <c r="F125" s="75" t="s">
        <v>57</v>
      </c>
      <c r="G125" s="3" t="s">
        <v>40</v>
      </c>
      <c r="H125" s="72"/>
      <c r="I125" s="75"/>
      <c r="J125" s="75"/>
      <c r="K125" s="75"/>
    </row>
    <row r="126" spans="1:11" s="10" customFormat="1">
      <c r="A126" s="72" t="s">
        <v>58</v>
      </c>
      <c r="B126" s="72" t="s">
        <v>59</v>
      </c>
      <c r="C126" s="72" t="s">
        <v>54</v>
      </c>
      <c r="D126" s="72" t="s">
        <v>55</v>
      </c>
      <c r="E126" s="72" t="s">
        <v>56</v>
      </c>
      <c r="F126" s="75" t="s">
        <v>60</v>
      </c>
      <c r="G126" s="3" t="s">
        <v>40</v>
      </c>
      <c r="H126" s="72"/>
      <c r="I126" s="75"/>
      <c r="J126" s="75"/>
      <c r="K126" s="75"/>
    </row>
    <row r="127" spans="1:11" s="10" customFormat="1">
      <c r="A127" s="72" t="s">
        <v>61</v>
      </c>
      <c r="B127" s="72" t="s">
        <v>62</v>
      </c>
      <c r="C127" s="72" t="s">
        <v>63</v>
      </c>
      <c r="D127" s="72" t="s">
        <v>64</v>
      </c>
      <c r="E127" s="72" t="s">
        <v>65</v>
      </c>
      <c r="F127" s="72" t="s">
        <v>66</v>
      </c>
      <c r="G127" s="3" t="s">
        <v>67</v>
      </c>
      <c r="H127" s="72"/>
      <c r="I127" s="12"/>
      <c r="J127" s="75"/>
      <c r="K127" s="75"/>
    </row>
    <row r="128" spans="1:11" s="10" customFormat="1">
      <c r="A128" s="72" t="s">
        <v>68</v>
      </c>
      <c r="B128" s="72" t="s">
        <v>69</v>
      </c>
      <c r="C128" s="72" t="s">
        <v>37</v>
      </c>
      <c r="D128" s="72" t="s">
        <v>44</v>
      </c>
      <c r="E128" s="72"/>
      <c r="F128" s="75" t="s">
        <v>71</v>
      </c>
      <c r="G128" s="3" t="s">
        <v>72</v>
      </c>
      <c r="H128" s="72"/>
      <c r="I128" s="75"/>
      <c r="J128" s="75"/>
      <c r="K128" s="75"/>
    </row>
    <row r="129" spans="1:11" s="10" customFormat="1" ht="30">
      <c r="A129" s="72" t="s">
        <v>73</v>
      </c>
      <c r="B129" s="72" t="s">
        <v>74</v>
      </c>
      <c r="C129" s="72" t="s">
        <v>37</v>
      </c>
      <c r="D129" s="72" t="s">
        <v>44</v>
      </c>
      <c r="E129" s="72"/>
      <c r="F129" s="75" t="s">
        <v>75</v>
      </c>
      <c r="G129" s="3" t="s">
        <v>76</v>
      </c>
      <c r="H129" s="72"/>
      <c r="I129" s="75"/>
      <c r="J129" s="75"/>
      <c r="K129" s="75"/>
    </row>
    <row r="130" spans="1:11" s="10" customFormat="1" ht="30">
      <c r="A130" s="72" t="s">
        <v>77</v>
      </c>
      <c r="B130" s="72" t="s">
        <v>78</v>
      </c>
      <c r="C130" s="72" t="s">
        <v>37</v>
      </c>
      <c r="D130" s="72" t="s">
        <v>79</v>
      </c>
      <c r="E130" s="72"/>
      <c r="F130" s="69" t="s">
        <v>80</v>
      </c>
      <c r="G130" s="3" t="s">
        <v>81</v>
      </c>
      <c r="H130" s="72"/>
      <c r="I130" s="75"/>
      <c r="J130" s="75"/>
      <c r="K130" s="75"/>
    </row>
    <row r="131" spans="1:11" s="10" customFormat="1" ht="30">
      <c r="A131" s="72" t="s">
        <v>82</v>
      </c>
      <c r="B131" s="72" t="s">
        <v>83</v>
      </c>
      <c r="C131" s="72" t="s">
        <v>37</v>
      </c>
      <c r="D131" s="72" t="s">
        <v>84</v>
      </c>
      <c r="E131" s="72"/>
      <c r="F131" s="75" t="s">
        <v>85</v>
      </c>
      <c r="G131" s="3" t="s">
        <v>81</v>
      </c>
      <c r="H131" s="72"/>
      <c r="I131" s="75"/>
      <c r="J131" s="75"/>
      <c r="K131" s="75"/>
    </row>
    <row r="132" spans="1:11" s="10" customFormat="1" ht="30">
      <c r="A132" s="72" t="s">
        <v>86</v>
      </c>
      <c r="B132" s="72" t="s">
        <v>87</v>
      </c>
      <c r="C132" s="72" t="s">
        <v>37</v>
      </c>
      <c r="D132" s="72" t="s">
        <v>88</v>
      </c>
      <c r="E132" s="72"/>
      <c r="F132" s="75" t="s">
        <v>89</v>
      </c>
      <c r="G132" s="3" t="s">
        <v>76</v>
      </c>
      <c r="H132" s="72"/>
      <c r="I132" s="13"/>
      <c r="J132" s="72"/>
      <c r="K132" s="72"/>
    </row>
    <row r="133" spans="1:11" s="10" customFormat="1" ht="30">
      <c r="A133" s="72" t="s">
        <v>90</v>
      </c>
      <c r="B133" s="72" t="s">
        <v>91</v>
      </c>
      <c r="C133" s="72" t="s">
        <v>37</v>
      </c>
      <c r="D133" s="72" t="s">
        <v>88</v>
      </c>
      <c r="E133" s="72"/>
      <c r="F133" s="75" t="s">
        <v>92</v>
      </c>
      <c r="G133" s="3" t="s">
        <v>76</v>
      </c>
      <c r="H133" s="72"/>
      <c r="I133" s="13"/>
      <c r="J133" s="72"/>
      <c r="K133" s="72"/>
    </row>
    <row r="134" spans="1:11" s="10" customFormat="1" ht="30">
      <c r="A134" s="72" t="s">
        <v>93</v>
      </c>
      <c r="B134" s="72" t="s">
        <v>94</v>
      </c>
      <c r="C134" s="72" t="s">
        <v>37</v>
      </c>
      <c r="D134" s="72" t="s">
        <v>95</v>
      </c>
      <c r="E134" s="72"/>
      <c r="F134" s="72" t="s">
        <v>96</v>
      </c>
      <c r="G134" s="3" t="s">
        <v>76</v>
      </c>
      <c r="H134" s="72"/>
      <c r="I134" s="13"/>
      <c r="J134" s="72"/>
      <c r="K134" s="72"/>
    </row>
    <row r="135" spans="1:11" s="10" customFormat="1" ht="30">
      <c r="A135" s="72" t="s">
        <v>97</v>
      </c>
      <c r="B135" s="72" t="s">
        <v>98</v>
      </c>
      <c r="C135" s="72" t="s">
        <v>54</v>
      </c>
      <c r="D135" s="72" t="s">
        <v>55</v>
      </c>
      <c r="E135" s="72" t="s">
        <v>56</v>
      </c>
      <c r="F135" s="75" t="s">
        <v>99</v>
      </c>
      <c r="G135" s="3" t="s">
        <v>76</v>
      </c>
      <c r="H135" s="72"/>
      <c r="I135" s="13"/>
      <c r="J135" s="72"/>
      <c r="K135" s="72"/>
    </row>
    <row r="136" spans="1:11" s="10" customFormat="1" ht="30">
      <c r="A136" s="72" t="s">
        <v>100</v>
      </c>
      <c r="B136" s="72" t="s">
        <v>101</v>
      </c>
      <c r="C136" s="72" t="s">
        <v>37</v>
      </c>
      <c r="D136" s="72" t="s">
        <v>102</v>
      </c>
      <c r="E136" s="72"/>
      <c r="F136" s="75" t="s">
        <v>103</v>
      </c>
      <c r="G136" s="3" t="s">
        <v>104</v>
      </c>
      <c r="H136" s="72"/>
      <c r="I136" s="13"/>
      <c r="J136" s="72"/>
      <c r="K136" s="72"/>
    </row>
    <row r="137" spans="1:11" s="10" customFormat="1" ht="30">
      <c r="A137" s="72" t="s">
        <v>105</v>
      </c>
      <c r="B137" s="72" t="s">
        <v>106</v>
      </c>
      <c r="C137" s="72" t="s">
        <v>37</v>
      </c>
      <c r="D137" s="72" t="s">
        <v>107</v>
      </c>
      <c r="E137" s="72"/>
      <c r="F137" s="75" t="s">
        <v>108</v>
      </c>
      <c r="G137" s="3" t="s">
        <v>104</v>
      </c>
      <c r="H137" s="72"/>
      <c r="I137" s="13"/>
      <c r="J137" s="72"/>
      <c r="K137" s="72"/>
    </row>
    <row r="138" spans="1:11" s="10" customFormat="1">
      <c r="A138" s="33" t="s">
        <v>174</v>
      </c>
      <c r="B138" s="34" t="s">
        <v>175</v>
      </c>
      <c r="C138" s="34" t="s">
        <v>63</v>
      </c>
      <c r="D138" s="34" t="s">
        <v>38</v>
      </c>
      <c r="E138" s="34" t="s">
        <v>176</v>
      </c>
      <c r="F138" s="34" t="s">
        <v>79</v>
      </c>
      <c r="G138" s="35" t="s">
        <v>177</v>
      </c>
      <c r="H138" s="72"/>
      <c r="I138" s="13"/>
      <c r="J138" s="72"/>
      <c r="K138" s="72"/>
    </row>
    <row r="139" spans="1:11" s="10" customFormat="1">
      <c r="A139" s="39" t="s">
        <v>114</v>
      </c>
      <c r="B139" s="40" t="s">
        <v>115</v>
      </c>
      <c r="C139" s="40" t="s">
        <v>63</v>
      </c>
      <c r="D139" s="40" t="s">
        <v>64</v>
      </c>
      <c r="E139" s="40" t="s">
        <v>65</v>
      </c>
      <c r="F139" s="40" t="s">
        <v>66</v>
      </c>
      <c r="G139" s="41" t="s">
        <v>177</v>
      </c>
      <c r="H139" s="72"/>
      <c r="I139" s="13"/>
      <c r="J139" s="72"/>
      <c r="K139" s="72"/>
    </row>
    <row r="140" spans="1:11" s="10" customFormat="1">
      <c r="A140" s="12"/>
      <c r="B140" s="75"/>
      <c r="C140" s="72"/>
      <c r="D140" s="72"/>
      <c r="E140" s="72"/>
      <c r="F140" s="72"/>
      <c r="G140" s="72"/>
      <c r="H140" s="72"/>
      <c r="I140" s="75"/>
      <c r="J140" s="75"/>
      <c r="K140" s="75"/>
    </row>
    <row r="141" spans="1:11" s="9" customFormat="1" ht="15.75">
      <c r="A141" s="19" t="s">
        <v>178</v>
      </c>
      <c r="B141" s="86" t="s">
        <v>179</v>
      </c>
      <c r="C141" s="86"/>
      <c r="D141" s="86"/>
      <c r="E141" s="86"/>
      <c r="F141" s="86"/>
      <c r="G141" s="86"/>
      <c r="H141" s="32"/>
      <c r="I141" s="79" t="s">
        <v>24</v>
      </c>
      <c r="J141" s="17"/>
      <c r="K141" s="17"/>
    </row>
    <row r="142" spans="1:11" s="9" customFormat="1" ht="15.75">
      <c r="A142" s="19" t="s">
        <v>25</v>
      </c>
      <c r="B142" s="86"/>
      <c r="C142" s="86"/>
      <c r="D142" s="86"/>
      <c r="E142" s="86"/>
      <c r="F142" s="86"/>
      <c r="G142" s="86"/>
      <c r="H142" s="19"/>
      <c r="I142" s="19" t="s">
        <v>26</v>
      </c>
      <c r="J142" s="19"/>
      <c r="K142" s="17"/>
    </row>
    <row r="143" spans="1:11" s="9" customFormat="1">
      <c r="A143" s="30" t="s">
        <v>18</v>
      </c>
      <c r="B143" s="29" t="s">
        <v>27</v>
      </c>
      <c r="C143" s="11" t="s">
        <v>28</v>
      </c>
      <c r="D143" s="11" t="s">
        <v>29</v>
      </c>
      <c r="E143" s="11" t="s">
        <v>30</v>
      </c>
      <c r="F143" s="11" t="s">
        <v>31</v>
      </c>
      <c r="G143" s="11" t="s">
        <v>32</v>
      </c>
      <c r="H143" s="4"/>
      <c r="I143" s="11" t="s">
        <v>18</v>
      </c>
      <c r="J143" s="29" t="s">
        <v>33</v>
      </c>
      <c r="K143" s="30" t="s">
        <v>34</v>
      </c>
    </row>
    <row r="144" spans="1:11" s="10" customFormat="1">
      <c r="A144" s="72" t="s">
        <v>35</v>
      </c>
      <c r="B144" s="72" t="s">
        <v>36</v>
      </c>
      <c r="C144" s="72" t="s">
        <v>37</v>
      </c>
      <c r="D144" s="72" t="s">
        <v>38</v>
      </c>
      <c r="E144" s="72"/>
      <c r="F144" s="75" t="s">
        <v>39</v>
      </c>
      <c r="G144" s="72" t="s">
        <v>40</v>
      </c>
      <c r="H144" s="72"/>
      <c r="I144" s="75" t="s">
        <v>41</v>
      </c>
      <c r="J144" s="23" t="s">
        <v>41</v>
      </c>
      <c r="K144" s="75"/>
    </row>
    <row r="145" spans="1:11" s="10" customFormat="1">
      <c r="A145" s="18" t="s">
        <v>119</v>
      </c>
      <c r="B145" s="18" t="s">
        <v>120</v>
      </c>
      <c r="C145" s="72" t="s">
        <v>63</v>
      </c>
      <c r="D145" s="72" t="s">
        <v>64</v>
      </c>
      <c r="E145" s="72" t="s">
        <v>65</v>
      </c>
      <c r="F145" s="72" t="s">
        <v>66</v>
      </c>
      <c r="G145" s="72" t="s">
        <v>40</v>
      </c>
      <c r="H145" s="72"/>
      <c r="I145" s="43" t="s">
        <v>46</v>
      </c>
      <c r="J145" s="49" t="s">
        <v>46</v>
      </c>
      <c r="K145" s="45"/>
    </row>
    <row r="146" spans="1:11" s="10" customFormat="1">
      <c r="A146" s="72" t="s">
        <v>52</v>
      </c>
      <c r="B146" s="72" t="s">
        <v>53</v>
      </c>
      <c r="C146" s="72" t="s">
        <v>54</v>
      </c>
      <c r="D146" s="72" t="s">
        <v>55</v>
      </c>
      <c r="E146" s="72" t="s">
        <v>56</v>
      </c>
      <c r="F146" s="75" t="s">
        <v>57</v>
      </c>
      <c r="G146" s="72" t="s">
        <v>40</v>
      </c>
      <c r="H146" s="72"/>
      <c r="I146" s="72" t="s">
        <v>51</v>
      </c>
      <c r="J146" s="65" t="s">
        <v>51</v>
      </c>
      <c r="K146" s="75"/>
    </row>
    <row r="147" spans="1:11" s="10" customFormat="1">
      <c r="A147" s="72" t="s">
        <v>58</v>
      </c>
      <c r="B147" s="72" t="s">
        <v>59</v>
      </c>
      <c r="C147" s="72" t="s">
        <v>54</v>
      </c>
      <c r="D147" s="72" t="s">
        <v>55</v>
      </c>
      <c r="E147" s="72" t="s">
        <v>56</v>
      </c>
      <c r="F147" s="75" t="s">
        <v>60</v>
      </c>
      <c r="G147" s="72" t="s">
        <v>40</v>
      </c>
      <c r="H147" s="72"/>
      <c r="I147" s="75"/>
      <c r="J147" s="75"/>
      <c r="K147" s="75"/>
    </row>
    <row r="148" spans="1:11" s="10" customFormat="1">
      <c r="A148" s="33" t="s">
        <v>174</v>
      </c>
      <c r="B148" s="34" t="s">
        <v>175</v>
      </c>
      <c r="C148" s="34" t="s">
        <v>63</v>
      </c>
      <c r="D148" s="34" t="s">
        <v>38</v>
      </c>
      <c r="E148" s="34" t="s">
        <v>176</v>
      </c>
      <c r="F148" s="34" t="s">
        <v>79</v>
      </c>
      <c r="G148" s="35" t="s">
        <v>177</v>
      </c>
      <c r="H148" s="72"/>
      <c r="I148" s="72"/>
      <c r="J148" s="72"/>
      <c r="K148" s="75"/>
    </row>
    <row r="149" spans="1:11" s="10" customFormat="1">
      <c r="A149" s="39" t="s">
        <v>114</v>
      </c>
      <c r="B149" s="40" t="s">
        <v>115</v>
      </c>
      <c r="C149" s="40" t="s">
        <v>63</v>
      </c>
      <c r="D149" s="40" t="s">
        <v>64</v>
      </c>
      <c r="E149" s="40" t="s">
        <v>65</v>
      </c>
      <c r="F149" s="40" t="s">
        <v>66</v>
      </c>
      <c r="G149" s="41" t="s">
        <v>177</v>
      </c>
      <c r="H149" s="72"/>
      <c r="I149" s="75"/>
      <c r="J149" s="75"/>
      <c r="K149" s="75"/>
    </row>
    <row r="150" spans="1:11" s="10" customFormat="1">
      <c r="A150" s="72"/>
      <c r="B150" s="72"/>
      <c r="C150" s="72"/>
      <c r="D150" s="72"/>
      <c r="E150" s="72"/>
      <c r="F150" s="72"/>
      <c r="G150" s="3"/>
      <c r="H150" s="72"/>
      <c r="I150" s="75"/>
      <c r="J150" s="75"/>
      <c r="K150" s="75"/>
    </row>
    <row r="151" spans="1:11" s="9" customFormat="1" ht="15.75">
      <c r="A151" s="5" t="s">
        <v>180</v>
      </c>
      <c r="B151" s="86" t="s">
        <v>181</v>
      </c>
      <c r="C151" s="86"/>
      <c r="D151" s="86"/>
      <c r="E151" s="86"/>
      <c r="F151" s="86"/>
      <c r="G151" s="86"/>
      <c r="H151" s="14"/>
      <c r="I151" s="79" t="s">
        <v>24</v>
      </c>
      <c r="J151" s="71"/>
      <c r="K151" s="71"/>
    </row>
    <row r="152" spans="1:11" s="9" customFormat="1" ht="15.75">
      <c r="A152" s="5" t="s">
        <v>25</v>
      </c>
      <c r="B152" s="86"/>
      <c r="C152" s="86"/>
      <c r="D152" s="86"/>
      <c r="E152" s="86"/>
      <c r="F152" s="86"/>
      <c r="G152" s="86"/>
      <c r="H152" s="5"/>
      <c r="I152" s="5" t="s">
        <v>26</v>
      </c>
      <c r="J152" s="5"/>
      <c r="K152" s="71"/>
    </row>
    <row r="153" spans="1:11" s="9" customFormat="1">
      <c r="A153" s="30" t="s">
        <v>18</v>
      </c>
      <c r="B153" s="29" t="s">
        <v>27</v>
      </c>
      <c r="C153" s="11" t="s">
        <v>28</v>
      </c>
      <c r="D153" s="11" t="s">
        <v>29</v>
      </c>
      <c r="E153" s="11" t="s">
        <v>30</v>
      </c>
      <c r="F153" s="11" t="s">
        <v>31</v>
      </c>
      <c r="G153" s="11" t="s">
        <v>32</v>
      </c>
      <c r="H153" s="4"/>
      <c r="I153" s="11" t="s">
        <v>18</v>
      </c>
      <c r="J153" s="29" t="s">
        <v>33</v>
      </c>
      <c r="K153" s="30" t="s">
        <v>34</v>
      </c>
    </row>
    <row r="154" spans="1:11" s="10" customFormat="1">
      <c r="A154" s="72" t="s">
        <v>35</v>
      </c>
      <c r="B154" s="72" t="s">
        <v>36</v>
      </c>
      <c r="C154" s="72" t="s">
        <v>37</v>
      </c>
      <c r="D154" s="72" t="s">
        <v>38</v>
      </c>
      <c r="E154" s="72"/>
      <c r="F154" s="75" t="s">
        <v>39</v>
      </c>
      <c r="G154" s="72" t="s">
        <v>40</v>
      </c>
      <c r="H154" s="72"/>
      <c r="I154" s="75" t="s">
        <v>41</v>
      </c>
      <c r="J154" s="23" t="s">
        <v>41</v>
      </c>
      <c r="K154" s="75"/>
    </row>
    <row r="155" spans="1:11" s="10" customFormat="1">
      <c r="A155" s="18" t="s">
        <v>123</v>
      </c>
      <c r="B155" s="18" t="s">
        <v>124</v>
      </c>
      <c r="C155" s="72" t="s">
        <v>63</v>
      </c>
      <c r="D155" s="72" t="s">
        <v>64</v>
      </c>
      <c r="E155" s="72" t="s">
        <v>65</v>
      </c>
      <c r="F155" s="72" t="s">
        <v>66</v>
      </c>
      <c r="G155" s="72" t="s">
        <v>40</v>
      </c>
      <c r="H155" s="72"/>
      <c r="I155" s="43" t="s">
        <v>46</v>
      </c>
      <c r="J155" s="49" t="s">
        <v>46</v>
      </c>
      <c r="K155" s="45"/>
    </row>
    <row r="156" spans="1:11" s="10" customFormat="1">
      <c r="A156" s="75" t="s">
        <v>130</v>
      </c>
      <c r="B156" s="75" t="s">
        <v>131</v>
      </c>
      <c r="C156" s="72" t="s">
        <v>54</v>
      </c>
      <c r="D156" s="72" t="s">
        <v>55</v>
      </c>
      <c r="E156" s="72" t="s">
        <v>56</v>
      </c>
      <c r="F156" s="72" t="s">
        <v>132</v>
      </c>
      <c r="G156" s="72" t="s">
        <v>40</v>
      </c>
      <c r="H156" s="72"/>
      <c r="I156" s="72" t="s">
        <v>51</v>
      </c>
      <c r="J156" s="65" t="s">
        <v>51</v>
      </c>
      <c r="K156" s="75"/>
    </row>
    <row r="157" spans="1:11" s="10" customFormat="1">
      <c r="A157" s="33" t="s">
        <v>174</v>
      </c>
      <c r="B157" s="34" t="s">
        <v>175</v>
      </c>
      <c r="C157" s="34" t="s">
        <v>63</v>
      </c>
      <c r="D157" s="34" t="s">
        <v>38</v>
      </c>
      <c r="E157" s="34" t="s">
        <v>176</v>
      </c>
      <c r="F157" s="34" t="s">
        <v>79</v>
      </c>
      <c r="G157" s="35" t="s">
        <v>40</v>
      </c>
      <c r="H157" s="72"/>
      <c r="I157" s="13"/>
      <c r="J157" s="72"/>
      <c r="K157" s="72"/>
    </row>
    <row r="158" spans="1:11" s="75" customFormat="1">
      <c r="A158" s="39" t="s">
        <v>114</v>
      </c>
      <c r="B158" s="40" t="s">
        <v>115</v>
      </c>
      <c r="C158" s="40" t="s">
        <v>63</v>
      </c>
      <c r="D158" s="40" t="s">
        <v>64</v>
      </c>
      <c r="E158" s="40" t="s">
        <v>65</v>
      </c>
      <c r="F158" s="40" t="s">
        <v>66</v>
      </c>
      <c r="G158" s="41" t="s">
        <v>40</v>
      </c>
      <c r="H158" s="72"/>
      <c r="I158" s="13"/>
      <c r="J158" s="72"/>
      <c r="K158" s="72"/>
    </row>
    <row r="159" spans="1:11" s="9" customFormat="1">
      <c r="A159" s="17"/>
      <c r="B159" s="17"/>
      <c r="C159" s="17"/>
      <c r="D159" s="17"/>
      <c r="E159" s="17"/>
      <c r="F159" s="17"/>
      <c r="G159" s="17"/>
      <c r="H159" s="17"/>
      <c r="I159" s="17"/>
      <c r="J159" s="17"/>
      <c r="K159" s="17"/>
    </row>
    <row r="160" spans="1:11" s="9" customFormat="1" ht="15.75">
      <c r="A160" s="5" t="s">
        <v>182</v>
      </c>
      <c r="B160" s="86" t="s">
        <v>183</v>
      </c>
      <c r="C160" s="86"/>
      <c r="D160" s="86"/>
      <c r="E160" s="86"/>
      <c r="F160" s="86"/>
      <c r="G160" s="86"/>
      <c r="H160" s="14"/>
      <c r="I160" s="79" t="s">
        <v>24</v>
      </c>
      <c r="J160" s="71"/>
      <c r="K160" s="71"/>
    </row>
    <row r="161" spans="1:11" s="9" customFormat="1" ht="15.75">
      <c r="A161" s="5" t="s">
        <v>25</v>
      </c>
      <c r="B161" s="86"/>
      <c r="C161" s="86"/>
      <c r="D161" s="86"/>
      <c r="E161" s="86"/>
      <c r="F161" s="86"/>
      <c r="G161" s="86"/>
      <c r="H161" s="5"/>
      <c r="I161" s="5" t="s">
        <v>26</v>
      </c>
      <c r="J161" s="5"/>
      <c r="K161" s="71"/>
    </row>
    <row r="162" spans="1:11" s="9" customFormat="1">
      <c r="A162" s="30" t="s">
        <v>18</v>
      </c>
      <c r="B162" s="29" t="s">
        <v>27</v>
      </c>
      <c r="C162" s="11" t="s">
        <v>28</v>
      </c>
      <c r="D162" s="11" t="s">
        <v>29</v>
      </c>
      <c r="E162" s="11" t="s">
        <v>30</v>
      </c>
      <c r="F162" s="11" t="s">
        <v>31</v>
      </c>
      <c r="G162" s="11" t="s">
        <v>32</v>
      </c>
      <c r="H162" s="4"/>
      <c r="I162" s="11" t="s">
        <v>18</v>
      </c>
      <c r="J162" s="29" t="s">
        <v>33</v>
      </c>
      <c r="K162" s="30" t="s">
        <v>34</v>
      </c>
    </row>
    <row r="163" spans="1:11" s="10" customFormat="1">
      <c r="A163" s="72" t="s">
        <v>35</v>
      </c>
      <c r="B163" s="72" t="s">
        <v>36</v>
      </c>
      <c r="C163" s="72" t="s">
        <v>37</v>
      </c>
      <c r="D163" s="72" t="s">
        <v>38</v>
      </c>
      <c r="E163" s="72"/>
      <c r="F163" s="75" t="s">
        <v>39</v>
      </c>
      <c r="G163" s="72" t="s">
        <v>40</v>
      </c>
      <c r="H163" s="72"/>
      <c r="I163" s="75" t="s">
        <v>41</v>
      </c>
      <c r="J163" s="23" t="s">
        <v>41</v>
      </c>
      <c r="K163" s="75"/>
    </row>
    <row r="164" spans="1:11" s="10" customFormat="1">
      <c r="A164" s="18" t="s">
        <v>123</v>
      </c>
      <c r="B164" s="18" t="s">
        <v>124</v>
      </c>
      <c r="C164" s="72" t="s">
        <v>63</v>
      </c>
      <c r="D164" s="72" t="s">
        <v>64</v>
      </c>
      <c r="E164" s="72" t="s">
        <v>65</v>
      </c>
      <c r="F164" s="72" t="s">
        <v>66</v>
      </c>
      <c r="G164" s="72" t="s">
        <v>40</v>
      </c>
      <c r="H164" s="72"/>
      <c r="I164" s="43" t="s">
        <v>46</v>
      </c>
      <c r="J164" s="49" t="s">
        <v>46</v>
      </c>
      <c r="K164" s="45"/>
    </row>
    <row r="165" spans="1:11" s="10" customFormat="1">
      <c r="A165" s="75" t="s">
        <v>130</v>
      </c>
      <c r="B165" s="75" t="s">
        <v>131</v>
      </c>
      <c r="C165" s="72" t="s">
        <v>54</v>
      </c>
      <c r="D165" s="72" t="s">
        <v>55</v>
      </c>
      <c r="E165" s="72" t="s">
        <v>56</v>
      </c>
      <c r="F165" s="72" t="s">
        <v>132</v>
      </c>
      <c r="G165" s="72" t="s">
        <v>40</v>
      </c>
      <c r="H165" s="72"/>
      <c r="I165" s="72" t="s">
        <v>51</v>
      </c>
      <c r="J165" s="65" t="s">
        <v>51</v>
      </c>
      <c r="K165" s="75"/>
    </row>
    <row r="166" spans="1:11" s="75" customFormat="1">
      <c r="A166" s="43" t="s">
        <v>114</v>
      </c>
      <c r="B166" s="44" t="s">
        <v>115</v>
      </c>
      <c r="C166" s="44" t="s">
        <v>63</v>
      </c>
      <c r="D166" s="44" t="s">
        <v>64</v>
      </c>
      <c r="E166" s="44" t="s">
        <v>65</v>
      </c>
      <c r="F166" s="44" t="s">
        <v>66</v>
      </c>
      <c r="G166" s="45" t="s">
        <v>40</v>
      </c>
      <c r="H166" s="72"/>
      <c r="I166" s="72"/>
      <c r="J166" s="65"/>
    </row>
    <row r="167" spans="1:11" s="10" customFormat="1">
      <c r="A167" s="72"/>
      <c r="B167" s="72"/>
      <c r="C167" s="72"/>
      <c r="D167" s="72"/>
      <c r="E167" s="72"/>
      <c r="F167" s="72"/>
      <c r="G167" s="72"/>
      <c r="H167" s="72"/>
      <c r="I167" s="3"/>
      <c r="J167" s="72"/>
      <c r="K167" s="72"/>
    </row>
    <row r="168" spans="1:11" s="9" customFormat="1" ht="15.75">
      <c r="A168" s="21" t="s">
        <v>184</v>
      </c>
      <c r="B168" s="86" t="s">
        <v>185</v>
      </c>
      <c r="C168" s="86"/>
      <c r="D168" s="86"/>
      <c r="E168" s="86"/>
      <c r="F168" s="86"/>
      <c r="G168" s="86"/>
      <c r="H168" s="17"/>
      <c r="I168" s="79" t="s">
        <v>24</v>
      </c>
      <c r="J168" s="17"/>
      <c r="K168" s="17"/>
    </row>
    <row r="169" spans="1:11" s="9" customFormat="1" ht="15.75">
      <c r="A169" s="19" t="s">
        <v>25</v>
      </c>
      <c r="B169" s="86"/>
      <c r="C169" s="86"/>
      <c r="D169" s="86"/>
      <c r="E169" s="86"/>
      <c r="F169" s="86"/>
      <c r="G169" s="86"/>
      <c r="H169" s="19"/>
      <c r="I169" s="19" t="s">
        <v>26</v>
      </c>
      <c r="J169" s="19"/>
      <c r="K169" s="17"/>
    </row>
    <row r="170" spans="1:11" s="9" customFormat="1">
      <c r="A170" s="30" t="s">
        <v>18</v>
      </c>
      <c r="B170" s="29" t="s">
        <v>27</v>
      </c>
      <c r="C170" s="11" t="s">
        <v>28</v>
      </c>
      <c r="D170" s="11" t="s">
        <v>29</v>
      </c>
      <c r="E170" s="11" t="s">
        <v>30</v>
      </c>
      <c r="F170" s="11" t="s">
        <v>31</v>
      </c>
      <c r="G170" s="11" t="s">
        <v>32</v>
      </c>
      <c r="H170" s="4"/>
      <c r="I170" s="11" t="s">
        <v>18</v>
      </c>
      <c r="J170" s="29" t="s">
        <v>33</v>
      </c>
      <c r="K170" s="30" t="s">
        <v>34</v>
      </c>
    </row>
    <row r="171" spans="1:11" s="10" customFormat="1">
      <c r="A171" s="72" t="s">
        <v>35</v>
      </c>
      <c r="B171" s="72" t="s">
        <v>36</v>
      </c>
      <c r="C171" s="72" t="s">
        <v>37</v>
      </c>
      <c r="D171" s="72" t="s">
        <v>38</v>
      </c>
      <c r="E171" s="72"/>
      <c r="F171" s="75" t="s">
        <v>39</v>
      </c>
      <c r="G171" s="72" t="s">
        <v>40</v>
      </c>
      <c r="H171" s="72"/>
      <c r="I171" s="75" t="s">
        <v>41</v>
      </c>
      <c r="J171" s="23" t="s">
        <v>41</v>
      </c>
      <c r="K171" s="75"/>
    </row>
    <row r="172" spans="1:11" s="10" customFormat="1">
      <c r="A172" s="18" t="s">
        <v>123</v>
      </c>
      <c r="B172" s="18" t="s">
        <v>124</v>
      </c>
      <c r="C172" s="72" t="s">
        <v>63</v>
      </c>
      <c r="D172" s="72" t="s">
        <v>64</v>
      </c>
      <c r="E172" s="72" t="s">
        <v>65</v>
      </c>
      <c r="F172" s="72" t="s">
        <v>66</v>
      </c>
      <c r="G172" s="72" t="s">
        <v>40</v>
      </c>
      <c r="H172" s="72"/>
      <c r="I172" s="43" t="s">
        <v>46</v>
      </c>
      <c r="J172" s="49" t="s">
        <v>46</v>
      </c>
      <c r="K172" s="45"/>
    </row>
    <row r="173" spans="1:11" s="10" customFormat="1">
      <c r="A173" s="75" t="s">
        <v>130</v>
      </c>
      <c r="B173" s="75" t="s">
        <v>131</v>
      </c>
      <c r="C173" s="72" t="s">
        <v>54</v>
      </c>
      <c r="D173" s="72" t="s">
        <v>55</v>
      </c>
      <c r="E173" s="72" t="s">
        <v>56</v>
      </c>
      <c r="F173" s="72" t="s">
        <v>132</v>
      </c>
      <c r="G173" s="72" t="s">
        <v>40</v>
      </c>
      <c r="H173" s="75"/>
      <c r="I173" s="72" t="s">
        <v>51</v>
      </c>
      <c r="J173" s="65" t="s">
        <v>51</v>
      </c>
      <c r="K173" s="75"/>
    </row>
    <row r="174" spans="1:11" s="10" customFormat="1">
      <c r="A174" s="33" t="s">
        <v>174</v>
      </c>
      <c r="B174" s="34" t="s">
        <v>175</v>
      </c>
      <c r="C174" s="34" t="s">
        <v>63</v>
      </c>
      <c r="D174" s="34" t="s">
        <v>38</v>
      </c>
      <c r="E174" s="34" t="s">
        <v>176</v>
      </c>
      <c r="F174" s="34" t="s">
        <v>79</v>
      </c>
      <c r="G174" s="35" t="s">
        <v>40</v>
      </c>
      <c r="H174" s="72"/>
      <c r="I174" s="75"/>
      <c r="J174" s="75"/>
      <c r="K174" s="75"/>
    </row>
    <row r="175" spans="1:11" s="10" customFormat="1">
      <c r="A175" s="39" t="s">
        <v>114</v>
      </c>
      <c r="B175" s="40" t="s">
        <v>115</v>
      </c>
      <c r="C175" s="40" t="s">
        <v>63</v>
      </c>
      <c r="D175" s="40" t="s">
        <v>64</v>
      </c>
      <c r="E175" s="40" t="s">
        <v>65</v>
      </c>
      <c r="F175" s="40" t="s">
        <v>66</v>
      </c>
      <c r="G175" s="42" t="s">
        <v>40</v>
      </c>
      <c r="H175" s="72"/>
      <c r="I175" s="3"/>
      <c r="J175" s="72"/>
      <c r="K175" s="72"/>
    </row>
    <row r="176" spans="1:11" s="10" customFormat="1">
      <c r="A176" s="72"/>
      <c r="B176" s="72"/>
      <c r="C176" s="72"/>
      <c r="D176" s="72"/>
      <c r="E176" s="72"/>
      <c r="F176" s="72"/>
      <c r="G176" s="72"/>
      <c r="H176" s="72"/>
      <c r="I176" s="13"/>
      <c r="J176" s="72"/>
      <c r="K176" s="72"/>
    </row>
    <row r="177" spans="1:11" s="71" customFormat="1" ht="15.75">
      <c r="A177" s="19" t="s">
        <v>19</v>
      </c>
      <c r="B177" s="86" t="s">
        <v>186</v>
      </c>
      <c r="C177" s="86"/>
      <c r="D177" s="86"/>
      <c r="E177" s="86"/>
      <c r="F177" s="86"/>
      <c r="G177" s="86"/>
      <c r="H177" s="32"/>
      <c r="I177" s="79" t="s">
        <v>24</v>
      </c>
      <c r="J177" s="17"/>
      <c r="K177" s="17"/>
    </row>
    <row r="178" spans="1:11" s="71" customFormat="1" ht="15.75">
      <c r="A178" s="19" t="s">
        <v>25</v>
      </c>
      <c r="B178" s="86"/>
      <c r="C178" s="86"/>
      <c r="D178" s="86"/>
      <c r="E178" s="86"/>
      <c r="F178" s="86"/>
      <c r="G178" s="86"/>
      <c r="H178" s="19"/>
      <c r="I178" s="19" t="s">
        <v>26</v>
      </c>
      <c r="J178" s="19"/>
      <c r="K178" s="17"/>
    </row>
    <row r="179" spans="1:11" s="71" customFormat="1">
      <c r="A179" s="30" t="s">
        <v>18</v>
      </c>
      <c r="B179" s="29" t="s">
        <v>27</v>
      </c>
      <c r="C179" s="11" t="s">
        <v>28</v>
      </c>
      <c r="D179" s="11" t="s">
        <v>29</v>
      </c>
      <c r="E179" s="11" t="s">
        <v>30</v>
      </c>
      <c r="F179" s="11" t="s">
        <v>31</v>
      </c>
      <c r="G179" s="11" t="s">
        <v>32</v>
      </c>
      <c r="H179" s="4"/>
      <c r="I179" s="11" t="s">
        <v>18</v>
      </c>
      <c r="J179" s="29" t="s">
        <v>33</v>
      </c>
      <c r="K179" s="30" t="s">
        <v>34</v>
      </c>
    </row>
    <row r="180" spans="1:11" s="75" customFormat="1">
      <c r="A180" s="72" t="s">
        <v>35</v>
      </c>
      <c r="B180" s="72" t="s">
        <v>36</v>
      </c>
      <c r="C180" s="72" t="s">
        <v>37</v>
      </c>
      <c r="D180" s="72" t="s">
        <v>38</v>
      </c>
      <c r="E180" s="72"/>
      <c r="F180" s="75" t="s">
        <v>39</v>
      </c>
      <c r="G180" s="72" t="s">
        <v>40</v>
      </c>
      <c r="H180" s="72"/>
      <c r="I180" s="75" t="s">
        <v>41</v>
      </c>
      <c r="J180" s="23" t="s">
        <v>41</v>
      </c>
    </row>
    <row r="181" spans="1:11" s="75" customFormat="1">
      <c r="A181" s="18" t="s">
        <v>119</v>
      </c>
      <c r="B181" s="18" t="s">
        <v>120</v>
      </c>
      <c r="C181" s="72" t="s">
        <v>63</v>
      </c>
      <c r="D181" s="72" t="s">
        <v>64</v>
      </c>
      <c r="E181" s="72" t="s">
        <v>65</v>
      </c>
      <c r="F181" s="72" t="s">
        <v>66</v>
      </c>
      <c r="G181" s="72" t="s">
        <v>40</v>
      </c>
      <c r="H181" s="72"/>
      <c r="I181" s="43" t="s">
        <v>46</v>
      </c>
      <c r="J181" s="49" t="s">
        <v>46</v>
      </c>
      <c r="K181" s="45"/>
    </row>
    <row r="182" spans="1:11" s="75" customFormat="1">
      <c r="A182" s="72" t="s">
        <v>52</v>
      </c>
      <c r="B182" s="72" t="s">
        <v>53</v>
      </c>
      <c r="C182" s="72" t="s">
        <v>54</v>
      </c>
      <c r="D182" s="72" t="s">
        <v>55</v>
      </c>
      <c r="E182" s="72" t="s">
        <v>56</v>
      </c>
      <c r="F182" s="75" t="s">
        <v>57</v>
      </c>
      <c r="G182" s="72" t="s">
        <v>40</v>
      </c>
      <c r="H182" s="72"/>
      <c r="I182" s="72" t="s">
        <v>51</v>
      </c>
      <c r="J182" s="65" t="s">
        <v>51</v>
      </c>
    </row>
    <row r="183" spans="1:11" s="75" customFormat="1">
      <c r="A183" s="72" t="s">
        <v>58</v>
      </c>
      <c r="B183" s="72" t="s">
        <v>59</v>
      </c>
      <c r="C183" s="72" t="s">
        <v>54</v>
      </c>
      <c r="D183" s="72" t="s">
        <v>55</v>
      </c>
      <c r="E183" s="72" t="s">
        <v>56</v>
      </c>
      <c r="F183" s="75" t="s">
        <v>60</v>
      </c>
      <c r="G183" s="72" t="s">
        <v>40</v>
      </c>
      <c r="H183" s="72"/>
    </row>
    <row r="184" spans="1:11" s="75" customFormat="1" ht="30">
      <c r="A184" s="33" t="s">
        <v>109</v>
      </c>
      <c r="B184" s="34" t="s">
        <v>110</v>
      </c>
      <c r="C184" s="34" t="s">
        <v>63</v>
      </c>
      <c r="D184" s="34" t="s">
        <v>64</v>
      </c>
      <c r="E184" s="34" t="s">
        <v>65</v>
      </c>
      <c r="F184" s="34" t="s">
        <v>66</v>
      </c>
      <c r="G184" s="66" t="s">
        <v>111</v>
      </c>
      <c r="H184" s="72"/>
      <c r="I184" s="72"/>
      <c r="J184" s="72"/>
    </row>
    <row r="185" spans="1:11" s="75" customFormat="1" ht="30">
      <c r="A185" s="36" t="s">
        <v>112</v>
      </c>
      <c r="B185" s="72" t="s">
        <v>113</v>
      </c>
      <c r="C185" s="72" t="s">
        <v>63</v>
      </c>
      <c r="D185" s="72" t="s">
        <v>64</v>
      </c>
      <c r="E185" s="72" t="s">
        <v>65</v>
      </c>
      <c r="F185" s="72" t="s">
        <v>66</v>
      </c>
      <c r="G185" s="38" t="s">
        <v>111</v>
      </c>
      <c r="H185" s="72"/>
    </row>
    <row r="186" spans="1:11" s="75" customFormat="1" ht="30">
      <c r="A186" s="39" t="s">
        <v>114</v>
      </c>
      <c r="B186" s="40" t="s">
        <v>115</v>
      </c>
      <c r="C186" s="40" t="s">
        <v>63</v>
      </c>
      <c r="D186" s="40" t="s">
        <v>64</v>
      </c>
      <c r="E186" s="40" t="s">
        <v>65</v>
      </c>
      <c r="F186" s="40" t="s">
        <v>66</v>
      </c>
      <c r="G186" s="42" t="s">
        <v>116</v>
      </c>
      <c r="H186" s="72"/>
      <c r="I186" s="3"/>
      <c r="J186" s="72"/>
      <c r="K186" s="72"/>
    </row>
    <row r="188" spans="1:11" s="71" customFormat="1" ht="15.75">
      <c r="A188" s="19" t="s">
        <v>20</v>
      </c>
      <c r="B188" s="86" t="s">
        <v>187</v>
      </c>
      <c r="C188" s="86"/>
      <c r="D188" s="86"/>
      <c r="E188" s="86"/>
      <c r="F188" s="86"/>
      <c r="G188" s="86"/>
      <c r="H188" s="32"/>
      <c r="I188" s="79" t="s">
        <v>24</v>
      </c>
      <c r="J188" s="17"/>
      <c r="K188" s="17"/>
    </row>
    <row r="189" spans="1:11" s="71" customFormat="1" ht="15.75">
      <c r="A189" s="19" t="s">
        <v>25</v>
      </c>
      <c r="B189" s="86"/>
      <c r="C189" s="86"/>
      <c r="D189" s="86"/>
      <c r="E189" s="86"/>
      <c r="F189" s="86"/>
      <c r="G189" s="86"/>
      <c r="H189" s="19"/>
      <c r="I189" s="19" t="s">
        <v>26</v>
      </c>
      <c r="J189" s="19"/>
      <c r="K189" s="17"/>
    </row>
    <row r="190" spans="1:11" s="71" customFormat="1">
      <c r="A190" s="30" t="s">
        <v>18</v>
      </c>
      <c r="B190" s="29" t="s">
        <v>27</v>
      </c>
      <c r="C190" s="11" t="s">
        <v>28</v>
      </c>
      <c r="D190" s="11" t="s">
        <v>29</v>
      </c>
      <c r="E190" s="11" t="s">
        <v>30</v>
      </c>
      <c r="F190" s="11" t="s">
        <v>31</v>
      </c>
      <c r="G190" s="11" t="s">
        <v>32</v>
      </c>
      <c r="H190" s="4"/>
      <c r="I190" s="11" t="s">
        <v>18</v>
      </c>
      <c r="J190" s="29" t="s">
        <v>33</v>
      </c>
      <c r="K190" s="30" t="s">
        <v>34</v>
      </c>
    </row>
    <row r="191" spans="1:11" s="75" customFormat="1">
      <c r="A191" s="72" t="s">
        <v>35</v>
      </c>
      <c r="B191" s="72" t="s">
        <v>36</v>
      </c>
      <c r="C191" s="72" t="s">
        <v>37</v>
      </c>
      <c r="D191" s="72" t="s">
        <v>38</v>
      </c>
      <c r="E191" s="72"/>
      <c r="F191" s="75" t="s">
        <v>39</v>
      </c>
      <c r="G191" s="72" t="s">
        <v>40</v>
      </c>
      <c r="H191" s="72"/>
      <c r="I191" s="75" t="s">
        <v>41</v>
      </c>
      <c r="J191" s="23" t="s">
        <v>41</v>
      </c>
    </row>
    <row r="192" spans="1:11" s="75" customFormat="1">
      <c r="A192" s="18" t="s">
        <v>119</v>
      </c>
      <c r="B192" s="18" t="s">
        <v>120</v>
      </c>
      <c r="C192" s="72" t="s">
        <v>63</v>
      </c>
      <c r="D192" s="72" t="s">
        <v>64</v>
      </c>
      <c r="E192" s="72" t="s">
        <v>65</v>
      </c>
      <c r="F192" s="72" t="s">
        <v>66</v>
      </c>
      <c r="G192" s="72" t="s">
        <v>40</v>
      </c>
      <c r="H192" s="72"/>
      <c r="I192" s="43" t="s">
        <v>46</v>
      </c>
      <c r="J192" s="49" t="s">
        <v>46</v>
      </c>
      <c r="K192" s="45"/>
    </row>
    <row r="193" spans="1:10" s="75" customFormat="1">
      <c r="A193" s="72" t="s">
        <v>52</v>
      </c>
      <c r="B193" s="72" t="s">
        <v>53</v>
      </c>
      <c r="C193" s="72" t="s">
        <v>54</v>
      </c>
      <c r="D193" s="72" t="s">
        <v>55</v>
      </c>
      <c r="E193" s="72" t="s">
        <v>56</v>
      </c>
      <c r="F193" s="75" t="s">
        <v>57</v>
      </c>
      <c r="G193" s="72" t="s">
        <v>40</v>
      </c>
      <c r="H193" s="72"/>
      <c r="I193" s="72" t="s">
        <v>51</v>
      </c>
      <c r="J193" s="65" t="s">
        <v>51</v>
      </c>
    </row>
    <row r="194" spans="1:10" s="75" customFormat="1">
      <c r="A194" s="72" t="s">
        <v>58</v>
      </c>
      <c r="B194" s="72" t="s">
        <v>59</v>
      </c>
      <c r="C194" s="72" t="s">
        <v>54</v>
      </c>
      <c r="D194" s="72" t="s">
        <v>55</v>
      </c>
      <c r="E194" s="72" t="s">
        <v>56</v>
      </c>
      <c r="F194" s="75" t="s">
        <v>60</v>
      </c>
      <c r="G194" s="72" t="s">
        <v>40</v>
      </c>
      <c r="H194" s="72"/>
    </row>
    <row r="195" spans="1:10" s="75" customFormat="1">
      <c r="A195" s="33" t="s">
        <v>174</v>
      </c>
      <c r="B195" s="34" t="s">
        <v>175</v>
      </c>
      <c r="C195" s="34" t="s">
        <v>63</v>
      </c>
      <c r="D195" s="34" t="s">
        <v>38</v>
      </c>
      <c r="E195" s="34" t="s">
        <v>176</v>
      </c>
      <c r="F195" s="34" t="s">
        <v>79</v>
      </c>
      <c r="G195" s="35" t="s">
        <v>177</v>
      </c>
      <c r="H195" s="72"/>
      <c r="I195" s="72"/>
      <c r="J195" s="72"/>
    </row>
    <row r="196" spans="1:10" s="75" customFormat="1">
      <c r="A196" s="39" t="s">
        <v>114</v>
      </c>
      <c r="B196" s="40" t="s">
        <v>115</v>
      </c>
      <c r="C196" s="40" t="s">
        <v>63</v>
      </c>
      <c r="D196" s="40" t="s">
        <v>64</v>
      </c>
      <c r="E196" s="40" t="s">
        <v>65</v>
      </c>
      <c r="F196" s="40" t="s">
        <v>66</v>
      </c>
      <c r="G196" s="41" t="s">
        <v>177</v>
      </c>
      <c r="H196" s="72"/>
    </row>
  </sheetData>
  <sheetProtection algorithmName="SHA-512" hashValue="r0Jljo7bsqVdonPlq9EzVvM/sz568xPYVzIZdaNd1YxLS1HVQjHxshccXE9bDhbLPxr5ByaunOHyW2YpEF0U0Q==" saltValue="fApZEr9Qh+z4K0lZvSoHnQ==" spinCount="100000" sheet="1" objects="1" scenarios="1" formatColumns="0" formatRows="0"/>
  <mergeCells count="20">
    <mergeCell ref="B177:G178"/>
    <mergeCell ref="B188:G189"/>
    <mergeCell ref="B97:G98"/>
    <mergeCell ref="B105:G106"/>
    <mergeCell ref="B112:G113"/>
    <mergeCell ref="B119:G120"/>
    <mergeCell ref="B141:G142"/>
    <mergeCell ref="B151:G152"/>
    <mergeCell ref="B160:G161"/>
    <mergeCell ref="B168:G169"/>
    <mergeCell ref="B43:G44"/>
    <mergeCell ref="B61:G62"/>
    <mergeCell ref="B71:G72"/>
    <mergeCell ref="B81:G82"/>
    <mergeCell ref="B88:G89"/>
    <mergeCell ref="I1:K1"/>
    <mergeCell ref="A1:B1"/>
    <mergeCell ref="B2:G3"/>
    <mergeCell ref="B25:G26"/>
    <mergeCell ref="B36:G37"/>
  </mergeCells>
  <hyperlinks>
    <hyperlink ref="F1" location="WebServiceOperationIndex" display="Web Service Operation Index" xr:uid="{00000000-0004-0000-0200-000000000000}"/>
    <hyperlink ref="G1" location="DataIndex" display="Data Index" xr:uid="{00000000-0004-0000-0200-000001000000}"/>
    <hyperlink ref="J5" location="TransactionResponse" display="Transaction Response" xr:uid="{00000000-0004-0000-0200-000002000000}"/>
    <hyperlink ref="J6" location="ErrorResponse" display="Error Response" xr:uid="{00000000-0004-0000-0200-000003000000}"/>
    <hyperlink ref="J7" location="PolicyResponse" display="Policy Response" xr:uid="{00000000-0004-0000-0200-000004000000}"/>
    <hyperlink ref="J28" location="TransactionResponse" display="Transaction Response" xr:uid="{00000000-0004-0000-0200-000005000000}"/>
    <hyperlink ref="J29" location="ErrorResponse" display="Error Response" xr:uid="{00000000-0004-0000-0200-000006000000}"/>
    <hyperlink ref="J30" location="PolicyResponse" display="Policy Response" xr:uid="{00000000-0004-0000-0200-000007000000}"/>
    <hyperlink ref="J39" location="TransactionResponse" display="Transaction Response" xr:uid="{00000000-0004-0000-0200-000008000000}"/>
    <hyperlink ref="J40" location="ErrorResponse" display="Error Response" xr:uid="{00000000-0004-0000-0200-000009000000}"/>
    <hyperlink ref="J41" location="PolicyResponse" display="Policy Response" xr:uid="{00000000-0004-0000-0200-00000A000000}"/>
    <hyperlink ref="J46" location="TransactionResponse" display="Transaction Response" xr:uid="{00000000-0004-0000-0200-00000B000000}"/>
    <hyperlink ref="J47" location="ErrorResponse" display="Error Response" xr:uid="{00000000-0004-0000-0200-00000C000000}"/>
    <hyperlink ref="J48" location="PolicyResponse" display="Policy Response" xr:uid="{00000000-0004-0000-0200-00000D000000}"/>
    <hyperlink ref="J64" location="TransactionResponse" display="Transaction Response" xr:uid="{00000000-0004-0000-0200-00000E000000}"/>
    <hyperlink ref="J65" location="ErrorResponse" display="Error Response" xr:uid="{00000000-0004-0000-0200-00000F000000}"/>
    <hyperlink ref="J66" location="PolicyResponse" display="Policy Response" xr:uid="{00000000-0004-0000-0200-000010000000}"/>
    <hyperlink ref="J74" location="TransactionResponse" display="Transaction Response" xr:uid="{00000000-0004-0000-0200-000011000000}"/>
    <hyperlink ref="J75" location="ErrorResponse" display="Error Response" xr:uid="{00000000-0004-0000-0200-000012000000}"/>
    <hyperlink ref="J76" location="PolicyResponse" display="Policy Response" xr:uid="{00000000-0004-0000-0200-000013000000}"/>
    <hyperlink ref="J84" location="TransactionResponse" display="Transaction Response" xr:uid="{00000000-0004-0000-0200-000014000000}"/>
    <hyperlink ref="J85" location="ErrorResponse" display="Error Response" xr:uid="{00000000-0004-0000-0200-000015000000}"/>
    <hyperlink ref="J86" location="PolicyResponse" display="Policy Response" xr:uid="{00000000-0004-0000-0200-000016000000}"/>
    <hyperlink ref="J91" location="TransactionResponse" display="Transaction Response" xr:uid="{00000000-0004-0000-0200-000017000000}"/>
    <hyperlink ref="J92" location="ErrorResponse" display="Error Response" xr:uid="{00000000-0004-0000-0200-000018000000}"/>
    <hyperlink ref="J93" location="PolicyResponse" display="Policy Response" xr:uid="{00000000-0004-0000-0200-000019000000}"/>
    <hyperlink ref="J100" location="TransactionResponse" display="Transaction Response" xr:uid="{00000000-0004-0000-0200-00001A000000}"/>
    <hyperlink ref="J101" location="ErrorResponse" display="Error Response" xr:uid="{00000000-0004-0000-0200-00001B000000}"/>
    <hyperlink ref="J102" location="PolicyResponse" display="Policy Response" xr:uid="{00000000-0004-0000-0200-00001C000000}"/>
    <hyperlink ref="J108" location="TransactionResponse" display="Transaction Response" xr:uid="{00000000-0004-0000-0200-00001D000000}"/>
    <hyperlink ref="J109" location="ErrorResponse" display="Error Response" xr:uid="{00000000-0004-0000-0200-00001E000000}"/>
    <hyperlink ref="J110" location="PolicyResponse" display="Policy Response" xr:uid="{00000000-0004-0000-0200-00001F000000}"/>
    <hyperlink ref="J115" location="TransactionResponse" display="Transaction Response" xr:uid="{00000000-0004-0000-0200-000020000000}"/>
    <hyperlink ref="J116" location="ErrorResponse" display="Error Response" xr:uid="{00000000-0004-0000-0200-000021000000}"/>
    <hyperlink ref="J117" location="PolicyResponse" display="Policy Response" xr:uid="{00000000-0004-0000-0200-000022000000}"/>
    <hyperlink ref="J122" location="TransactionResponse" display="Transaction Response" xr:uid="{00000000-0004-0000-0200-000023000000}"/>
    <hyperlink ref="J123" location="ErrorResponse" display="Error Response" xr:uid="{00000000-0004-0000-0200-000024000000}"/>
    <hyperlink ref="J124" location="PolicyResponse" display="Policy Response" xr:uid="{00000000-0004-0000-0200-000025000000}"/>
    <hyperlink ref="J144" location="TransactionResponse" display="Transaction Response" xr:uid="{00000000-0004-0000-0200-000026000000}"/>
    <hyperlink ref="J145" location="ErrorResponse" display="Error Response" xr:uid="{00000000-0004-0000-0200-000027000000}"/>
    <hyperlink ref="J146" location="PolicyResponse" display="Policy Response" xr:uid="{00000000-0004-0000-0200-000028000000}"/>
    <hyperlink ref="J154" location="TransactionResponse" display="Transaction Response" xr:uid="{00000000-0004-0000-0200-000029000000}"/>
    <hyperlink ref="J155" location="ErrorResponse" display="Error Response" xr:uid="{00000000-0004-0000-0200-00002A000000}"/>
    <hyperlink ref="J156" location="PolicyResponse" display="Policy Response" xr:uid="{00000000-0004-0000-0200-00002B000000}"/>
    <hyperlink ref="J163" location="TransactionResponse" display="Transaction Response" xr:uid="{00000000-0004-0000-0200-00002C000000}"/>
    <hyperlink ref="J164" location="ErrorResponse" display="Error Response" xr:uid="{00000000-0004-0000-0200-00002D000000}"/>
    <hyperlink ref="J165" location="PolicyResponse" display="Policy Response" xr:uid="{00000000-0004-0000-0200-00002E000000}"/>
    <hyperlink ref="J171" location="TransactionResponse" display="Transaction Response" xr:uid="{00000000-0004-0000-0200-00002F000000}"/>
    <hyperlink ref="J172" location="ErrorResponse" display="Error Response" xr:uid="{00000000-0004-0000-0200-000030000000}"/>
    <hyperlink ref="J173" location="PolicyResponse" display="Policy Response" xr:uid="{00000000-0004-0000-0200-000031000000}"/>
    <hyperlink ref="E1" location="IPM_Error_Codes" display="IPM Error Codes" xr:uid="{00000000-0004-0000-0200-000032000000}"/>
    <hyperlink ref="I2" location="Error_AddPolicy" display="Error Codes" xr:uid="{00000000-0004-0000-0200-000033000000}"/>
    <hyperlink ref="I25" location="Error_RenewPolicy" display="Error Codes" xr:uid="{00000000-0004-0000-0200-000034000000}"/>
    <hyperlink ref="I36" location="Error_BindPolicyVerification" display="Error Codes" xr:uid="{00000000-0004-0000-0200-000035000000}"/>
    <hyperlink ref="I43" location="Error_UpdatePolicyholder" display="Error Codes" xr:uid="{00000000-0004-0000-0200-000036000000}"/>
    <hyperlink ref="I61" location="Error_AddVehicleToPolicy" display="Error Codes" xr:uid="{00000000-0004-0000-0200-000037000000}"/>
    <hyperlink ref="I71" location="Error_RemoveVehicleFromPolicy" display="Error Codes" xr:uid="{00000000-0004-0000-0200-000038000000}"/>
    <hyperlink ref="I81" location="Error_AmendPolicyExpirationDate" display="Error Codes" xr:uid="{00000000-0004-0000-0200-000039000000}"/>
    <hyperlink ref="I88" location="Error_CancelPolicy" display="Error Codes" xr:uid="{00000000-0004-0000-0200-00003A000000}"/>
    <hyperlink ref="I97" location="Error_ReinstatePolicy" display="Error Codes" xr:uid="{00000000-0004-0000-0200-00003B000000}"/>
    <hyperlink ref="I105" location="Error_ClearUnpaidPremium" display="Error Codes" xr:uid="{00000000-0004-0000-0200-00003C000000}"/>
    <hyperlink ref="I112" location="Error_AmendUnpaidPremium" display="Error Codes" xr:uid="{00000000-0004-0000-0200-00003D000000}"/>
    <hyperlink ref="I119" location="Error_AddSection5Policy" display="Error Codes" xr:uid="{00000000-0004-0000-0200-00003E000000}"/>
    <hyperlink ref="I141" location="Error_RenewSection5Policy" display="Error Codes" xr:uid="{00000000-0004-0000-0200-00003F000000}"/>
    <hyperlink ref="I151" location="Error_AddSection5ToPolicy" display="Error Codes" xr:uid="{00000000-0004-0000-0200-000040000000}"/>
    <hyperlink ref="I160" location="Error_RemoveSection5FromPolicy" display="Error Codes" xr:uid="{00000000-0004-0000-0200-000041000000}"/>
    <hyperlink ref="I168" location="Error_UpdateSection5PolicyPlates" display="Error Codes" xr:uid="{00000000-0004-0000-0200-000042000000}"/>
    <hyperlink ref="J180" location="TransactionResponse" display="Transaction Response" xr:uid="{00000000-0004-0000-0200-000043000000}"/>
    <hyperlink ref="J181" location="ErrorResponse" display="Error Response" xr:uid="{00000000-0004-0000-0200-000044000000}"/>
    <hyperlink ref="J182" location="PolicyResponse" display="Policy Response" xr:uid="{00000000-0004-0000-0200-000045000000}"/>
    <hyperlink ref="I177" location="ReEstablishPolicy_Error" display="Error Codes" xr:uid="{00000000-0004-0000-0200-000046000000}"/>
    <hyperlink ref="J191" location="TransactionResponse" display="Transaction Response" xr:uid="{00000000-0004-0000-0200-000047000000}"/>
    <hyperlink ref="J192" location="ErrorResponse" display="Error Response" xr:uid="{00000000-0004-0000-0200-000048000000}"/>
    <hyperlink ref="J193" location="PolicyResponse" display="Policy Response" xr:uid="{00000000-0004-0000-0200-000049000000}"/>
    <hyperlink ref="I188" location="ReEstablishSection5Policy_Error" display="Error Codes" xr:uid="{00000000-0004-0000-0200-00004A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30"/>
  <sheetViews>
    <sheetView workbookViewId="0">
      <pane ySplit="1" topLeftCell="A2" activePane="bottomLeft" state="frozen"/>
      <selection pane="bottomLeft" sqref="A1:B1"/>
    </sheetView>
  </sheetViews>
  <sheetFormatPr defaultRowHeight="15"/>
  <cols>
    <col min="1" max="1" width="42.85546875" style="10" bestFit="1" customWidth="1"/>
    <col min="2" max="2" width="28.28515625" style="10" bestFit="1" customWidth="1"/>
    <col min="3" max="3" width="13.5703125" style="10" bestFit="1" customWidth="1"/>
    <col min="4" max="4" width="11.28515625" style="10" bestFit="1" customWidth="1"/>
    <col min="5" max="5" width="20.28515625" style="10" bestFit="1" customWidth="1"/>
    <col min="6" max="6" width="40.140625" style="10" bestFit="1" customWidth="1"/>
    <col min="7" max="7" width="48.28515625" style="10" customWidth="1"/>
    <col min="8" max="8" width="2.140625" style="10" customWidth="1"/>
    <col min="9" max="9" width="26.140625" style="10" bestFit="1" customWidth="1"/>
    <col min="10" max="10" width="22.5703125" style="10" bestFit="1" customWidth="1"/>
    <col min="11" max="11" width="24.7109375" style="10" bestFit="1" customWidth="1"/>
    <col min="12" max="16384" width="9.140625" style="10"/>
  </cols>
  <sheetData>
    <row r="1" spans="1:11" ht="18.75">
      <c r="A1" s="82" t="s">
        <v>3</v>
      </c>
      <c r="B1" s="82"/>
      <c r="C1" s="75"/>
      <c r="D1" s="75"/>
      <c r="E1" s="22" t="s">
        <v>9</v>
      </c>
      <c r="F1" s="23" t="s">
        <v>1</v>
      </c>
      <c r="G1" s="23" t="s">
        <v>4</v>
      </c>
      <c r="H1" s="75"/>
      <c r="I1" s="85" t="s">
        <v>21</v>
      </c>
      <c r="J1" s="85"/>
      <c r="K1" s="85"/>
    </row>
    <row r="2" spans="1:11" ht="15.75">
      <c r="A2" s="55" t="s">
        <v>188</v>
      </c>
      <c r="B2" s="87" t="s">
        <v>189</v>
      </c>
      <c r="C2" s="87"/>
      <c r="D2" s="87"/>
      <c r="E2" s="87"/>
      <c r="F2" s="87"/>
      <c r="G2" s="87"/>
      <c r="H2" s="75"/>
      <c r="I2" s="79" t="s">
        <v>24</v>
      </c>
      <c r="J2" s="75"/>
      <c r="K2" s="75"/>
    </row>
    <row r="3" spans="1:11" ht="15.75">
      <c r="A3" s="56" t="s">
        <v>25</v>
      </c>
      <c r="B3" s="87"/>
      <c r="C3" s="87"/>
      <c r="D3" s="87"/>
      <c r="E3" s="87"/>
      <c r="F3" s="87"/>
      <c r="G3" s="87"/>
      <c r="H3" s="75"/>
      <c r="I3" s="55" t="s">
        <v>26</v>
      </c>
      <c r="J3" s="75"/>
      <c r="K3" s="75"/>
    </row>
    <row r="4" spans="1:11">
      <c r="A4" s="57" t="s">
        <v>18</v>
      </c>
      <c r="B4" s="11" t="s">
        <v>27</v>
      </c>
      <c r="C4" s="11" t="s">
        <v>28</v>
      </c>
      <c r="D4" s="11" t="s">
        <v>29</v>
      </c>
      <c r="E4" s="11" t="s">
        <v>30</v>
      </c>
      <c r="F4" s="11" t="s">
        <v>31</v>
      </c>
      <c r="G4" s="11" t="s">
        <v>32</v>
      </c>
      <c r="H4" s="75"/>
      <c r="I4" s="11" t="s">
        <v>18</v>
      </c>
      <c r="J4" s="31" t="s">
        <v>33</v>
      </c>
      <c r="K4" s="31" t="s">
        <v>34</v>
      </c>
    </row>
    <row r="5" spans="1:11">
      <c r="A5" s="75" t="s">
        <v>35</v>
      </c>
      <c r="B5" s="75" t="s">
        <v>36</v>
      </c>
      <c r="C5" s="75" t="s">
        <v>37</v>
      </c>
      <c r="D5" s="75">
        <v>3</v>
      </c>
      <c r="E5" s="72"/>
      <c r="F5" s="75" t="s">
        <v>39</v>
      </c>
      <c r="G5" s="69" t="s">
        <v>190</v>
      </c>
      <c r="H5" s="75"/>
      <c r="I5" s="75" t="s">
        <v>41</v>
      </c>
      <c r="J5" s="23" t="s">
        <v>41</v>
      </c>
      <c r="K5" s="75"/>
    </row>
    <row r="6" spans="1:11">
      <c r="A6" s="75" t="s">
        <v>191</v>
      </c>
      <c r="B6" s="3" t="s">
        <v>192</v>
      </c>
      <c r="C6" s="72" t="s">
        <v>37</v>
      </c>
      <c r="D6" s="75" t="s">
        <v>193</v>
      </c>
      <c r="E6" s="71"/>
      <c r="F6" s="75" t="s">
        <v>194</v>
      </c>
      <c r="G6" s="69" t="s">
        <v>135</v>
      </c>
      <c r="H6" s="75"/>
      <c r="I6" s="43" t="s">
        <v>46</v>
      </c>
      <c r="J6" s="49" t="s">
        <v>46</v>
      </c>
      <c r="K6" s="45"/>
    </row>
    <row r="7" spans="1:11">
      <c r="A7" s="75" t="s">
        <v>195</v>
      </c>
      <c r="B7" s="3" t="s">
        <v>196</v>
      </c>
      <c r="C7" s="72" t="s">
        <v>37</v>
      </c>
      <c r="D7" s="75" t="s">
        <v>38</v>
      </c>
      <c r="E7" s="71"/>
      <c r="F7" s="75" t="s">
        <v>197</v>
      </c>
      <c r="G7" s="69" t="s">
        <v>198</v>
      </c>
      <c r="H7" s="75"/>
      <c r="I7" s="75" t="s">
        <v>199</v>
      </c>
      <c r="J7" s="26" t="s">
        <v>199</v>
      </c>
      <c r="K7" s="75"/>
    </row>
    <row r="8" spans="1:11">
      <c r="A8" s="72" t="s">
        <v>114</v>
      </c>
      <c r="B8" s="72" t="s">
        <v>115</v>
      </c>
      <c r="C8" s="3" t="s">
        <v>63</v>
      </c>
      <c r="D8" s="72" t="s">
        <v>64</v>
      </c>
      <c r="E8" s="75" t="s">
        <v>65</v>
      </c>
      <c r="F8" s="75" t="s">
        <v>66</v>
      </c>
      <c r="G8" s="69" t="s">
        <v>136</v>
      </c>
      <c r="H8" s="75"/>
      <c r="I8" s="75" t="s">
        <v>200</v>
      </c>
      <c r="J8" s="26" t="s">
        <v>200</v>
      </c>
      <c r="K8" s="75"/>
    </row>
    <row r="9" spans="1:11">
      <c r="A9" s="72"/>
      <c r="B9" s="72"/>
      <c r="C9" s="75"/>
      <c r="D9" s="72"/>
      <c r="E9" s="72"/>
      <c r="F9" s="75"/>
      <c r="G9" s="75"/>
      <c r="H9" s="75"/>
      <c r="I9" s="74" t="s">
        <v>201</v>
      </c>
      <c r="J9" s="26" t="s">
        <v>201</v>
      </c>
      <c r="K9" s="75"/>
    </row>
    <row r="10" spans="1:11">
      <c r="A10" s="72"/>
      <c r="B10" s="72"/>
      <c r="C10" s="75"/>
      <c r="D10" s="72"/>
      <c r="E10" s="72"/>
      <c r="F10" s="75"/>
      <c r="G10" s="75"/>
      <c r="H10" s="75"/>
      <c r="I10" s="74" t="s">
        <v>202</v>
      </c>
      <c r="J10" s="26" t="s">
        <v>202</v>
      </c>
      <c r="K10" s="75"/>
    </row>
    <row r="11" spans="1:11">
      <c r="A11" s="72"/>
      <c r="B11" s="72"/>
      <c r="C11" s="3"/>
      <c r="D11" s="72"/>
      <c r="E11" s="72"/>
      <c r="F11" s="75"/>
      <c r="G11" s="75"/>
      <c r="H11" s="75"/>
      <c r="I11" s="75" t="s">
        <v>203</v>
      </c>
      <c r="J11" s="26" t="s">
        <v>203</v>
      </c>
      <c r="K11" s="75"/>
    </row>
    <row r="12" spans="1:11">
      <c r="A12" s="72"/>
      <c r="B12" s="72"/>
      <c r="C12" s="3"/>
      <c r="D12" s="72"/>
      <c r="E12" s="72"/>
      <c r="F12" s="75"/>
      <c r="G12" s="75"/>
      <c r="H12" s="75"/>
      <c r="I12" s="75" t="s">
        <v>204</v>
      </c>
      <c r="J12" s="23" t="s">
        <v>204</v>
      </c>
      <c r="K12" s="75"/>
    </row>
    <row r="13" spans="1:11">
      <c r="A13" s="72"/>
      <c r="B13" s="72"/>
      <c r="C13" s="3"/>
      <c r="D13" s="72"/>
      <c r="E13" s="72"/>
      <c r="F13" s="75"/>
      <c r="G13" s="75"/>
      <c r="H13" s="75"/>
      <c r="I13" s="75" t="s">
        <v>205</v>
      </c>
      <c r="J13" s="26" t="s">
        <v>205</v>
      </c>
      <c r="K13" s="75"/>
    </row>
    <row r="14" spans="1:11">
      <c r="A14" s="72"/>
      <c r="B14" s="72"/>
      <c r="C14" s="3"/>
      <c r="D14" s="72"/>
      <c r="E14" s="72"/>
      <c r="F14" s="75"/>
      <c r="G14" s="75"/>
      <c r="H14" s="75"/>
      <c r="I14" s="58" t="s">
        <v>206</v>
      </c>
      <c r="J14" s="48" t="s">
        <v>207</v>
      </c>
      <c r="K14" s="45" t="s">
        <v>208</v>
      </c>
    </row>
    <row r="15" spans="1:11">
      <c r="A15" s="72"/>
      <c r="B15" s="72"/>
      <c r="C15" s="3"/>
      <c r="D15" s="72"/>
      <c r="E15" s="72"/>
      <c r="F15" s="75"/>
      <c r="G15" s="75"/>
      <c r="H15" s="75"/>
      <c r="I15" s="74"/>
      <c r="J15" s="26"/>
      <c r="K15" s="72"/>
    </row>
    <row r="16" spans="1:11" ht="15.75">
      <c r="A16" s="55" t="s">
        <v>209</v>
      </c>
      <c r="B16" s="87" t="s">
        <v>210</v>
      </c>
      <c r="C16" s="87"/>
      <c r="D16" s="87"/>
      <c r="E16" s="87"/>
      <c r="F16" s="87"/>
      <c r="G16" s="87"/>
      <c r="H16" s="75"/>
      <c r="I16" s="79" t="s">
        <v>24</v>
      </c>
      <c r="J16" s="75"/>
      <c r="K16" s="75"/>
    </row>
    <row r="17" spans="1:11" ht="15.75">
      <c r="A17" s="56" t="s">
        <v>25</v>
      </c>
      <c r="B17" s="87"/>
      <c r="C17" s="87"/>
      <c r="D17" s="87"/>
      <c r="E17" s="87"/>
      <c r="F17" s="87"/>
      <c r="G17" s="87"/>
      <c r="H17" s="75"/>
      <c r="I17" s="55" t="s">
        <v>26</v>
      </c>
      <c r="J17" s="75"/>
      <c r="K17" s="75"/>
    </row>
    <row r="18" spans="1:11">
      <c r="A18" s="57" t="s">
        <v>18</v>
      </c>
      <c r="B18" s="11" t="s">
        <v>27</v>
      </c>
      <c r="C18" s="11" t="s">
        <v>28</v>
      </c>
      <c r="D18" s="11" t="s">
        <v>29</v>
      </c>
      <c r="E18" s="11" t="s">
        <v>30</v>
      </c>
      <c r="F18" s="11" t="s">
        <v>31</v>
      </c>
      <c r="G18" s="11" t="s">
        <v>32</v>
      </c>
      <c r="H18" s="75"/>
      <c r="I18" s="11" t="s">
        <v>18</v>
      </c>
      <c r="J18" s="31" t="s">
        <v>33</v>
      </c>
      <c r="K18" s="31" t="s">
        <v>34</v>
      </c>
    </row>
    <row r="19" spans="1:11">
      <c r="A19" s="75" t="s">
        <v>35</v>
      </c>
      <c r="B19" s="75" t="s">
        <v>36</v>
      </c>
      <c r="C19" s="75" t="s">
        <v>37</v>
      </c>
      <c r="D19" s="75" t="s">
        <v>38</v>
      </c>
      <c r="E19" s="72"/>
      <c r="F19" s="75" t="s">
        <v>39</v>
      </c>
      <c r="G19" s="69" t="s">
        <v>190</v>
      </c>
      <c r="H19" s="75"/>
      <c r="I19" s="75" t="s">
        <v>41</v>
      </c>
      <c r="J19" s="23" t="s">
        <v>41</v>
      </c>
      <c r="K19" s="75"/>
    </row>
    <row r="20" spans="1:11">
      <c r="A20" s="75" t="s">
        <v>211</v>
      </c>
      <c r="B20" s="3" t="s">
        <v>212</v>
      </c>
      <c r="C20" s="72" t="s">
        <v>37</v>
      </c>
      <c r="D20" s="75" t="s">
        <v>213</v>
      </c>
      <c r="E20" s="75"/>
      <c r="F20" s="75" t="s">
        <v>214</v>
      </c>
      <c r="G20" s="69" t="s">
        <v>215</v>
      </c>
      <c r="H20" s="75"/>
      <c r="I20" s="43" t="s">
        <v>46</v>
      </c>
      <c r="J20" s="49" t="s">
        <v>46</v>
      </c>
      <c r="K20" s="45"/>
    </row>
    <row r="21" spans="1:11">
      <c r="A21" s="75" t="s">
        <v>109</v>
      </c>
      <c r="B21" s="3" t="s">
        <v>110</v>
      </c>
      <c r="C21" s="3" t="s">
        <v>63</v>
      </c>
      <c r="D21" s="72" t="s">
        <v>64</v>
      </c>
      <c r="E21" s="75" t="s">
        <v>65</v>
      </c>
      <c r="F21" s="75" t="s">
        <v>66</v>
      </c>
      <c r="G21" s="69" t="s">
        <v>216</v>
      </c>
      <c r="H21" s="75"/>
      <c r="I21" s="75" t="s">
        <v>199</v>
      </c>
      <c r="J21" s="26" t="s">
        <v>199</v>
      </c>
      <c r="K21" s="75"/>
    </row>
    <row r="22" spans="1:11">
      <c r="A22" s="72"/>
      <c r="B22" s="72"/>
      <c r="C22" s="75"/>
      <c r="D22" s="72"/>
      <c r="E22" s="72"/>
      <c r="F22" s="75"/>
      <c r="G22" s="75"/>
      <c r="H22" s="75"/>
      <c r="I22" s="75" t="s">
        <v>200</v>
      </c>
      <c r="J22" s="26" t="s">
        <v>200</v>
      </c>
      <c r="K22" s="75"/>
    </row>
    <row r="23" spans="1:11">
      <c r="A23" s="72"/>
      <c r="B23" s="72"/>
      <c r="C23" s="75"/>
      <c r="D23" s="72"/>
      <c r="E23" s="72"/>
      <c r="F23" s="75"/>
      <c r="G23" s="75"/>
      <c r="H23" s="75"/>
      <c r="I23" s="74" t="s">
        <v>201</v>
      </c>
      <c r="J23" s="26" t="s">
        <v>201</v>
      </c>
      <c r="K23" s="75"/>
    </row>
    <row r="24" spans="1:11">
      <c r="A24" s="72"/>
      <c r="B24" s="72"/>
      <c r="C24" s="75"/>
      <c r="D24" s="72"/>
      <c r="E24" s="72"/>
      <c r="F24" s="75"/>
      <c r="G24" s="75"/>
      <c r="H24" s="75"/>
      <c r="I24" s="74" t="s">
        <v>202</v>
      </c>
      <c r="J24" s="26" t="s">
        <v>202</v>
      </c>
      <c r="K24" s="75"/>
    </row>
    <row r="25" spans="1:11">
      <c r="A25" s="72"/>
      <c r="B25" s="72"/>
      <c r="C25" s="3"/>
      <c r="D25" s="72"/>
      <c r="E25" s="72"/>
      <c r="F25" s="75"/>
      <c r="G25" s="75"/>
      <c r="H25" s="75"/>
      <c r="I25" s="75" t="s">
        <v>203</v>
      </c>
      <c r="J25" s="26" t="s">
        <v>203</v>
      </c>
      <c r="K25" s="75"/>
    </row>
    <row r="26" spans="1:11">
      <c r="A26" s="72"/>
      <c r="B26" s="72"/>
      <c r="C26" s="3"/>
      <c r="D26" s="72"/>
      <c r="E26" s="72"/>
      <c r="F26" s="75"/>
      <c r="G26" s="75"/>
      <c r="H26" s="75"/>
      <c r="I26" s="75" t="s">
        <v>204</v>
      </c>
      <c r="J26" s="23" t="s">
        <v>204</v>
      </c>
      <c r="K26" s="75"/>
    </row>
    <row r="27" spans="1:11">
      <c r="A27" s="72"/>
      <c r="B27" s="72"/>
      <c r="C27" s="3"/>
      <c r="D27" s="72"/>
      <c r="E27" s="72"/>
      <c r="F27" s="75"/>
      <c r="G27" s="75"/>
      <c r="H27" s="75"/>
      <c r="I27" s="75" t="s">
        <v>205</v>
      </c>
      <c r="J27" s="26" t="s">
        <v>205</v>
      </c>
      <c r="K27" s="75"/>
    </row>
    <row r="28" spans="1:11">
      <c r="A28" s="72"/>
      <c r="B28" s="72"/>
      <c r="C28" s="3"/>
      <c r="D28" s="72"/>
      <c r="E28" s="72"/>
      <c r="F28" s="75"/>
      <c r="G28" s="75"/>
      <c r="H28" s="75"/>
      <c r="I28" s="58" t="s">
        <v>206</v>
      </c>
      <c r="J28" s="48" t="s">
        <v>207</v>
      </c>
      <c r="K28" s="45" t="s">
        <v>208</v>
      </c>
    </row>
    <row r="29" spans="1:11">
      <c r="A29" s="72"/>
      <c r="B29" s="72"/>
      <c r="C29" s="3"/>
      <c r="D29" s="72"/>
      <c r="E29" s="72"/>
      <c r="F29" s="75"/>
      <c r="G29" s="75"/>
      <c r="H29" s="75"/>
      <c r="I29" s="74"/>
      <c r="J29" s="26"/>
      <c r="K29" s="75"/>
    </row>
    <row r="30" spans="1:11" ht="15.75">
      <c r="A30" s="55" t="s">
        <v>217</v>
      </c>
      <c r="B30" s="87" t="s">
        <v>218</v>
      </c>
      <c r="C30" s="87"/>
      <c r="D30" s="87"/>
      <c r="E30" s="87"/>
      <c r="F30" s="87"/>
      <c r="G30" s="87"/>
      <c r="H30" s="75"/>
      <c r="I30" s="79" t="s">
        <v>24</v>
      </c>
      <c r="J30" s="75"/>
      <c r="K30" s="75"/>
    </row>
    <row r="31" spans="1:11" ht="15.75">
      <c r="A31" s="56" t="s">
        <v>25</v>
      </c>
      <c r="B31" s="87"/>
      <c r="C31" s="87"/>
      <c r="D31" s="87"/>
      <c r="E31" s="87"/>
      <c r="F31" s="87"/>
      <c r="G31" s="87"/>
      <c r="H31" s="75"/>
      <c r="I31" s="55" t="s">
        <v>26</v>
      </c>
      <c r="J31" s="75"/>
      <c r="K31" s="75"/>
    </row>
    <row r="32" spans="1:11">
      <c r="A32" s="57" t="s">
        <v>18</v>
      </c>
      <c r="B32" s="11" t="s">
        <v>27</v>
      </c>
      <c r="C32" s="11" t="s">
        <v>28</v>
      </c>
      <c r="D32" s="11" t="s">
        <v>29</v>
      </c>
      <c r="E32" s="11" t="s">
        <v>30</v>
      </c>
      <c r="F32" s="11" t="s">
        <v>31</v>
      </c>
      <c r="G32" s="11" t="s">
        <v>32</v>
      </c>
      <c r="H32" s="75"/>
      <c r="I32" s="11" t="s">
        <v>18</v>
      </c>
      <c r="J32" s="31" t="s">
        <v>33</v>
      </c>
      <c r="K32" s="31" t="s">
        <v>34</v>
      </c>
    </row>
    <row r="33" spans="1:11">
      <c r="A33" s="75" t="s">
        <v>35</v>
      </c>
      <c r="B33" s="75" t="s">
        <v>36</v>
      </c>
      <c r="C33" s="75" t="s">
        <v>37</v>
      </c>
      <c r="D33" s="75" t="s">
        <v>38</v>
      </c>
      <c r="E33" s="72"/>
      <c r="F33" s="75" t="s">
        <v>39</v>
      </c>
      <c r="G33" s="69" t="s">
        <v>190</v>
      </c>
      <c r="H33" s="75"/>
      <c r="I33" s="75" t="s">
        <v>41</v>
      </c>
      <c r="J33" s="23" t="s">
        <v>41</v>
      </c>
      <c r="K33" s="75"/>
    </row>
    <row r="34" spans="1:11">
      <c r="A34" s="75" t="s">
        <v>219</v>
      </c>
      <c r="B34" s="3" t="s">
        <v>220</v>
      </c>
      <c r="C34" s="72" t="s">
        <v>37</v>
      </c>
      <c r="D34" s="75" t="s">
        <v>55</v>
      </c>
      <c r="E34" s="72"/>
      <c r="F34" s="75" t="s">
        <v>221</v>
      </c>
      <c r="G34" s="69" t="s">
        <v>40</v>
      </c>
      <c r="H34" s="75"/>
      <c r="I34" s="43" t="s">
        <v>46</v>
      </c>
      <c r="J34" s="49" t="s">
        <v>46</v>
      </c>
      <c r="K34" s="45"/>
    </row>
    <row r="35" spans="1:11" ht="15.75">
      <c r="A35" s="72"/>
      <c r="B35" s="59"/>
      <c r="C35" s="3"/>
      <c r="D35" s="72"/>
      <c r="E35" s="72"/>
      <c r="F35" s="75"/>
      <c r="G35" s="75"/>
      <c r="H35" s="75"/>
      <c r="I35" s="75" t="s">
        <v>199</v>
      </c>
      <c r="J35" s="26" t="s">
        <v>199</v>
      </c>
      <c r="K35" s="75"/>
    </row>
    <row r="36" spans="1:11">
      <c r="A36" s="72"/>
      <c r="B36" s="72"/>
      <c r="C36" s="75"/>
      <c r="D36" s="72"/>
      <c r="E36" s="72"/>
      <c r="F36" s="75"/>
      <c r="G36" s="75"/>
      <c r="H36" s="75"/>
      <c r="I36" s="75" t="s">
        <v>200</v>
      </c>
      <c r="J36" s="26" t="s">
        <v>200</v>
      </c>
      <c r="K36" s="75"/>
    </row>
    <row r="37" spans="1:11">
      <c r="A37" s="72"/>
      <c r="B37" s="72"/>
      <c r="C37" s="75"/>
      <c r="D37" s="72"/>
      <c r="E37" s="72"/>
      <c r="F37" s="75"/>
      <c r="G37" s="75"/>
      <c r="H37" s="75"/>
      <c r="I37" s="74" t="s">
        <v>201</v>
      </c>
      <c r="J37" s="26" t="s">
        <v>201</v>
      </c>
      <c r="K37" s="75"/>
    </row>
    <row r="38" spans="1:11">
      <c r="A38" s="72"/>
      <c r="B38" s="72"/>
      <c r="C38" s="75"/>
      <c r="D38" s="72"/>
      <c r="E38" s="72"/>
      <c r="F38" s="75"/>
      <c r="G38" s="75"/>
      <c r="H38" s="75"/>
      <c r="I38" s="74" t="s">
        <v>202</v>
      </c>
      <c r="J38" s="26" t="s">
        <v>202</v>
      </c>
      <c r="K38" s="75"/>
    </row>
    <row r="39" spans="1:11">
      <c r="A39" s="72"/>
      <c r="B39" s="72"/>
      <c r="C39" s="3"/>
      <c r="D39" s="72"/>
      <c r="E39" s="72"/>
      <c r="F39" s="75"/>
      <c r="G39" s="75"/>
      <c r="H39" s="75"/>
      <c r="I39" s="75" t="s">
        <v>203</v>
      </c>
      <c r="J39" s="26" t="s">
        <v>203</v>
      </c>
      <c r="K39" s="75"/>
    </row>
    <row r="40" spans="1:11">
      <c r="A40" s="72"/>
      <c r="B40" s="72"/>
      <c r="C40" s="3"/>
      <c r="D40" s="72"/>
      <c r="E40" s="72"/>
      <c r="F40" s="75"/>
      <c r="G40" s="75"/>
      <c r="H40" s="75"/>
      <c r="I40" s="75" t="s">
        <v>204</v>
      </c>
      <c r="J40" s="23" t="s">
        <v>204</v>
      </c>
      <c r="K40" s="75"/>
    </row>
    <row r="41" spans="1:11">
      <c r="A41" s="72"/>
      <c r="B41" s="72"/>
      <c r="C41" s="3"/>
      <c r="D41" s="72"/>
      <c r="E41" s="72"/>
      <c r="F41" s="75"/>
      <c r="G41" s="75"/>
      <c r="H41" s="75"/>
      <c r="I41" s="75" t="s">
        <v>205</v>
      </c>
      <c r="J41" s="26" t="s">
        <v>205</v>
      </c>
      <c r="K41" s="75"/>
    </row>
    <row r="42" spans="1:11">
      <c r="A42" s="72"/>
      <c r="B42" s="72"/>
      <c r="C42" s="3"/>
      <c r="D42" s="72"/>
      <c r="E42" s="72"/>
      <c r="F42" s="75"/>
      <c r="G42" s="75"/>
      <c r="H42" s="75"/>
      <c r="I42" s="58" t="s">
        <v>206</v>
      </c>
      <c r="J42" s="48" t="s">
        <v>207</v>
      </c>
      <c r="K42" s="45" t="s">
        <v>208</v>
      </c>
    </row>
    <row r="43" spans="1:11">
      <c r="A43" s="72"/>
      <c r="B43" s="72"/>
      <c r="C43" s="3"/>
      <c r="D43" s="72"/>
      <c r="E43" s="72"/>
      <c r="F43" s="75"/>
      <c r="G43" s="75"/>
      <c r="H43" s="75"/>
      <c r="I43" s="74"/>
      <c r="J43" s="26"/>
      <c r="K43" s="75"/>
    </row>
    <row r="44" spans="1:11" ht="15.75">
      <c r="A44" s="55" t="s">
        <v>222</v>
      </c>
      <c r="B44" s="87" t="s">
        <v>223</v>
      </c>
      <c r="C44" s="87"/>
      <c r="D44" s="87"/>
      <c r="E44" s="87"/>
      <c r="F44" s="87"/>
      <c r="G44" s="87"/>
      <c r="H44" s="75"/>
      <c r="I44" s="79" t="s">
        <v>24</v>
      </c>
      <c r="J44" s="75"/>
      <c r="K44" s="75"/>
    </row>
    <row r="45" spans="1:11" ht="15.75">
      <c r="A45" s="56" t="s">
        <v>25</v>
      </c>
      <c r="B45" s="87"/>
      <c r="C45" s="87"/>
      <c r="D45" s="87"/>
      <c r="E45" s="87"/>
      <c r="F45" s="87"/>
      <c r="G45" s="87"/>
      <c r="H45" s="75"/>
      <c r="I45" s="55" t="s">
        <v>26</v>
      </c>
      <c r="J45" s="75"/>
      <c r="K45" s="75"/>
    </row>
    <row r="46" spans="1:11">
      <c r="A46" s="57" t="s">
        <v>18</v>
      </c>
      <c r="B46" s="11" t="s">
        <v>27</v>
      </c>
      <c r="C46" s="11" t="s">
        <v>28</v>
      </c>
      <c r="D46" s="11" t="s">
        <v>29</v>
      </c>
      <c r="E46" s="11" t="s">
        <v>30</v>
      </c>
      <c r="F46" s="11" t="s">
        <v>31</v>
      </c>
      <c r="G46" s="11" t="s">
        <v>32</v>
      </c>
      <c r="H46" s="75"/>
      <c r="I46" s="11" t="s">
        <v>18</v>
      </c>
      <c r="J46" s="31" t="s">
        <v>33</v>
      </c>
      <c r="K46" s="31" t="s">
        <v>34</v>
      </c>
    </row>
    <row r="47" spans="1:11">
      <c r="A47" s="75" t="s">
        <v>35</v>
      </c>
      <c r="B47" s="75" t="s">
        <v>36</v>
      </c>
      <c r="C47" s="75" t="s">
        <v>37</v>
      </c>
      <c r="D47" s="75" t="s">
        <v>38</v>
      </c>
      <c r="E47" s="72"/>
      <c r="F47" s="75" t="s">
        <v>39</v>
      </c>
      <c r="G47" s="69" t="s">
        <v>190</v>
      </c>
      <c r="H47" s="75"/>
      <c r="I47" s="75" t="s">
        <v>41</v>
      </c>
      <c r="J47" s="23" t="s">
        <v>41</v>
      </c>
      <c r="K47" s="75"/>
    </row>
    <row r="48" spans="1:11">
      <c r="A48" s="75" t="s">
        <v>191</v>
      </c>
      <c r="B48" s="3" t="s">
        <v>192</v>
      </c>
      <c r="C48" s="72" t="s">
        <v>37</v>
      </c>
      <c r="D48" s="75" t="s">
        <v>193</v>
      </c>
      <c r="E48" s="71"/>
      <c r="F48" s="75" t="s">
        <v>194</v>
      </c>
      <c r="G48" s="69" t="s">
        <v>135</v>
      </c>
      <c r="H48" s="75"/>
      <c r="I48" s="43" t="s">
        <v>46</v>
      </c>
      <c r="J48" s="49" t="s">
        <v>46</v>
      </c>
      <c r="K48" s="45"/>
    </row>
    <row r="49" spans="1:11">
      <c r="A49" s="75" t="s">
        <v>195</v>
      </c>
      <c r="B49" s="3" t="s">
        <v>196</v>
      </c>
      <c r="C49" s="72" t="s">
        <v>37</v>
      </c>
      <c r="D49" s="75" t="s">
        <v>38</v>
      </c>
      <c r="E49" s="71"/>
      <c r="F49" s="75" t="s">
        <v>197</v>
      </c>
      <c r="G49" s="69" t="s">
        <v>198</v>
      </c>
      <c r="H49" s="75"/>
      <c r="I49" s="75" t="s">
        <v>224</v>
      </c>
      <c r="J49" s="26" t="s">
        <v>199</v>
      </c>
      <c r="K49" s="75" t="s">
        <v>225</v>
      </c>
    </row>
    <row r="50" spans="1:11">
      <c r="A50" s="72" t="s">
        <v>114</v>
      </c>
      <c r="B50" s="72" t="s">
        <v>115</v>
      </c>
      <c r="C50" s="3" t="s">
        <v>63</v>
      </c>
      <c r="D50" s="72" t="s">
        <v>64</v>
      </c>
      <c r="E50" s="75" t="s">
        <v>65</v>
      </c>
      <c r="F50" s="75" t="s">
        <v>66</v>
      </c>
      <c r="G50" s="69" t="s">
        <v>136</v>
      </c>
      <c r="H50" s="75"/>
      <c r="I50" s="75" t="s">
        <v>226</v>
      </c>
      <c r="J50" s="26" t="s">
        <v>200</v>
      </c>
      <c r="K50" s="75" t="s">
        <v>227</v>
      </c>
    </row>
    <row r="51" spans="1:11">
      <c r="A51" s="72"/>
      <c r="B51" s="72"/>
      <c r="C51" s="75"/>
      <c r="D51" s="72"/>
      <c r="E51" s="72"/>
      <c r="F51" s="75"/>
      <c r="G51" s="75"/>
      <c r="H51" s="75"/>
      <c r="I51" s="75" t="s">
        <v>228</v>
      </c>
      <c r="J51" s="26" t="s">
        <v>201</v>
      </c>
      <c r="K51" s="75" t="s">
        <v>229</v>
      </c>
    </row>
    <row r="52" spans="1:11">
      <c r="A52" s="72"/>
      <c r="B52" s="72"/>
      <c r="C52" s="75"/>
      <c r="D52" s="72"/>
      <c r="E52" s="72"/>
      <c r="F52" s="75"/>
      <c r="G52" s="75"/>
      <c r="H52" s="75"/>
      <c r="I52" s="75" t="s">
        <v>230</v>
      </c>
      <c r="J52" s="26" t="s">
        <v>202</v>
      </c>
      <c r="K52" s="75" t="s">
        <v>231</v>
      </c>
    </row>
    <row r="53" spans="1:11" s="73" customFormat="1">
      <c r="A53" s="72"/>
      <c r="B53" s="72"/>
      <c r="C53" s="75"/>
      <c r="D53" s="72"/>
      <c r="E53" s="72"/>
      <c r="F53" s="75"/>
      <c r="G53" s="75"/>
      <c r="H53" s="75"/>
      <c r="I53" s="43" t="s">
        <v>232</v>
      </c>
      <c r="J53" s="48" t="s">
        <v>233</v>
      </c>
      <c r="K53" s="45" t="s">
        <v>234</v>
      </c>
    </row>
    <row r="54" spans="1:11">
      <c r="A54" s="72"/>
      <c r="B54" s="72"/>
      <c r="C54" s="3"/>
      <c r="D54" s="72"/>
      <c r="E54" s="72"/>
      <c r="F54" s="75"/>
      <c r="G54" s="75"/>
      <c r="H54" s="75"/>
      <c r="I54" s="58" t="s">
        <v>206</v>
      </c>
      <c r="J54" s="48" t="s">
        <v>207</v>
      </c>
      <c r="K54" s="45" t="s">
        <v>208</v>
      </c>
    </row>
    <row r="55" spans="1:11">
      <c r="A55" s="72"/>
      <c r="B55" s="72"/>
      <c r="C55" s="3"/>
      <c r="D55" s="72"/>
      <c r="E55" s="72"/>
      <c r="F55" s="75"/>
      <c r="G55" s="75"/>
      <c r="H55" s="75"/>
      <c r="I55" s="33" t="s">
        <v>235</v>
      </c>
      <c r="J55" s="46" t="s">
        <v>236</v>
      </c>
      <c r="K55" s="35" t="s">
        <v>237</v>
      </c>
    </row>
    <row r="56" spans="1:11">
      <c r="A56" s="72"/>
      <c r="B56" s="72"/>
      <c r="C56" s="3"/>
      <c r="D56" s="72"/>
      <c r="E56" s="72"/>
      <c r="F56" s="75"/>
      <c r="G56" s="75"/>
      <c r="H56" s="75"/>
      <c r="I56" s="39" t="s">
        <v>238</v>
      </c>
      <c r="J56" s="47" t="s">
        <v>239</v>
      </c>
      <c r="K56" s="41" t="s">
        <v>240</v>
      </c>
    </row>
    <row r="57" spans="1:11">
      <c r="A57" s="72"/>
      <c r="B57" s="72"/>
      <c r="C57" s="3"/>
      <c r="D57" s="72"/>
      <c r="E57" s="72"/>
      <c r="F57" s="75"/>
      <c r="G57" s="75"/>
      <c r="H57" s="75"/>
      <c r="I57" s="74"/>
      <c r="J57" s="26"/>
      <c r="K57" s="75"/>
    </row>
    <row r="58" spans="1:11" ht="15.75">
      <c r="A58" s="55" t="s">
        <v>241</v>
      </c>
      <c r="B58" s="87" t="s">
        <v>242</v>
      </c>
      <c r="C58" s="87"/>
      <c r="D58" s="87"/>
      <c r="E58" s="87"/>
      <c r="F58" s="87"/>
      <c r="G58" s="87"/>
      <c r="H58" s="75"/>
      <c r="I58" s="79" t="s">
        <v>24</v>
      </c>
      <c r="J58" s="75"/>
      <c r="K58" s="75"/>
    </row>
    <row r="59" spans="1:11" ht="15.75">
      <c r="A59" s="56" t="s">
        <v>25</v>
      </c>
      <c r="B59" s="87"/>
      <c r="C59" s="87"/>
      <c r="D59" s="87"/>
      <c r="E59" s="87"/>
      <c r="F59" s="87"/>
      <c r="G59" s="87"/>
      <c r="H59" s="75"/>
      <c r="I59" s="55" t="s">
        <v>26</v>
      </c>
      <c r="J59" s="75"/>
      <c r="K59" s="75"/>
    </row>
    <row r="60" spans="1:11">
      <c r="A60" s="57" t="s">
        <v>18</v>
      </c>
      <c r="B60" s="11" t="s">
        <v>27</v>
      </c>
      <c r="C60" s="11" t="s">
        <v>28</v>
      </c>
      <c r="D60" s="11" t="s">
        <v>29</v>
      </c>
      <c r="E60" s="11" t="s">
        <v>30</v>
      </c>
      <c r="F60" s="11" t="s">
        <v>31</v>
      </c>
      <c r="G60" s="11" t="s">
        <v>32</v>
      </c>
      <c r="H60" s="75"/>
      <c r="I60" s="11" t="s">
        <v>18</v>
      </c>
      <c r="J60" s="31" t="s">
        <v>33</v>
      </c>
      <c r="K60" s="31" t="s">
        <v>34</v>
      </c>
    </row>
    <row r="61" spans="1:11">
      <c r="A61" s="75" t="s">
        <v>35</v>
      </c>
      <c r="B61" s="75" t="s">
        <v>36</v>
      </c>
      <c r="C61" s="75" t="s">
        <v>37</v>
      </c>
      <c r="D61" s="75" t="s">
        <v>38</v>
      </c>
      <c r="E61" s="72"/>
      <c r="F61" s="75" t="s">
        <v>39</v>
      </c>
      <c r="G61" s="69" t="s">
        <v>190</v>
      </c>
      <c r="H61" s="75"/>
      <c r="I61" s="75" t="s">
        <v>41</v>
      </c>
      <c r="J61" s="23" t="s">
        <v>41</v>
      </c>
      <c r="K61" s="75"/>
    </row>
    <row r="62" spans="1:11">
      <c r="A62" s="72" t="s">
        <v>243</v>
      </c>
      <c r="B62" s="72" t="s">
        <v>244</v>
      </c>
      <c r="C62" s="3" t="s">
        <v>63</v>
      </c>
      <c r="D62" s="75" t="s">
        <v>64</v>
      </c>
      <c r="E62" s="75" t="s">
        <v>65</v>
      </c>
      <c r="F62" s="75" t="s">
        <v>66</v>
      </c>
      <c r="G62" s="69" t="s">
        <v>40</v>
      </c>
      <c r="H62" s="75"/>
      <c r="I62" s="43" t="s">
        <v>46</v>
      </c>
      <c r="J62" s="49" t="s">
        <v>46</v>
      </c>
      <c r="K62" s="45"/>
    </row>
    <row r="63" spans="1:11">
      <c r="A63" s="75"/>
      <c r="B63" s="3"/>
      <c r="C63" s="72"/>
      <c r="D63" s="72"/>
      <c r="E63" s="72"/>
      <c r="F63" s="75"/>
      <c r="G63" s="75"/>
      <c r="H63" s="75"/>
      <c r="I63" s="75" t="s">
        <v>199</v>
      </c>
      <c r="J63" s="26" t="s">
        <v>199</v>
      </c>
      <c r="K63" s="75"/>
    </row>
    <row r="64" spans="1:11">
      <c r="A64" s="75"/>
      <c r="B64" s="75"/>
      <c r="C64" s="75"/>
      <c r="D64" s="72"/>
      <c r="E64" s="72"/>
      <c r="F64" s="75"/>
      <c r="G64" s="75"/>
      <c r="H64" s="75"/>
      <c r="I64" s="75" t="s">
        <v>200</v>
      </c>
      <c r="J64" s="26" t="s">
        <v>200</v>
      </c>
      <c r="K64" s="75"/>
    </row>
    <row r="65" spans="1:11">
      <c r="A65" s="72"/>
      <c r="B65" s="72"/>
      <c r="C65" s="75"/>
      <c r="D65" s="72"/>
      <c r="E65" s="72"/>
      <c r="F65" s="75"/>
      <c r="G65" s="75"/>
      <c r="H65" s="75"/>
      <c r="I65" s="75" t="s">
        <v>201</v>
      </c>
      <c r="J65" s="26" t="s">
        <v>201</v>
      </c>
      <c r="K65" s="75"/>
    </row>
    <row r="66" spans="1:11">
      <c r="A66" s="72"/>
      <c r="B66" s="72"/>
      <c r="C66" s="75"/>
      <c r="D66" s="72"/>
      <c r="E66" s="72"/>
      <c r="F66" s="75"/>
      <c r="G66" s="75"/>
      <c r="H66" s="75"/>
      <c r="I66" s="75" t="s">
        <v>202</v>
      </c>
      <c r="J66" s="26" t="s">
        <v>202</v>
      </c>
      <c r="K66" s="75"/>
    </row>
    <row r="67" spans="1:11">
      <c r="A67" s="72"/>
      <c r="B67" s="72"/>
      <c r="C67" s="3"/>
      <c r="D67" s="72"/>
      <c r="E67" s="72"/>
      <c r="F67" s="75"/>
      <c r="G67" s="75"/>
      <c r="H67" s="75"/>
      <c r="I67" s="43" t="s">
        <v>232</v>
      </c>
      <c r="J67" s="48" t="s">
        <v>233</v>
      </c>
      <c r="K67" s="45" t="s">
        <v>234</v>
      </c>
    </row>
    <row r="68" spans="1:11" s="73" customFormat="1">
      <c r="A68" s="72"/>
      <c r="B68" s="72"/>
      <c r="C68" s="3"/>
      <c r="D68" s="72"/>
      <c r="E68" s="72"/>
      <c r="F68" s="75"/>
      <c r="G68" s="75"/>
      <c r="H68" s="75"/>
      <c r="I68" s="72"/>
      <c r="J68" s="26"/>
      <c r="K68" s="72"/>
    </row>
    <row r="69" spans="1:11" ht="15.75">
      <c r="A69" s="59" t="s">
        <v>245</v>
      </c>
      <c r="B69" s="87" t="s">
        <v>246</v>
      </c>
      <c r="C69" s="87"/>
      <c r="D69" s="87"/>
      <c r="E69" s="87"/>
      <c r="F69" s="87"/>
      <c r="G69" s="87"/>
      <c r="H69" s="75"/>
      <c r="I69" s="79" t="s">
        <v>24</v>
      </c>
      <c r="J69" s="75"/>
      <c r="K69" s="75"/>
    </row>
    <row r="70" spans="1:11" ht="15.75">
      <c r="A70" s="56" t="s">
        <v>25</v>
      </c>
      <c r="B70" s="87"/>
      <c r="C70" s="87"/>
      <c r="D70" s="87"/>
      <c r="E70" s="87"/>
      <c r="F70" s="87"/>
      <c r="G70" s="87"/>
      <c r="H70" s="75"/>
      <c r="I70" s="55" t="s">
        <v>26</v>
      </c>
      <c r="J70" s="75"/>
      <c r="K70" s="75"/>
    </row>
    <row r="71" spans="1:11">
      <c r="A71" s="57" t="s">
        <v>18</v>
      </c>
      <c r="B71" s="11" t="s">
        <v>27</v>
      </c>
      <c r="C71" s="11" t="s">
        <v>28</v>
      </c>
      <c r="D71" s="11" t="s">
        <v>29</v>
      </c>
      <c r="E71" s="11" t="s">
        <v>30</v>
      </c>
      <c r="F71" s="11" t="s">
        <v>31</v>
      </c>
      <c r="G71" s="11" t="s">
        <v>32</v>
      </c>
      <c r="H71" s="75"/>
      <c r="I71" s="11" t="s">
        <v>18</v>
      </c>
      <c r="J71" s="31" t="s">
        <v>33</v>
      </c>
      <c r="K71" s="31" t="s">
        <v>34</v>
      </c>
    </row>
    <row r="72" spans="1:11">
      <c r="A72" s="75" t="s">
        <v>35</v>
      </c>
      <c r="B72" s="75" t="s">
        <v>36</v>
      </c>
      <c r="C72" s="75" t="s">
        <v>37</v>
      </c>
      <c r="D72" s="75" t="s">
        <v>38</v>
      </c>
      <c r="E72" s="72"/>
      <c r="F72" s="75" t="s">
        <v>39</v>
      </c>
      <c r="G72" s="69" t="s">
        <v>190</v>
      </c>
      <c r="H72" s="75"/>
      <c r="I72" s="75" t="s">
        <v>41</v>
      </c>
      <c r="J72" s="23" t="s">
        <v>41</v>
      </c>
      <c r="K72" s="75"/>
    </row>
    <row r="73" spans="1:11">
      <c r="A73" s="75" t="s">
        <v>211</v>
      </c>
      <c r="B73" s="3" t="s">
        <v>212</v>
      </c>
      <c r="C73" s="72" t="s">
        <v>37</v>
      </c>
      <c r="D73" s="75" t="s">
        <v>213</v>
      </c>
      <c r="E73" s="75"/>
      <c r="F73" s="75" t="s">
        <v>214</v>
      </c>
      <c r="G73" s="69" t="s">
        <v>215</v>
      </c>
      <c r="H73" s="75"/>
      <c r="I73" s="43" t="s">
        <v>46</v>
      </c>
      <c r="J73" s="49" t="s">
        <v>46</v>
      </c>
      <c r="K73" s="45"/>
    </row>
    <row r="74" spans="1:11">
      <c r="A74" s="75" t="s">
        <v>109</v>
      </c>
      <c r="B74" s="3" t="s">
        <v>110</v>
      </c>
      <c r="C74" s="3" t="s">
        <v>63</v>
      </c>
      <c r="D74" s="72" t="s">
        <v>64</v>
      </c>
      <c r="E74" s="75" t="s">
        <v>65</v>
      </c>
      <c r="F74" s="75" t="s">
        <v>66</v>
      </c>
      <c r="G74" s="69" t="s">
        <v>216</v>
      </c>
      <c r="H74" s="75"/>
      <c r="I74" s="75" t="s">
        <v>200</v>
      </c>
      <c r="J74" s="26" t="s">
        <v>200</v>
      </c>
      <c r="K74" s="75"/>
    </row>
    <row r="75" spans="1:11" ht="15.75">
      <c r="A75" s="72"/>
      <c r="B75" s="59"/>
      <c r="C75" s="3"/>
      <c r="D75" s="72"/>
      <c r="E75" s="72"/>
      <c r="F75" s="75"/>
      <c r="G75" s="75"/>
      <c r="H75" s="75"/>
      <c r="I75" s="75" t="s">
        <v>247</v>
      </c>
      <c r="J75" s="26" t="s">
        <v>203</v>
      </c>
      <c r="K75" s="75" t="s">
        <v>248</v>
      </c>
    </row>
    <row r="76" spans="1:11">
      <c r="A76" s="72"/>
      <c r="B76" s="72"/>
      <c r="C76" s="75"/>
      <c r="D76" s="72"/>
      <c r="E76" s="72"/>
      <c r="F76" s="75"/>
      <c r="G76" s="75"/>
      <c r="H76" s="75"/>
      <c r="I76" s="75" t="s">
        <v>224</v>
      </c>
      <c r="J76" s="26" t="s">
        <v>199</v>
      </c>
      <c r="K76" s="75" t="s">
        <v>225</v>
      </c>
    </row>
    <row r="77" spans="1:11">
      <c r="A77" s="72"/>
      <c r="B77" s="72"/>
      <c r="C77" s="75"/>
      <c r="D77" s="72"/>
      <c r="E77" s="72"/>
      <c r="F77" s="75"/>
      <c r="G77" s="75"/>
      <c r="H77" s="75"/>
      <c r="I77" s="74" t="s">
        <v>228</v>
      </c>
      <c r="J77" s="26" t="s">
        <v>201</v>
      </c>
      <c r="K77" s="75" t="s">
        <v>229</v>
      </c>
    </row>
    <row r="78" spans="1:11">
      <c r="A78" s="72"/>
      <c r="B78" s="72"/>
      <c r="C78" s="75"/>
      <c r="D78" s="72"/>
      <c r="E78" s="72"/>
      <c r="F78" s="75"/>
      <c r="G78" s="75"/>
      <c r="H78" s="75"/>
      <c r="I78" s="74" t="s">
        <v>230</v>
      </c>
      <c r="J78" s="26" t="s">
        <v>202</v>
      </c>
      <c r="K78" s="75" t="s">
        <v>231</v>
      </c>
    </row>
    <row r="79" spans="1:11">
      <c r="A79" s="72"/>
      <c r="B79" s="72"/>
      <c r="C79" s="3"/>
      <c r="D79" s="72"/>
      <c r="E79" s="72"/>
      <c r="F79" s="75"/>
      <c r="G79" s="75"/>
      <c r="H79" s="75"/>
      <c r="I79" s="75" t="s">
        <v>249</v>
      </c>
      <c r="J79" s="26" t="s">
        <v>205</v>
      </c>
      <c r="K79" s="75" t="s">
        <v>250</v>
      </c>
    </row>
    <row r="80" spans="1:11">
      <c r="A80" s="72"/>
      <c r="B80" s="72"/>
      <c r="C80" s="3"/>
      <c r="D80" s="72"/>
      <c r="E80" s="72"/>
      <c r="F80" s="75"/>
      <c r="G80" s="75"/>
      <c r="H80" s="75"/>
      <c r="I80" s="43" t="s">
        <v>251</v>
      </c>
      <c r="J80" s="48" t="s">
        <v>252</v>
      </c>
      <c r="K80" s="45" t="s">
        <v>253</v>
      </c>
    </row>
    <row r="81" spans="1:11">
      <c r="A81" s="72"/>
      <c r="B81" s="72"/>
      <c r="C81" s="3"/>
      <c r="D81" s="72"/>
      <c r="E81" s="72"/>
      <c r="F81" s="75"/>
      <c r="G81" s="75"/>
      <c r="H81" s="75"/>
      <c r="I81" s="33" t="s">
        <v>235</v>
      </c>
      <c r="J81" s="46" t="s">
        <v>236</v>
      </c>
      <c r="K81" s="35" t="s">
        <v>237</v>
      </c>
    </row>
    <row r="82" spans="1:11">
      <c r="A82" s="72"/>
      <c r="B82" s="72"/>
      <c r="C82" s="3"/>
      <c r="D82" s="72"/>
      <c r="E82" s="72"/>
      <c r="F82" s="75"/>
      <c r="G82" s="75"/>
      <c r="H82" s="75"/>
      <c r="I82" s="36" t="s">
        <v>254</v>
      </c>
      <c r="J82" s="27" t="s">
        <v>255</v>
      </c>
      <c r="K82" s="37" t="s">
        <v>256</v>
      </c>
    </row>
    <row r="83" spans="1:11">
      <c r="A83" s="72"/>
      <c r="B83" s="72"/>
      <c r="C83" s="3"/>
      <c r="D83" s="72"/>
      <c r="E83" s="72"/>
      <c r="F83" s="75"/>
      <c r="G83" s="75"/>
      <c r="H83" s="75"/>
      <c r="I83" s="60" t="s">
        <v>257</v>
      </c>
      <c r="J83" s="47" t="s">
        <v>258</v>
      </c>
      <c r="K83" s="41" t="s">
        <v>259</v>
      </c>
    </row>
    <row r="84" spans="1:11">
      <c r="A84" s="72"/>
      <c r="B84" s="72"/>
      <c r="C84" s="3"/>
      <c r="D84" s="72"/>
      <c r="E84" s="72"/>
      <c r="F84" s="75"/>
      <c r="G84" s="75"/>
      <c r="H84" s="75"/>
      <c r="I84" s="43" t="s">
        <v>260</v>
      </c>
      <c r="J84" s="48" t="s">
        <v>205</v>
      </c>
      <c r="K84" s="45" t="s">
        <v>261</v>
      </c>
    </row>
    <row r="85" spans="1:11">
      <c r="A85" s="72"/>
      <c r="B85" s="72"/>
      <c r="C85" s="3"/>
      <c r="D85" s="72"/>
      <c r="E85" s="72"/>
      <c r="F85" s="75"/>
      <c r="G85" s="75"/>
      <c r="H85" s="75"/>
      <c r="I85" s="75"/>
      <c r="J85" s="26"/>
      <c r="K85" s="75"/>
    </row>
    <row r="86" spans="1:11" ht="15.75">
      <c r="A86" s="59" t="s">
        <v>262</v>
      </c>
      <c r="B86" s="87" t="s">
        <v>263</v>
      </c>
      <c r="C86" s="87"/>
      <c r="D86" s="87"/>
      <c r="E86" s="87"/>
      <c r="F86" s="87"/>
      <c r="G86" s="87"/>
      <c r="H86" s="75"/>
      <c r="I86" s="79" t="s">
        <v>24</v>
      </c>
      <c r="J86" s="75"/>
      <c r="K86" s="75"/>
    </row>
    <row r="87" spans="1:11" ht="15.75">
      <c r="A87" s="56" t="s">
        <v>25</v>
      </c>
      <c r="B87" s="87"/>
      <c r="C87" s="87"/>
      <c r="D87" s="87"/>
      <c r="E87" s="87"/>
      <c r="F87" s="87"/>
      <c r="G87" s="87"/>
      <c r="H87" s="75"/>
      <c r="I87" s="55" t="s">
        <v>26</v>
      </c>
      <c r="J87" s="75"/>
      <c r="K87" s="75"/>
    </row>
    <row r="88" spans="1:11">
      <c r="A88" s="57" t="s">
        <v>18</v>
      </c>
      <c r="B88" s="11" t="s">
        <v>27</v>
      </c>
      <c r="C88" s="11" t="s">
        <v>28</v>
      </c>
      <c r="D88" s="11" t="s">
        <v>29</v>
      </c>
      <c r="E88" s="11" t="s">
        <v>30</v>
      </c>
      <c r="F88" s="11" t="s">
        <v>31</v>
      </c>
      <c r="G88" s="11" t="s">
        <v>32</v>
      </c>
      <c r="H88" s="75"/>
      <c r="I88" s="11" t="s">
        <v>18</v>
      </c>
      <c r="J88" s="31" t="s">
        <v>33</v>
      </c>
      <c r="K88" s="31" t="s">
        <v>34</v>
      </c>
    </row>
    <row r="89" spans="1:11">
      <c r="A89" s="75" t="s">
        <v>35</v>
      </c>
      <c r="B89" s="75" t="s">
        <v>36</v>
      </c>
      <c r="C89" s="75" t="s">
        <v>37</v>
      </c>
      <c r="D89" s="75" t="s">
        <v>38</v>
      </c>
      <c r="E89" s="72"/>
      <c r="F89" s="75" t="s">
        <v>39</v>
      </c>
      <c r="G89" s="69" t="s">
        <v>190</v>
      </c>
      <c r="H89" s="75"/>
      <c r="I89" s="75" t="s">
        <v>41</v>
      </c>
      <c r="J89" s="23" t="s">
        <v>41</v>
      </c>
      <c r="K89" s="75"/>
    </row>
    <row r="90" spans="1:11">
      <c r="A90" s="75" t="s">
        <v>219</v>
      </c>
      <c r="B90" s="3" t="s">
        <v>220</v>
      </c>
      <c r="C90" s="72" t="s">
        <v>37</v>
      </c>
      <c r="D90" s="75" t="s">
        <v>55</v>
      </c>
      <c r="E90" s="72"/>
      <c r="F90" s="75" t="s">
        <v>221</v>
      </c>
      <c r="G90" s="69" t="s">
        <v>40</v>
      </c>
      <c r="H90" s="75"/>
      <c r="I90" s="43" t="s">
        <v>46</v>
      </c>
      <c r="J90" s="49" t="s">
        <v>46</v>
      </c>
      <c r="K90" s="45"/>
    </row>
    <row r="91" spans="1:11" ht="15.75">
      <c r="A91" s="72"/>
      <c r="B91" s="59"/>
      <c r="C91" s="3"/>
      <c r="D91" s="72"/>
      <c r="E91" s="72"/>
      <c r="F91" s="75"/>
      <c r="G91" s="75"/>
      <c r="H91" s="75"/>
      <c r="I91" s="75" t="s">
        <v>203</v>
      </c>
      <c r="J91" s="26" t="s">
        <v>203</v>
      </c>
      <c r="K91" s="75"/>
    </row>
    <row r="92" spans="1:11" ht="15.75">
      <c r="A92" s="72"/>
      <c r="B92" s="59"/>
      <c r="C92" s="3"/>
      <c r="D92" s="72"/>
      <c r="E92" s="72"/>
      <c r="F92" s="75"/>
      <c r="G92" s="75"/>
      <c r="H92" s="75"/>
      <c r="I92" s="75" t="s">
        <v>200</v>
      </c>
      <c r="J92" s="26" t="s">
        <v>200</v>
      </c>
      <c r="K92" s="75"/>
    </row>
    <row r="93" spans="1:11">
      <c r="A93" s="72"/>
      <c r="B93" s="72"/>
      <c r="C93" s="75"/>
      <c r="D93" s="72"/>
      <c r="E93" s="72"/>
      <c r="F93" s="75"/>
      <c r="G93" s="75"/>
      <c r="H93" s="75"/>
      <c r="I93" s="75" t="s">
        <v>199</v>
      </c>
      <c r="J93" s="26" t="s">
        <v>199</v>
      </c>
      <c r="K93" s="75"/>
    </row>
    <row r="94" spans="1:11">
      <c r="A94" s="72"/>
      <c r="B94" s="72"/>
      <c r="C94" s="75"/>
      <c r="D94" s="72"/>
      <c r="E94" s="72"/>
      <c r="F94" s="75"/>
      <c r="G94" s="75"/>
      <c r="H94" s="75"/>
      <c r="I94" s="74" t="s">
        <v>201</v>
      </c>
      <c r="J94" s="26" t="s">
        <v>201</v>
      </c>
      <c r="K94" s="75"/>
    </row>
    <row r="95" spans="1:11">
      <c r="A95" s="72"/>
      <c r="B95" s="72"/>
      <c r="C95" s="75"/>
      <c r="D95" s="72"/>
      <c r="E95" s="72"/>
      <c r="F95" s="75"/>
      <c r="G95" s="75"/>
      <c r="H95" s="75"/>
      <c r="I95" s="74" t="s">
        <v>202</v>
      </c>
      <c r="J95" s="26" t="s">
        <v>202</v>
      </c>
      <c r="K95" s="75"/>
    </row>
    <row r="96" spans="1:11">
      <c r="A96" s="72"/>
      <c r="B96" s="72"/>
      <c r="C96" s="75"/>
      <c r="D96" s="72"/>
      <c r="E96" s="72"/>
      <c r="F96" s="75"/>
      <c r="G96" s="75"/>
      <c r="H96" s="75"/>
      <c r="I96" s="74"/>
      <c r="J96" s="26"/>
      <c r="K96" s="75"/>
    </row>
    <row r="97" spans="1:11" ht="15.75">
      <c r="A97" s="61" t="s">
        <v>264</v>
      </c>
      <c r="B97" s="87" t="s">
        <v>265</v>
      </c>
      <c r="C97" s="87"/>
      <c r="D97" s="87"/>
      <c r="E97" s="87"/>
      <c r="F97" s="87"/>
      <c r="G97" s="87"/>
      <c r="H97" s="75"/>
      <c r="I97" s="79" t="s">
        <v>24</v>
      </c>
      <c r="J97" s="75"/>
      <c r="K97" s="75"/>
    </row>
    <row r="98" spans="1:11" ht="15.75">
      <c r="A98" s="56" t="s">
        <v>25</v>
      </c>
      <c r="B98" s="87"/>
      <c r="C98" s="87"/>
      <c r="D98" s="87"/>
      <c r="E98" s="87"/>
      <c r="F98" s="87"/>
      <c r="G98" s="87"/>
      <c r="H98" s="75"/>
      <c r="I98" s="55" t="s">
        <v>26</v>
      </c>
      <c r="J98" s="75"/>
      <c r="K98" s="75"/>
    </row>
    <row r="99" spans="1:11">
      <c r="A99" s="57" t="s">
        <v>18</v>
      </c>
      <c r="B99" s="11" t="s">
        <v>27</v>
      </c>
      <c r="C99" s="11" t="s">
        <v>28</v>
      </c>
      <c r="D99" s="11" t="s">
        <v>29</v>
      </c>
      <c r="E99" s="11" t="s">
        <v>30</v>
      </c>
      <c r="F99" s="11" t="s">
        <v>31</v>
      </c>
      <c r="G99" s="11" t="s">
        <v>32</v>
      </c>
      <c r="H99" s="75"/>
      <c r="I99" s="11" t="s">
        <v>18</v>
      </c>
      <c r="J99" s="31" t="s">
        <v>33</v>
      </c>
      <c r="K99" s="31" t="s">
        <v>34</v>
      </c>
    </row>
    <row r="100" spans="1:11">
      <c r="A100" s="75" t="s">
        <v>35</v>
      </c>
      <c r="B100" s="75" t="s">
        <v>36</v>
      </c>
      <c r="C100" s="75" t="s">
        <v>37</v>
      </c>
      <c r="D100" s="75" t="s">
        <v>38</v>
      </c>
      <c r="E100" s="72"/>
      <c r="F100" s="75" t="s">
        <v>39</v>
      </c>
      <c r="G100" s="69" t="s">
        <v>190</v>
      </c>
      <c r="H100" s="75"/>
      <c r="I100" s="75" t="s">
        <v>41</v>
      </c>
      <c r="J100" s="23" t="s">
        <v>41</v>
      </c>
      <c r="K100" s="75"/>
    </row>
    <row r="101" spans="1:11">
      <c r="A101" s="75" t="s">
        <v>191</v>
      </c>
      <c r="B101" s="3" t="s">
        <v>192</v>
      </c>
      <c r="C101" s="72" t="s">
        <v>37</v>
      </c>
      <c r="D101" s="75" t="s">
        <v>193</v>
      </c>
      <c r="E101" s="71"/>
      <c r="F101" s="75" t="s">
        <v>194</v>
      </c>
      <c r="G101" s="69" t="s">
        <v>40</v>
      </c>
      <c r="H101" s="75"/>
      <c r="I101" s="43" t="s">
        <v>46</v>
      </c>
      <c r="J101" s="49" t="s">
        <v>46</v>
      </c>
      <c r="K101" s="45"/>
    </row>
    <row r="102" spans="1:11">
      <c r="A102" s="75" t="s">
        <v>195</v>
      </c>
      <c r="B102" s="3" t="s">
        <v>196</v>
      </c>
      <c r="C102" s="72" t="s">
        <v>37</v>
      </c>
      <c r="D102" s="75" t="s">
        <v>38</v>
      </c>
      <c r="E102" s="71"/>
      <c r="F102" s="75" t="s">
        <v>197</v>
      </c>
      <c r="G102" s="69" t="s">
        <v>266</v>
      </c>
      <c r="H102" s="75"/>
      <c r="I102" s="33" t="s">
        <v>199</v>
      </c>
      <c r="J102" s="46" t="s">
        <v>236</v>
      </c>
      <c r="K102" s="35"/>
    </row>
    <row r="103" spans="1:11">
      <c r="A103" s="75" t="s">
        <v>233</v>
      </c>
      <c r="B103" s="75" t="s">
        <v>267</v>
      </c>
      <c r="C103" s="75" t="s">
        <v>37</v>
      </c>
      <c r="D103" s="72" t="s">
        <v>268</v>
      </c>
      <c r="E103" s="72"/>
      <c r="F103" s="75" t="s">
        <v>269</v>
      </c>
      <c r="G103" s="69" t="s">
        <v>266</v>
      </c>
      <c r="H103" s="75"/>
      <c r="I103" s="36" t="s">
        <v>200</v>
      </c>
      <c r="J103" s="26" t="s">
        <v>239</v>
      </c>
      <c r="K103" s="37"/>
    </row>
    <row r="104" spans="1:11" ht="30">
      <c r="A104" s="74" t="s">
        <v>270</v>
      </c>
      <c r="B104" s="72" t="s">
        <v>271</v>
      </c>
      <c r="C104" s="3" t="s">
        <v>63</v>
      </c>
      <c r="D104" s="72" t="s">
        <v>154</v>
      </c>
      <c r="E104" s="75" t="s">
        <v>155</v>
      </c>
      <c r="F104" s="75" t="s">
        <v>272</v>
      </c>
      <c r="G104" s="69" t="s">
        <v>273</v>
      </c>
      <c r="H104" s="75"/>
      <c r="I104" s="36" t="s">
        <v>201</v>
      </c>
      <c r="J104" s="27" t="s">
        <v>255</v>
      </c>
      <c r="K104" s="37"/>
    </row>
    <row r="105" spans="1:11" ht="30">
      <c r="A105" s="74" t="s">
        <v>274</v>
      </c>
      <c r="B105" s="72" t="s">
        <v>275</v>
      </c>
      <c r="C105" s="3" t="s">
        <v>63</v>
      </c>
      <c r="D105" s="72" t="s">
        <v>154</v>
      </c>
      <c r="E105" s="75" t="s">
        <v>155</v>
      </c>
      <c r="F105" s="75" t="s">
        <v>276</v>
      </c>
      <c r="G105" s="69" t="s">
        <v>277</v>
      </c>
      <c r="H105" s="75"/>
      <c r="I105" s="39" t="s">
        <v>202</v>
      </c>
      <c r="J105" s="47" t="s">
        <v>258</v>
      </c>
      <c r="K105" s="41"/>
    </row>
    <row r="106" spans="1:11" ht="15.75">
      <c r="A106" s="72"/>
      <c r="B106" s="59"/>
      <c r="C106" s="3"/>
      <c r="D106" s="72"/>
      <c r="E106" s="72"/>
      <c r="F106" s="72"/>
      <c r="G106" s="75"/>
      <c r="H106" s="75"/>
      <c r="I106" s="75" t="s">
        <v>278</v>
      </c>
      <c r="J106" s="26" t="s">
        <v>278</v>
      </c>
      <c r="K106" s="75"/>
    </row>
    <row r="107" spans="1:11" ht="15.75">
      <c r="A107" s="72"/>
      <c r="B107" s="59"/>
      <c r="C107" s="3"/>
      <c r="D107" s="72"/>
      <c r="E107" s="72"/>
      <c r="F107" s="72"/>
      <c r="G107" s="75"/>
      <c r="H107" s="75"/>
      <c r="I107" s="75"/>
      <c r="J107" s="26"/>
      <c r="K107" s="75"/>
    </row>
    <row r="108" spans="1:11" ht="15.75">
      <c r="A108" s="61" t="s">
        <v>279</v>
      </c>
      <c r="B108" s="87" t="s">
        <v>280</v>
      </c>
      <c r="C108" s="87"/>
      <c r="D108" s="87"/>
      <c r="E108" s="87"/>
      <c r="F108" s="87"/>
      <c r="G108" s="87"/>
      <c r="H108" s="75"/>
      <c r="I108" s="79" t="s">
        <v>24</v>
      </c>
      <c r="J108" s="75"/>
      <c r="K108" s="75"/>
    </row>
    <row r="109" spans="1:11" ht="15.75">
      <c r="A109" s="56" t="s">
        <v>25</v>
      </c>
      <c r="B109" s="87"/>
      <c r="C109" s="87"/>
      <c r="D109" s="87"/>
      <c r="E109" s="87"/>
      <c r="F109" s="87"/>
      <c r="G109" s="87"/>
      <c r="H109" s="75"/>
      <c r="I109" s="55" t="s">
        <v>26</v>
      </c>
      <c r="J109" s="75"/>
      <c r="K109" s="75"/>
    </row>
    <row r="110" spans="1:11">
      <c r="A110" s="57" t="s">
        <v>18</v>
      </c>
      <c r="B110" s="11" t="s">
        <v>27</v>
      </c>
      <c r="C110" s="11" t="s">
        <v>28</v>
      </c>
      <c r="D110" s="11" t="s">
        <v>29</v>
      </c>
      <c r="E110" s="11" t="s">
        <v>30</v>
      </c>
      <c r="F110" s="11" t="s">
        <v>31</v>
      </c>
      <c r="G110" s="11" t="s">
        <v>32</v>
      </c>
      <c r="H110" s="75"/>
      <c r="I110" s="11" t="s">
        <v>18</v>
      </c>
      <c r="J110" s="31" t="s">
        <v>33</v>
      </c>
      <c r="K110" s="31" t="s">
        <v>34</v>
      </c>
    </row>
    <row r="111" spans="1:11">
      <c r="A111" s="75" t="s">
        <v>35</v>
      </c>
      <c r="B111" s="75" t="s">
        <v>36</v>
      </c>
      <c r="C111" s="75" t="s">
        <v>37</v>
      </c>
      <c r="D111" s="75" t="s">
        <v>38</v>
      </c>
      <c r="E111" s="72"/>
      <c r="F111" s="75" t="s">
        <v>39</v>
      </c>
      <c r="G111" s="69" t="s">
        <v>190</v>
      </c>
      <c r="H111" s="75"/>
      <c r="I111" s="75" t="s">
        <v>41</v>
      </c>
      <c r="J111" s="23" t="s">
        <v>41</v>
      </c>
      <c r="K111" s="75"/>
    </row>
    <row r="112" spans="1:11">
      <c r="A112" s="75" t="s">
        <v>211</v>
      </c>
      <c r="B112" s="3" t="s">
        <v>212</v>
      </c>
      <c r="C112" s="72" t="s">
        <v>37</v>
      </c>
      <c r="D112" s="75" t="s">
        <v>213</v>
      </c>
      <c r="E112" s="75"/>
      <c r="F112" s="75" t="s">
        <v>214</v>
      </c>
      <c r="G112" s="69" t="s">
        <v>40</v>
      </c>
      <c r="H112" s="75"/>
      <c r="I112" s="43" t="s">
        <v>46</v>
      </c>
      <c r="J112" s="49" t="s">
        <v>46</v>
      </c>
      <c r="K112" s="45"/>
    </row>
    <row r="113" spans="1:11">
      <c r="A113" s="75" t="s">
        <v>233</v>
      </c>
      <c r="B113" s="75" t="s">
        <v>267</v>
      </c>
      <c r="C113" s="75" t="s">
        <v>37</v>
      </c>
      <c r="D113" s="72" t="s">
        <v>268</v>
      </c>
      <c r="E113" s="72"/>
      <c r="F113" s="75" t="s">
        <v>269</v>
      </c>
      <c r="G113" s="69" t="s">
        <v>266</v>
      </c>
      <c r="H113" s="75"/>
      <c r="I113" s="33" t="s">
        <v>199</v>
      </c>
      <c r="J113" s="46" t="s">
        <v>236</v>
      </c>
      <c r="K113" s="35"/>
    </row>
    <row r="114" spans="1:11" ht="30">
      <c r="A114" s="74" t="s">
        <v>270</v>
      </c>
      <c r="B114" s="72" t="s">
        <v>271</v>
      </c>
      <c r="C114" s="3" t="s">
        <v>63</v>
      </c>
      <c r="D114" s="72" t="s">
        <v>154</v>
      </c>
      <c r="E114" s="75" t="s">
        <v>155</v>
      </c>
      <c r="F114" s="75" t="s">
        <v>272</v>
      </c>
      <c r="G114" s="69" t="s">
        <v>273</v>
      </c>
      <c r="H114" s="75"/>
      <c r="I114" s="36" t="s">
        <v>200</v>
      </c>
      <c r="J114" s="26" t="s">
        <v>239</v>
      </c>
      <c r="K114" s="37"/>
    </row>
    <row r="115" spans="1:11" ht="30">
      <c r="A115" s="74" t="s">
        <v>274</v>
      </c>
      <c r="B115" s="72" t="s">
        <v>275</v>
      </c>
      <c r="C115" s="3" t="s">
        <v>63</v>
      </c>
      <c r="D115" s="72" t="s">
        <v>154</v>
      </c>
      <c r="E115" s="75" t="s">
        <v>155</v>
      </c>
      <c r="F115" s="75" t="s">
        <v>276</v>
      </c>
      <c r="G115" s="69" t="s">
        <v>277</v>
      </c>
      <c r="H115" s="75"/>
      <c r="I115" s="36" t="s">
        <v>201</v>
      </c>
      <c r="J115" s="27" t="s">
        <v>255</v>
      </c>
      <c r="K115" s="37"/>
    </row>
    <row r="116" spans="1:11" ht="15.75">
      <c r="A116" s="72"/>
      <c r="B116" s="59"/>
      <c r="C116" s="3"/>
      <c r="D116" s="72"/>
      <c r="E116" s="72"/>
      <c r="F116" s="72"/>
      <c r="G116" s="75"/>
      <c r="H116" s="75"/>
      <c r="I116" s="39" t="s">
        <v>202</v>
      </c>
      <c r="J116" s="47" t="s">
        <v>258</v>
      </c>
      <c r="K116" s="41"/>
    </row>
    <row r="117" spans="1:11" ht="15.75">
      <c r="A117" s="72"/>
      <c r="B117" s="59"/>
      <c r="C117" s="3"/>
      <c r="D117" s="72"/>
      <c r="E117" s="72"/>
      <c r="F117" s="72"/>
      <c r="G117" s="75"/>
      <c r="H117" s="75"/>
      <c r="I117" s="75" t="s">
        <v>278</v>
      </c>
      <c r="J117" s="26" t="s">
        <v>278</v>
      </c>
      <c r="K117" s="75"/>
    </row>
    <row r="118" spans="1:11" ht="15.75">
      <c r="A118" s="72"/>
      <c r="B118" s="59"/>
      <c r="C118" s="3"/>
      <c r="D118" s="72"/>
      <c r="E118" s="72"/>
      <c r="F118" s="72"/>
      <c r="G118" s="75"/>
      <c r="H118" s="75"/>
      <c r="I118" s="75"/>
      <c r="J118" s="26"/>
      <c r="K118" s="75"/>
    </row>
    <row r="119" spans="1:11" ht="15.75">
      <c r="A119" s="59" t="s">
        <v>281</v>
      </c>
      <c r="B119" s="87" t="s">
        <v>282</v>
      </c>
      <c r="C119" s="87"/>
      <c r="D119" s="87"/>
      <c r="E119" s="87"/>
      <c r="F119" s="87"/>
      <c r="G119" s="87"/>
      <c r="H119" s="75"/>
      <c r="I119" s="79" t="s">
        <v>24</v>
      </c>
      <c r="J119" s="75"/>
      <c r="K119" s="75"/>
    </row>
    <row r="120" spans="1:11" ht="15.75">
      <c r="A120" s="56" t="s">
        <v>25</v>
      </c>
      <c r="B120" s="87"/>
      <c r="C120" s="87"/>
      <c r="D120" s="87"/>
      <c r="E120" s="87"/>
      <c r="F120" s="87"/>
      <c r="G120" s="87"/>
      <c r="H120" s="75"/>
      <c r="I120" s="55" t="s">
        <v>26</v>
      </c>
      <c r="J120" s="75"/>
      <c r="K120" s="75"/>
    </row>
    <row r="121" spans="1:11">
      <c r="A121" s="57" t="s">
        <v>18</v>
      </c>
      <c r="B121" s="11" t="s">
        <v>27</v>
      </c>
      <c r="C121" s="11" t="s">
        <v>28</v>
      </c>
      <c r="D121" s="11" t="s">
        <v>29</v>
      </c>
      <c r="E121" s="11" t="s">
        <v>30</v>
      </c>
      <c r="F121" s="11" t="s">
        <v>31</v>
      </c>
      <c r="G121" s="11" t="s">
        <v>32</v>
      </c>
      <c r="H121" s="75"/>
      <c r="I121" s="11" t="s">
        <v>18</v>
      </c>
      <c r="J121" s="31" t="s">
        <v>33</v>
      </c>
      <c r="K121" s="31" t="s">
        <v>34</v>
      </c>
    </row>
    <row r="122" spans="1:11">
      <c r="A122" s="75" t="s">
        <v>35</v>
      </c>
      <c r="B122" s="75" t="s">
        <v>36</v>
      </c>
      <c r="C122" s="75" t="s">
        <v>37</v>
      </c>
      <c r="D122" s="75" t="s">
        <v>38</v>
      </c>
      <c r="E122" s="72"/>
      <c r="F122" s="75" t="s">
        <v>39</v>
      </c>
      <c r="G122" s="69" t="s">
        <v>190</v>
      </c>
      <c r="H122" s="75"/>
      <c r="I122" s="75" t="s">
        <v>41</v>
      </c>
      <c r="J122" s="23" t="s">
        <v>41</v>
      </c>
      <c r="K122" s="75"/>
    </row>
    <row r="123" spans="1:11">
      <c r="A123" s="75" t="s">
        <v>283</v>
      </c>
      <c r="B123" s="74" t="s">
        <v>284</v>
      </c>
      <c r="C123" s="72" t="s">
        <v>37</v>
      </c>
      <c r="D123" s="75" t="s">
        <v>44</v>
      </c>
      <c r="E123" s="72"/>
      <c r="F123" s="75" t="s">
        <v>71</v>
      </c>
      <c r="G123" s="69" t="s">
        <v>285</v>
      </c>
      <c r="H123" s="75"/>
      <c r="I123" s="43" t="s">
        <v>46</v>
      </c>
      <c r="J123" s="49" t="s">
        <v>46</v>
      </c>
      <c r="K123" s="45"/>
    </row>
    <row r="124" spans="1:11" ht="30">
      <c r="A124" s="75" t="s">
        <v>286</v>
      </c>
      <c r="B124" s="74" t="s">
        <v>287</v>
      </c>
      <c r="C124" s="72" t="s">
        <v>37</v>
      </c>
      <c r="D124" s="72" t="s">
        <v>79</v>
      </c>
      <c r="E124" s="72"/>
      <c r="F124" s="69" t="s">
        <v>80</v>
      </c>
      <c r="G124" s="69" t="s">
        <v>288</v>
      </c>
      <c r="H124" s="75"/>
      <c r="I124" s="33" t="s">
        <v>199</v>
      </c>
      <c r="J124" s="46" t="s">
        <v>236</v>
      </c>
      <c r="K124" s="35"/>
    </row>
    <row r="125" spans="1:11" ht="30">
      <c r="A125" s="75" t="s">
        <v>289</v>
      </c>
      <c r="B125" s="74" t="s">
        <v>290</v>
      </c>
      <c r="C125" s="72" t="s">
        <v>37</v>
      </c>
      <c r="D125" s="72" t="s">
        <v>84</v>
      </c>
      <c r="E125" s="72"/>
      <c r="F125" s="75" t="s">
        <v>85</v>
      </c>
      <c r="G125" s="69" t="s">
        <v>288</v>
      </c>
      <c r="H125" s="75"/>
      <c r="I125" s="36" t="s">
        <v>200</v>
      </c>
      <c r="J125" s="26" t="s">
        <v>239</v>
      </c>
      <c r="K125" s="37"/>
    </row>
    <row r="126" spans="1:11" ht="30">
      <c r="A126" s="75" t="s">
        <v>291</v>
      </c>
      <c r="B126" s="74" t="s">
        <v>292</v>
      </c>
      <c r="C126" s="72" t="s">
        <v>37</v>
      </c>
      <c r="D126" s="72" t="s">
        <v>88</v>
      </c>
      <c r="E126" s="72"/>
      <c r="F126" s="75" t="s">
        <v>89</v>
      </c>
      <c r="G126" s="69" t="s">
        <v>293</v>
      </c>
      <c r="H126" s="75"/>
      <c r="I126" s="36" t="s">
        <v>201</v>
      </c>
      <c r="J126" s="27" t="s">
        <v>255</v>
      </c>
      <c r="K126" s="37"/>
    </row>
    <row r="127" spans="1:11" ht="30">
      <c r="A127" s="75" t="s">
        <v>294</v>
      </c>
      <c r="B127" s="74" t="s">
        <v>295</v>
      </c>
      <c r="C127" s="72" t="s">
        <v>37</v>
      </c>
      <c r="D127" s="72" t="s">
        <v>88</v>
      </c>
      <c r="E127" s="72"/>
      <c r="F127" s="75" t="s">
        <v>92</v>
      </c>
      <c r="G127" s="69" t="s">
        <v>296</v>
      </c>
      <c r="H127" s="75"/>
      <c r="I127" s="39" t="s">
        <v>202</v>
      </c>
      <c r="J127" s="47" t="s">
        <v>258</v>
      </c>
      <c r="K127" s="41"/>
    </row>
    <row r="128" spans="1:11" ht="30">
      <c r="A128" s="75" t="s">
        <v>297</v>
      </c>
      <c r="B128" s="74" t="s">
        <v>298</v>
      </c>
      <c r="C128" s="72" t="s">
        <v>37</v>
      </c>
      <c r="D128" s="72" t="s">
        <v>95</v>
      </c>
      <c r="E128" s="72"/>
      <c r="F128" s="72" t="s">
        <v>96</v>
      </c>
      <c r="G128" s="69" t="s">
        <v>296</v>
      </c>
      <c r="H128" s="75"/>
      <c r="I128" s="75" t="s">
        <v>278</v>
      </c>
      <c r="J128" s="26" t="s">
        <v>278</v>
      </c>
      <c r="K128" s="75"/>
    </row>
    <row r="129" spans="1:11" ht="30">
      <c r="A129" s="75" t="s">
        <v>299</v>
      </c>
      <c r="B129" s="74" t="s">
        <v>300</v>
      </c>
      <c r="C129" s="72" t="s">
        <v>54</v>
      </c>
      <c r="D129" s="72" t="s">
        <v>55</v>
      </c>
      <c r="E129" s="72" t="s">
        <v>56</v>
      </c>
      <c r="F129" s="75" t="s">
        <v>99</v>
      </c>
      <c r="G129" s="69" t="s">
        <v>293</v>
      </c>
      <c r="H129" s="75"/>
      <c r="I129" s="75"/>
      <c r="J129" s="75"/>
      <c r="K129" s="75"/>
    </row>
    <row r="130" spans="1:11" ht="30">
      <c r="A130" s="75" t="s">
        <v>301</v>
      </c>
      <c r="B130" s="74" t="s">
        <v>302</v>
      </c>
      <c r="C130" s="72" t="s">
        <v>37</v>
      </c>
      <c r="D130" s="72" t="s">
        <v>102</v>
      </c>
      <c r="E130" s="72"/>
      <c r="F130" s="75" t="s">
        <v>103</v>
      </c>
      <c r="G130" s="69" t="s">
        <v>303</v>
      </c>
      <c r="H130" s="75"/>
      <c r="I130" s="75"/>
      <c r="J130" s="75"/>
      <c r="K130" s="75"/>
    </row>
    <row r="131" spans="1:11" ht="30">
      <c r="A131" s="75" t="s">
        <v>304</v>
      </c>
      <c r="B131" s="74" t="s">
        <v>305</v>
      </c>
      <c r="C131" s="72" t="s">
        <v>37</v>
      </c>
      <c r="D131" s="72" t="s">
        <v>107</v>
      </c>
      <c r="E131" s="72"/>
      <c r="F131" s="75" t="s">
        <v>108</v>
      </c>
      <c r="G131" s="69" t="s">
        <v>303</v>
      </c>
      <c r="H131" s="75"/>
      <c r="I131" s="75"/>
      <c r="J131" s="75"/>
      <c r="K131" s="75"/>
    </row>
    <row r="132" spans="1:11">
      <c r="A132" s="75" t="s">
        <v>306</v>
      </c>
      <c r="B132" s="74" t="s">
        <v>307</v>
      </c>
      <c r="C132" s="3" t="s">
        <v>63</v>
      </c>
      <c r="D132" s="72" t="s">
        <v>64</v>
      </c>
      <c r="E132" s="75" t="s">
        <v>65</v>
      </c>
      <c r="F132" s="75" t="s">
        <v>66</v>
      </c>
      <c r="G132" s="69" t="s">
        <v>308</v>
      </c>
      <c r="H132" s="75"/>
      <c r="I132" s="75"/>
      <c r="J132" s="75"/>
      <c r="K132" s="75"/>
    </row>
    <row r="133" spans="1:11">
      <c r="A133" s="75" t="s">
        <v>233</v>
      </c>
      <c r="B133" s="75" t="s">
        <v>267</v>
      </c>
      <c r="C133" s="75" t="s">
        <v>37</v>
      </c>
      <c r="D133" s="72" t="s">
        <v>268</v>
      </c>
      <c r="E133" s="72"/>
      <c r="F133" s="75" t="s">
        <v>269</v>
      </c>
      <c r="G133" s="69" t="s">
        <v>266</v>
      </c>
      <c r="H133" s="75"/>
      <c r="I133" s="75"/>
      <c r="J133" s="75"/>
      <c r="K133" s="75"/>
    </row>
    <row r="134" spans="1:11" ht="30">
      <c r="A134" s="74" t="s">
        <v>270</v>
      </c>
      <c r="B134" s="72" t="s">
        <v>271</v>
      </c>
      <c r="C134" s="3" t="s">
        <v>63</v>
      </c>
      <c r="D134" s="72" t="s">
        <v>154</v>
      </c>
      <c r="E134" s="75" t="s">
        <v>155</v>
      </c>
      <c r="F134" s="75" t="s">
        <v>272</v>
      </c>
      <c r="G134" s="69" t="s">
        <v>273</v>
      </c>
      <c r="H134" s="75"/>
      <c r="I134" s="75"/>
      <c r="J134" s="75"/>
      <c r="K134" s="75"/>
    </row>
    <row r="135" spans="1:11" ht="30">
      <c r="A135" s="74" t="s">
        <v>274</v>
      </c>
      <c r="B135" s="72" t="s">
        <v>275</v>
      </c>
      <c r="C135" s="3" t="s">
        <v>63</v>
      </c>
      <c r="D135" s="72" t="s">
        <v>154</v>
      </c>
      <c r="E135" s="75" t="s">
        <v>155</v>
      </c>
      <c r="F135" s="75" t="s">
        <v>276</v>
      </c>
      <c r="G135" s="69" t="s">
        <v>277</v>
      </c>
      <c r="H135" s="75"/>
      <c r="I135" s="75"/>
      <c r="J135" s="75"/>
      <c r="K135" s="75"/>
    </row>
    <row r="136" spans="1:11">
      <c r="A136" s="74"/>
      <c r="B136" s="72"/>
      <c r="C136" s="3"/>
      <c r="D136" s="72"/>
      <c r="E136" s="72"/>
      <c r="F136" s="72"/>
      <c r="G136" s="75"/>
      <c r="H136" s="75"/>
      <c r="I136" s="75"/>
      <c r="J136" s="75"/>
      <c r="K136" s="75"/>
    </row>
    <row r="137" spans="1:11" ht="15.75">
      <c r="A137" s="59" t="s">
        <v>309</v>
      </c>
      <c r="B137" s="87" t="s">
        <v>310</v>
      </c>
      <c r="C137" s="87"/>
      <c r="D137" s="87"/>
      <c r="E137" s="87"/>
      <c r="F137" s="87"/>
      <c r="G137" s="87"/>
      <c r="H137" s="75"/>
      <c r="I137" s="79" t="s">
        <v>24</v>
      </c>
      <c r="J137" s="75"/>
      <c r="K137" s="75"/>
    </row>
    <row r="138" spans="1:11" ht="15.75">
      <c r="A138" s="56" t="s">
        <v>25</v>
      </c>
      <c r="B138" s="87"/>
      <c r="C138" s="87"/>
      <c r="D138" s="87"/>
      <c r="E138" s="87"/>
      <c r="F138" s="87"/>
      <c r="G138" s="87"/>
      <c r="H138" s="75"/>
      <c r="I138" s="55" t="s">
        <v>26</v>
      </c>
      <c r="J138" s="75"/>
      <c r="K138" s="75"/>
    </row>
    <row r="139" spans="1:11">
      <c r="A139" s="57" t="s">
        <v>18</v>
      </c>
      <c r="B139" s="11" t="s">
        <v>27</v>
      </c>
      <c r="C139" s="11" t="s">
        <v>28</v>
      </c>
      <c r="D139" s="11" t="s">
        <v>29</v>
      </c>
      <c r="E139" s="11" t="s">
        <v>30</v>
      </c>
      <c r="F139" s="11" t="s">
        <v>31</v>
      </c>
      <c r="G139" s="11" t="s">
        <v>32</v>
      </c>
      <c r="H139" s="75"/>
      <c r="I139" s="11" t="s">
        <v>18</v>
      </c>
      <c r="J139" s="31" t="s">
        <v>33</v>
      </c>
      <c r="K139" s="31" t="s">
        <v>34</v>
      </c>
    </row>
    <row r="140" spans="1:11">
      <c r="A140" s="75" t="s">
        <v>35</v>
      </c>
      <c r="B140" s="75" t="s">
        <v>36</v>
      </c>
      <c r="C140" s="75" t="s">
        <v>37</v>
      </c>
      <c r="D140" s="72" t="s">
        <v>38</v>
      </c>
      <c r="E140" s="72"/>
      <c r="F140" s="75" t="s">
        <v>39</v>
      </c>
      <c r="G140" s="69" t="s">
        <v>190</v>
      </c>
      <c r="H140" s="75"/>
      <c r="I140" s="75" t="s">
        <v>41</v>
      </c>
      <c r="J140" s="23" t="s">
        <v>41</v>
      </c>
      <c r="K140" s="75"/>
    </row>
    <row r="141" spans="1:11">
      <c r="A141" s="74" t="s">
        <v>286</v>
      </c>
      <c r="B141" s="3" t="s">
        <v>287</v>
      </c>
      <c r="C141" s="3" t="s">
        <v>37</v>
      </c>
      <c r="D141" s="72" t="s">
        <v>79</v>
      </c>
      <c r="E141" s="72"/>
      <c r="F141" s="69" t="s">
        <v>80</v>
      </c>
      <c r="G141" s="69" t="s">
        <v>285</v>
      </c>
      <c r="H141" s="75"/>
      <c r="I141" s="43" t="s">
        <v>46</v>
      </c>
      <c r="J141" s="49" t="s">
        <v>46</v>
      </c>
      <c r="K141" s="45"/>
    </row>
    <row r="142" spans="1:11">
      <c r="A142" s="74" t="s">
        <v>289</v>
      </c>
      <c r="B142" s="3" t="s">
        <v>290</v>
      </c>
      <c r="C142" s="3" t="s">
        <v>37</v>
      </c>
      <c r="D142" s="72" t="s">
        <v>84</v>
      </c>
      <c r="E142" s="72"/>
      <c r="F142" s="75" t="s">
        <v>85</v>
      </c>
      <c r="G142" s="69" t="s">
        <v>285</v>
      </c>
      <c r="H142" s="75"/>
      <c r="I142" s="75" t="s">
        <v>311</v>
      </c>
      <c r="J142" s="26" t="s">
        <v>311</v>
      </c>
      <c r="K142" s="75"/>
    </row>
    <row r="143" spans="1:11">
      <c r="A143" s="74" t="s">
        <v>306</v>
      </c>
      <c r="B143" s="3" t="s">
        <v>307</v>
      </c>
      <c r="C143" s="3" t="s">
        <v>63</v>
      </c>
      <c r="D143" s="72" t="s">
        <v>64</v>
      </c>
      <c r="E143" s="75" t="s">
        <v>65</v>
      </c>
      <c r="F143" s="75" t="s">
        <v>66</v>
      </c>
      <c r="G143" s="69" t="s">
        <v>308</v>
      </c>
      <c r="H143" s="75"/>
      <c r="I143" s="43" t="s">
        <v>312</v>
      </c>
      <c r="J143" s="48" t="s">
        <v>313</v>
      </c>
      <c r="K143" s="45" t="s">
        <v>314</v>
      </c>
    </row>
    <row r="144" spans="1:11">
      <c r="A144" s="74"/>
      <c r="B144" s="3"/>
      <c r="C144" s="3"/>
      <c r="D144" s="72"/>
      <c r="E144" s="72"/>
      <c r="F144" s="72"/>
      <c r="G144" s="75"/>
      <c r="H144" s="75"/>
      <c r="I144" s="75"/>
      <c r="J144" s="26"/>
      <c r="K144" s="75"/>
    </row>
    <row r="145" spans="1:11" ht="15.75">
      <c r="A145" s="61" t="s">
        <v>315</v>
      </c>
      <c r="B145" s="87" t="s">
        <v>316</v>
      </c>
      <c r="C145" s="87"/>
      <c r="D145" s="87"/>
      <c r="E145" s="87"/>
      <c r="F145" s="87"/>
      <c r="G145" s="87"/>
      <c r="H145" s="75"/>
      <c r="I145" s="79" t="s">
        <v>24</v>
      </c>
      <c r="J145" s="75"/>
      <c r="K145" s="75"/>
    </row>
    <row r="146" spans="1:11" ht="15.75">
      <c r="A146" s="56" t="s">
        <v>25</v>
      </c>
      <c r="B146" s="87"/>
      <c r="C146" s="87"/>
      <c r="D146" s="87"/>
      <c r="E146" s="87"/>
      <c r="F146" s="87"/>
      <c r="G146" s="87"/>
      <c r="H146" s="75"/>
      <c r="I146" s="55" t="s">
        <v>26</v>
      </c>
      <c r="J146" s="75"/>
      <c r="K146" s="75"/>
    </row>
    <row r="147" spans="1:11">
      <c r="A147" s="57" t="s">
        <v>18</v>
      </c>
      <c r="B147" s="11" t="s">
        <v>27</v>
      </c>
      <c r="C147" s="11" t="s">
        <v>28</v>
      </c>
      <c r="D147" s="11" t="s">
        <v>29</v>
      </c>
      <c r="E147" s="11" t="s">
        <v>30</v>
      </c>
      <c r="F147" s="11" t="s">
        <v>31</v>
      </c>
      <c r="G147" s="11" t="s">
        <v>32</v>
      </c>
      <c r="H147" s="75"/>
      <c r="I147" s="11" t="s">
        <v>18</v>
      </c>
      <c r="J147" s="31" t="s">
        <v>33</v>
      </c>
      <c r="K147" s="31" t="s">
        <v>34</v>
      </c>
    </row>
    <row r="148" spans="1:11">
      <c r="A148" s="75" t="s">
        <v>35</v>
      </c>
      <c r="B148" s="75" t="s">
        <v>36</v>
      </c>
      <c r="C148" s="75" t="s">
        <v>37</v>
      </c>
      <c r="D148" s="75" t="s">
        <v>38</v>
      </c>
      <c r="E148" s="72"/>
      <c r="F148" s="75" t="s">
        <v>39</v>
      </c>
      <c r="G148" s="69" t="s">
        <v>190</v>
      </c>
      <c r="H148" s="75"/>
      <c r="I148" s="75" t="s">
        <v>41</v>
      </c>
      <c r="J148" s="23" t="s">
        <v>41</v>
      </c>
      <c r="K148" s="75"/>
    </row>
    <row r="149" spans="1:11">
      <c r="A149" s="75" t="s">
        <v>291</v>
      </c>
      <c r="B149" s="74" t="s">
        <v>292</v>
      </c>
      <c r="C149" s="72" t="s">
        <v>37</v>
      </c>
      <c r="D149" s="75" t="s">
        <v>88</v>
      </c>
      <c r="E149" s="72"/>
      <c r="F149" s="75" t="s">
        <v>89</v>
      </c>
      <c r="G149" s="69" t="s">
        <v>40</v>
      </c>
      <c r="H149" s="75"/>
      <c r="I149" s="43" t="s">
        <v>46</v>
      </c>
      <c r="J149" s="49" t="s">
        <v>46</v>
      </c>
      <c r="K149" s="45"/>
    </row>
    <row r="150" spans="1:11">
      <c r="A150" s="75" t="s">
        <v>294</v>
      </c>
      <c r="B150" s="74" t="s">
        <v>295</v>
      </c>
      <c r="C150" s="72" t="s">
        <v>37</v>
      </c>
      <c r="D150" s="72" t="s">
        <v>88</v>
      </c>
      <c r="E150" s="72"/>
      <c r="F150" s="75" t="s">
        <v>92</v>
      </c>
      <c r="G150" s="69" t="s">
        <v>266</v>
      </c>
      <c r="H150" s="75"/>
      <c r="I150" s="43" t="s">
        <v>317</v>
      </c>
      <c r="J150" s="48" t="s">
        <v>318</v>
      </c>
      <c r="K150" s="45" t="s">
        <v>319</v>
      </c>
    </row>
    <row r="151" spans="1:11">
      <c r="A151" s="75" t="s">
        <v>297</v>
      </c>
      <c r="B151" s="74" t="s">
        <v>298</v>
      </c>
      <c r="C151" s="72" t="s">
        <v>37</v>
      </c>
      <c r="D151" s="72" t="s">
        <v>95</v>
      </c>
      <c r="E151" s="72"/>
      <c r="F151" s="72" t="s">
        <v>96</v>
      </c>
      <c r="G151" s="69" t="s">
        <v>266</v>
      </c>
      <c r="H151" s="75"/>
      <c r="I151" s="75" t="s">
        <v>278</v>
      </c>
      <c r="J151" s="26" t="s">
        <v>278</v>
      </c>
      <c r="K151" s="75"/>
    </row>
    <row r="152" spans="1:11">
      <c r="A152" s="75" t="s">
        <v>320</v>
      </c>
      <c r="B152" s="74" t="s">
        <v>321</v>
      </c>
      <c r="C152" s="72" t="s">
        <v>54</v>
      </c>
      <c r="D152" s="72" t="s">
        <v>55</v>
      </c>
      <c r="E152" s="72" t="s">
        <v>56</v>
      </c>
      <c r="F152" s="75" t="s">
        <v>99</v>
      </c>
      <c r="G152" s="69" t="s">
        <v>40</v>
      </c>
      <c r="H152" s="75"/>
      <c r="I152" s="75"/>
      <c r="J152" s="75"/>
      <c r="K152" s="75"/>
    </row>
    <row r="153" spans="1:11" ht="30">
      <c r="A153" s="74" t="s">
        <v>270</v>
      </c>
      <c r="B153" s="72" t="s">
        <v>271</v>
      </c>
      <c r="C153" s="3" t="s">
        <v>63</v>
      </c>
      <c r="D153" s="72" t="s">
        <v>154</v>
      </c>
      <c r="E153" s="75" t="s">
        <v>155</v>
      </c>
      <c r="F153" s="75" t="s">
        <v>272</v>
      </c>
      <c r="G153" s="69" t="s">
        <v>273</v>
      </c>
      <c r="H153" s="75"/>
      <c r="I153" s="75"/>
      <c r="J153" s="75"/>
      <c r="K153" s="75"/>
    </row>
    <row r="154" spans="1:11" ht="30">
      <c r="A154" s="74" t="s">
        <v>274</v>
      </c>
      <c r="B154" s="72" t="s">
        <v>275</v>
      </c>
      <c r="C154" s="3" t="s">
        <v>63</v>
      </c>
      <c r="D154" s="72" t="s">
        <v>154</v>
      </c>
      <c r="E154" s="75" t="s">
        <v>155</v>
      </c>
      <c r="F154" s="75" t="s">
        <v>276</v>
      </c>
      <c r="G154" s="69" t="s">
        <v>277</v>
      </c>
      <c r="H154" s="75"/>
      <c r="I154" s="75"/>
      <c r="J154" s="75"/>
      <c r="K154" s="75"/>
    </row>
    <row r="155" spans="1:11">
      <c r="A155" s="74"/>
      <c r="B155" s="72"/>
      <c r="C155" s="3"/>
      <c r="D155" s="72"/>
      <c r="E155" s="72"/>
      <c r="F155" s="72"/>
      <c r="G155" s="75"/>
      <c r="H155" s="75"/>
      <c r="I155" s="75"/>
      <c r="J155" s="75"/>
      <c r="K155" s="75"/>
    </row>
    <row r="156" spans="1:11" ht="15.75">
      <c r="A156" s="61" t="s">
        <v>322</v>
      </c>
      <c r="B156" s="87" t="s">
        <v>323</v>
      </c>
      <c r="C156" s="87"/>
      <c r="D156" s="87"/>
      <c r="E156" s="87"/>
      <c r="F156" s="87"/>
      <c r="G156" s="87"/>
      <c r="H156" s="75"/>
      <c r="I156" s="79" t="s">
        <v>24</v>
      </c>
      <c r="J156" s="75"/>
      <c r="K156" s="75"/>
    </row>
    <row r="157" spans="1:11" ht="15.75">
      <c r="A157" s="56" t="s">
        <v>25</v>
      </c>
      <c r="B157" s="87"/>
      <c r="C157" s="87"/>
      <c r="D157" s="87"/>
      <c r="E157" s="87"/>
      <c r="F157" s="87"/>
      <c r="G157" s="87"/>
      <c r="H157" s="75"/>
      <c r="I157" s="55" t="s">
        <v>26</v>
      </c>
      <c r="J157" s="75"/>
      <c r="K157" s="75"/>
    </row>
    <row r="158" spans="1:11">
      <c r="A158" s="57" t="s">
        <v>18</v>
      </c>
      <c r="B158" s="11" t="s">
        <v>27</v>
      </c>
      <c r="C158" s="11" t="s">
        <v>28</v>
      </c>
      <c r="D158" s="11" t="s">
        <v>29</v>
      </c>
      <c r="E158" s="11" t="s">
        <v>30</v>
      </c>
      <c r="F158" s="11" t="s">
        <v>31</v>
      </c>
      <c r="G158" s="11" t="s">
        <v>32</v>
      </c>
      <c r="H158" s="75"/>
      <c r="I158" s="11" t="s">
        <v>18</v>
      </c>
      <c r="J158" s="31" t="s">
        <v>33</v>
      </c>
      <c r="K158" s="31" t="s">
        <v>34</v>
      </c>
    </row>
    <row r="159" spans="1:11">
      <c r="A159" s="75" t="s">
        <v>35</v>
      </c>
      <c r="B159" s="75" t="s">
        <v>36</v>
      </c>
      <c r="C159" s="75" t="s">
        <v>37</v>
      </c>
      <c r="D159" s="75" t="s">
        <v>38</v>
      </c>
      <c r="E159" s="72"/>
      <c r="F159" s="75" t="s">
        <v>39</v>
      </c>
      <c r="G159" s="69" t="s">
        <v>190</v>
      </c>
      <c r="H159" s="75"/>
      <c r="I159" s="75" t="s">
        <v>41</v>
      </c>
      <c r="J159" s="23" t="s">
        <v>41</v>
      </c>
      <c r="K159" s="75"/>
    </row>
    <row r="160" spans="1:11">
      <c r="A160" s="74" t="s">
        <v>286</v>
      </c>
      <c r="B160" s="3" t="s">
        <v>287</v>
      </c>
      <c r="C160" s="3" t="s">
        <v>37</v>
      </c>
      <c r="D160" s="75" t="s">
        <v>79</v>
      </c>
      <c r="E160" s="72"/>
      <c r="F160" s="69" t="s">
        <v>80</v>
      </c>
      <c r="G160" s="69" t="s">
        <v>40</v>
      </c>
      <c r="H160" s="75"/>
      <c r="I160" s="43" t="s">
        <v>46</v>
      </c>
      <c r="J160" s="49" t="s">
        <v>46</v>
      </c>
      <c r="K160" s="45"/>
    </row>
    <row r="161" spans="1:11">
      <c r="A161" s="74" t="s">
        <v>289</v>
      </c>
      <c r="B161" s="3" t="s">
        <v>290</v>
      </c>
      <c r="C161" s="3" t="s">
        <v>37</v>
      </c>
      <c r="D161" s="72" t="s">
        <v>84</v>
      </c>
      <c r="E161" s="72"/>
      <c r="F161" s="75" t="s">
        <v>85</v>
      </c>
      <c r="G161" s="69" t="s">
        <v>40</v>
      </c>
      <c r="H161" s="75"/>
      <c r="I161" s="43" t="s">
        <v>317</v>
      </c>
      <c r="J161" s="48" t="s">
        <v>318</v>
      </c>
      <c r="K161" s="45" t="s">
        <v>319</v>
      </c>
    </row>
    <row r="162" spans="1:11" ht="30">
      <c r="A162" s="74" t="s">
        <v>270</v>
      </c>
      <c r="B162" s="72" t="s">
        <v>271</v>
      </c>
      <c r="C162" s="3" t="s">
        <v>63</v>
      </c>
      <c r="D162" s="72" t="s">
        <v>154</v>
      </c>
      <c r="E162" s="75" t="s">
        <v>155</v>
      </c>
      <c r="F162" s="75" t="s">
        <v>272</v>
      </c>
      <c r="G162" s="69" t="s">
        <v>273</v>
      </c>
      <c r="H162" s="75"/>
      <c r="I162" s="75" t="s">
        <v>278</v>
      </c>
      <c r="J162" s="26" t="s">
        <v>278</v>
      </c>
      <c r="K162" s="75"/>
    </row>
    <row r="163" spans="1:11" ht="30">
      <c r="A163" s="74" t="s">
        <v>274</v>
      </c>
      <c r="B163" s="72" t="s">
        <v>275</v>
      </c>
      <c r="C163" s="3" t="s">
        <v>63</v>
      </c>
      <c r="D163" s="72" t="s">
        <v>154</v>
      </c>
      <c r="E163" s="75" t="s">
        <v>155</v>
      </c>
      <c r="F163" s="75" t="s">
        <v>276</v>
      </c>
      <c r="G163" s="69" t="s">
        <v>277</v>
      </c>
      <c r="H163" s="75"/>
      <c r="I163" s="75"/>
      <c r="J163" s="75"/>
      <c r="K163" s="75"/>
    </row>
    <row r="164" spans="1:11">
      <c r="A164" s="74"/>
      <c r="B164" s="72"/>
      <c r="C164" s="3"/>
      <c r="D164" s="72"/>
      <c r="E164" s="72"/>
      <c r="F164" s="72"/>
      <c r="G164" s="75"/>
      <c r="H164" s="75"/>
      <c r="I164" s="75"/>
      <c r="J164" s="75"/>
      <c r="K164" s="75"/>
    </row>
    <row r="165" spans="1:11" ht="15.75">
      <c r="A165" s="61" t="s">
        <v>324</v>
      </c>
      <c r="B165" s="87" t="s">
        <v>325</v>
      </c>
      <c r="C165" s="87"/>
      <c r="D165" s="87"/>
      <c r="E165" s="87"/>
      <c r="F165" s="87"/>
      <c r="G165" s="87"/>
      <c r="H165" s="75"/>
      <c r="I165" s="79" t="s">
        <v>24</v>
      </c>
      <c r="J165" s="75"/>
      <c r="K165" s="75"/>
    </row>
    <row r="166" spans="1:11" ht="15.75">
      <c r="A166" s="56" t="s">
        <v>25</v>
      </c>
      <c r="B166" s="87"/>
      <c r="C166" s="87"/>
      <c r="D166" s="87"/>
      <c r="E166" s="87"/>
      <c r="F166" s="87"/>
      <c r="G166" s="87"/>
      <c r="H166" s="75"/>
      <c r="I166" s="55" t="s">
        <v>26</v>
      </c>
      <c r="J166" s="75"/>
      <c r="K166" s="75"/>
    </row>
    <row r="167" spans="1:11">
      <c r="A167" s="57" t="s">
        <v>18</v>
      </c>
      <c r="B167" s="11" t="s">
        <v>27</v>
      </c>
      <c r="C167" s="11" t="s">
        <v>28</v>
      </c>
      <c r="D167" s="11" t="s">
        <v>29</v>
      </c>
      <c r="E167" s="11" t="s">
        <v>30</v>
      </c>
      <c r="F167" s="11" t="s">
        <v>31</v>
      </c>
      <c r="G167" s="11" t="s">
        <v>32</v>
      </c>
      <c r="H167" s="75"/>
      <c r="I167" s="11" t="s">
        <v>18</v>
      </c>
      <c r="J167" s="31" t="s">
        <v>33</v>
      </c>
      <c r="K167" s="31" t="s">
        <v>34</v>
      </c>
    </row>
    <row r="168" spans="1:11">
      <c r="A168" s="75" t="s">
        <v>35</v>
      </c>
      <c r="B168" s="75" t="s">
        <v>36</v>
      </c>
      <c r="C168" s="75" t="s">
        <v>37</v>
      </c>
      <c r="D168" s="75" t="s">
        <v>38</v>
      </c>
      <c r="E168" s="72"/>
      <c r="F168" s="75" t="s">
        <v>39</v>
      </c>
      <c r="G168" s="69" t="s">
        <v>190</v>
      </c>
      <c r="H168" s="75"/>
      <c r="I168" s="75" t="s">
        <v>41</v>
      </c>
      <c r="J168" s="23" t="s">
        <v>41</v>
      </c>
      <c r="K168" s="75"/>
    </row>
    <row r="169" spans="1:11">
      <c r="A169" s="74" t="s">
        <v>326</v>
      </c>
      <c r="B169" s="3" t="s">
        <v>327</v>
      </c>
      <c r="C169" s="3" t="s">
        <v>37</v>
      </c>
      <c r="D169" s="75" t="s">
        <v>102</v>
      </c>
      <c r="E169" s="72"/>
      <c r="F169" s="75" t="s">
        <v>103</v>
      </c>
      <c r="G169" s="69" t="s">
        <v>285</v>
      </c>
      <c r="H169" s="75"/>
      <c r="I169" s="43" t="s">
        <v>46</v>
      </c>
      <c r="J169" s="49" t="s">
        <v>46</v>
      </c>
      <c r="K169" s="45"/>
    </row>
    <row r="170" spans="1:11">
      <c r="A170" s="74" t="s">
        <v>306</v>
      </c>
      <c r="B170" s="72" t="s">
        <v>307</v>
      </c>
      <c r="C170" s="3" t="s">
        <v>63</v>
      </c>
      <c r="D170" s="72" t="s">
        <v>64</v>
      </c>
      <c r="E170" s="75" t="s">
        <v>65</v>
      </c>
      <c r="F170" s="75" t="s">
        <v>66</v>
      </c>
      <c r="G170" s="69" t="s">
        <v>308</v>
      </c>
      <c r="H170" s="75"/>
      <c r="I170" s="75" t="s">
        <v>328</v>
      </c>
      <c r="J170" s="26" t="s">
        <v>328</v>
      </c>
      <c r="K170" s="75"/>
    </row>
    <row r="171" spans="1:11">
      <c r="A171" s="75"/>
      <c r="B171" s="75"/>
      <c r="C171" s="75"/>
      <c r="D171" s="72"/>
      <c r="E171" s="72"/>
      <c r="F171" s="72"/>
      <c r="G171" s="75"/>
      <c r="H171" s="75"/>
      <c r="I171" s="43" t="s">
        <v>312</v>
      </c>
      <c r="J171" s="48" t="s">
        <v>313</v>
      </c>
      <c r="K171" s="45" t="s">
        <v>314</v>
      </c>
    </row>
    <row r="172" spans="1:11">
      <c r="A172" s="75"/>
      <c r="B172" s="75"/>
      <c r="C172" s="75"/>
      <c r="D172" s="72"/>
      <c r="E172" s="72"/>
      <c r="F172" s="72"/>
      <c r="G172" s="75"/>
      <c r="H172" s="75"/>
      <c r="I172" s="75"/>
      <c r="J172" s="75"/>
      <c r="K172" s="75"/>
    </row>
    <row r="173" spans="1:11" ht="15.75">
      <c r="A173" s="61" t="s">
        <v>329</v>
      </c>
      <c r="B173" s="87" t="s">
        <v>330</v>
      </c>
      <c r="C173" s="87"/>
      <c r="D173" s="87"/>
      <c r="E173" s="87"/>
      <c r="F173" s="87"/>
      <c r="G173" s="87"/>
      <c r="H173" s="75"/>
      <c r="I173" s="79" t="s">
        <v>24</v>
      </c>
      <c r="J173" s="75"/>
      <c r="K173" s="75"/>
    </row>
    <row r="174" spans="1:11" ht="15.75">
      <c r="A174" s="56" t="s">
        <v>25</v>
      </c>
      <c r="B174" s="87"/>
      <c r="C174" s="87"/>
      <c r="D174" s="87"/>
      <c r="E174" s="87"/>
      <c r="F174" s="87"/>
      <c r="G174" s="87"/>
      <c r="H174" s="75"/>
      <c r="I174" s="55" t="s">
        <v>26</v>
      </c>
      <c r="J174" s="75"/>
      <c r="K174" s="75"/>
    </row>
    <row r="175" spans="1:11">
      <c r="A175" s="57" t="s">
        <v>18</v>
      </c>
      <c r="B175" s="11" t="s">
        <v>27</v>
      </c>
      <c r="C175" s="11" t="s">
        <v>28</v>
      </c>
      <c r="D175" s="11" t="s">
        <v>29</v>
      </c>
      <c r="E175" s="11" t="s">
        <v>30</v>
      </c>
      <c r="F175" s="11" t="s">
        <v>31</v>
      </c>
      <c r="G175" s="11" t="s">
        <v>32</v>
      </c>
      <c r="H175" s="75"/>
      <c r="I175" s="11" t="s">
        <v>18</v>
      </c>
      <c r="J175" s="31" t="s">
        <v>33</v>
      </c>
      <c r="K175" s="31" t="s">
        <v>34</v>
      </c>
    </row>
    <row r="176" spans="1:11">
      <c r="A176" s="75" t="s">
        <v>35</v>
      </c>
      <c r="B176" s="75" t="s">
        <v>36</v>
      </c>
      <c r="C176" s="75" t="s">
        <v>37</v>
      </c>
      <c r="D176" s="75" t="s">
        <v>38</v>
      </c>
      <c r="E176" s="72"/>
      <c r="F176" s="75" t="s">
        <v>39</v>
      </c>
      <c r="G176" s="69" t="s">
        <v>190</v>
      </c>
      <c r="H176" s="75"/>
      <c r="I176" s="75" t="s">
        <v>41</v>
      </c>
      <c r="J176" s="23" t="s">
        <v>41</v>
      </c>
      <c r="K176" s="75"/>
    </row>
    <row r="177" spans="1:11">
      <c r="A177" s="74" t="s">
        <v>326</v>
      </c>
      <c r="B177" s="3" t="s">
        <v>327</v>
      </c>
      <c r="C177" s="3" t="s">
        <v>37</v>
      </c>
      <c r="D177" s="75" t="s">
        <v>102</v>
      </c>
      <c r="E177" s="72"/>
      <c r="F177" s="75" t="s">
        <v>103</v>
      </c>
      <c r="G177" s="69" t="s">
        <v>40</v>
      </c>
      <c r="H177" s="75"/>
      <c r="I177" s="43" t="s">
        <v>46</v>
      </c>
      <c r="J177" s="49" t="s">
        <v>46</v>
      </c>
      <c r="K177" s="45"/>
    </row>
    <row r="178" spans="1:11" ht="30">
      <c r="A178" s="74" t="s">
        <v>270</v>
      </c>
      <c r="B178" s="72" t="s">
        <v>271</v>
      </c>
      <c r="C178" s="3" t="s">
        <v>63</v>
      </c>
      <c r="D178" s="72" t="s">
        <v>154</v>
      </c>
      <c r="E178" s="75" t="s">
        <v>155</v>
      </c>
      <c r="F178" s="75" t="s">
        <v>272</v>
      </c>
      <c r="G178" s="69" t="s">
        <v>273</v>
      </c>
      <c r="H178" s="75"/>
      <c r="I178" s="43" t="s">
        <v>331</v>
      </c>
      <c r="J178" s="48" t="s">
        <v>332</v>
      </c>
      <c r="K178" s="45" t="s">
        <v>333</v>
      </c>
    </row>
    <row r="179" spans="1:11" ht="30">
      <c r="A179" s="74" t="s">
        <v>274</v>
      </c>
      <c r="B179" s="72" t="s">
        <v>275</v>
      </c>
      <c r="C179" s="3" t="s">
        <v>63</v>
      </c>
      <c r="D179" s="72" t="s">
        <v>154</v>
      </c>
      <c r="E179" s="75" t="s">
        <v>155</v>
      </c>
      <c r="F179" s="75" t="s">
        <v>276</v>
      </c>
      <c r="G179" s="69" t="s">
        <v>277</v>
      </c>
      <c r="H179" s="75"/>
      <c r="I179" s="75" t="s">
        <v>278</v>
      </c>
      <c r="J179" s="26" t="s">
        <v>278</v>
      </c>
      <c r="K179" s="75"/>
    </row>
    <row r="180" spans="1:11" ht="15.75">
      <c r="A180" s="72"/>
      <c r="B180" s="61"/>
      <c r="C180" s="3"/>
      <c r="D180" s="75"/>
      <c r="E180" s="75"/>
      <c r="F180" s="75"/>
      <c r="G180" s="75"/>
      <c r="H180" s="75"/>
      <c r="I180" s="75"/>
      <c r="J180" s="75"/>
      <c r="K180" s="75"/>
    </row>
    <row r="181" spans="1:11" ht="15.75">
      <c r="A181" s="61" t="s">
        <v>334</v>
      </c>
      <c r="B181" s="87" t="s">
        <v>335</v>
      </c>
      <c r="C181" s="87"/>
      <c r="D181" s="87"/>
      <c r="E181" s="87"/>
      <c r="F181" s="87"/>
      <c r="G181" s="87"/>
      <c r="H181" s="75"/>
      <c r="I181" s="79" t="s">
        <v>24</v>
      </c>
      <c r="J181" s="75"/>
      <c r="K181" s="75"/>
    </row>
    <row r="182" spans="1:11" ht="15.75">
      <c r="A182" s="56" t="s">
        <v>25</v>
      </c>
      <c r="B182" s="87"/>
      <c r="C182" s="87"/>
      <c r="D182" s="87"/>
      <c r="E182" s="87"/>
      <c r="F182" s="87"/>
      <c r="G182" s="87"/>
      <c r="H182" s="75"/>
      <c r="I182" s="55" t="s">
        <v>26</v>
      </c>
      <c r="J182" s="75"/>
      <c r="K182" s="75"/>
    </row>
    <row r="183" spans="1:11">
      <c r="A183" s="57" t="s">
        <v>18</v>
      </c>
      <c r="B183" s="11" t="s">
        <v>27</v>
      </c>
      <c r="C183" s="11" t="s">
        <v>28</v>
      </c>
      <c r="D183" s="11" t="s">
        <v>29</v>
      </c>
      <c r="E183" s="11" t="s">
        <v>30</v>
      </c>
      <c r="F183" s="11" t="s">
        <v>31</v>
      </c>
      <c r="G183" s="11" t="s">
        <v>32</v>
      </c>
      <c r="H183" s="75"/>
      <c r="I183" s="11" t="s">
        <v>18</v>
      </c>
      <c r="J183" s="31" t="s">
        <v>33</v>
      </c>
      <c r="K183" s="31" t="s">
        <v>34</v>
      </c>
    </row>
    <row r="184" spans="1:11">
      <c r="A184" s="75" t="s">
        <v>35</v>
      </c>
      <c r="B184" s="75" t="s">
        <v>36</v>
      </c>
      <c r="C184" s="75" t="s">
        <v>37</v>
      </c>
      <c r="D184" s="75" t="s">
        <v>38</v>
      </c>
      <c r="E184" s="72"/>
      <c r="F184" s="75" t="s">
        <v>39</v>
      </c>
      <c r="G184" s="69" t="s">
        <v>190</v>
      </c>
      <c r="H184" s="75"/>
      <c r="I184" s="75" t="s">
        <v>41</v>
      </c>
      <c r="J184" s="23" t="s">
        <v>41</v>
      </c>
      <c r="K184" s="75"/>
    </row>
    <row r="185" spans="1:11">
      <c r="A185" s="75" t="s">
        <v>336</v>
      </c>
      <c r="B185" s="75" t="s">
        <v>337</v>
      </c>
      <c r="C185" s="62" t="s">
        <v>37</v>
      </c>
      <c r="D185" s="75" t="s">
        <v>107</v>
      </c>
      <c r="E185" s="75"/>
      <c r="F185" s="75" t="s">
        <v>338</v>
      </c>
      <c r="G185" s="69" t="s">
        <v>266</v>
      </c>
      <c r="H185" s="75"/>
      <c r="I185" s="43" t="s">
        <v>46</v>
      </c>
      <c r="J185" s="49" t="s">
        <v>46</v>
      </c>
      <c r="K185" s="45"/>
    </row>
    <row r="186" spans="1:11">
      <c r="A186" s="74" t="s">
        <v>339</v>
      </c>
      <c r="B186" s="3" t="s">
        <v>340</v>
      </c>
      <c r="C186" s="3" t="s">
        <v>37</v>
      </c>
      <c r="D186" s="72" t="s">
        <v>70</v>
      </c>
      <c r="E186" s="72"/>
      <c r="F186" s="75" t="s">
        <v>341</v>
      </c>
      <c r="G186" s="69" t="s">
        <v>266</v>
      </c>
      <c r="H186" s="75"/>
      <c r="I186" s="43" t="s">
        <v>342</v>
      </c>
      <c r="J186" s="48" t="s">
        <v>343</v>
      </c>
      <c r="K186" s="45" t="s">
        <v>344</v>
      </c>
    </row>
    <row r="187" spans="1:11">
      <c r="A187" s="74" t="s">
        <v>345</v>
      </c>
      <c r="B187" s="3" t="s">
        <v>346</v>
      </c>
      <c r="C187" s="3" t="s">
        <v>37</v>
      </c>
      <c r="D187" s="72" t="s">
        <v>347</v>
      </c>
      <c r="E187" s="72"/>
      <c r="F187" s="75" t="s">
        <v>348</v>
      </c>
      <c r="G187" s="69" t="s">
        <v>266</v>
      </c>
      <c r="H187" s="75"/>
      <c r="I187" s="75" t="s">
        <v>278</v>
      </c>
      <c r="J187" s="26" t="s">
        <v>278</v>
      </c>
      <c r="K187" s="75"/>
    </row>
    <row r="188" spans="1:11" ht="30">
      <c r="A188" s="74" t="s">
        <v>270</v>
      </c>
      <c r="B188" s="72" t="s">
        <v>271</v>
      </c>
      <c r="C188" s="3" t="s">
        <v>63</v>
      </c>
      <c r="D188" s="75" t="s">
        <v>154</v>
      </c>
      <c r="E188" s="75" t="s">
        <v>155</v>
      </c>
      <c r="F188" s="75" t="s">
        <v>272</v>
      </c>
      <c r="G188" s="69" t="s">
        <v>273</v>
      </c>
      <c r="H188" s="75"/>
      <c r="I188" s="75"/>
      <c r="J188" s="75"/>
      <c r="K188" s="75"/>
    </row>
    <row r="189" spans="1:11" ht="30">
      <c r="A189" s="74" t="s">
        <v>274</v>
      </c>
      <c r="B189" s="72" t="s">
        <v>275</v>
      </c>
      <c r="C189" s="3" t="s">
        <v>63</v>
      </c>
      <c r="D189" s="75" t="s">
        <v>154</v>
      </c>
      <c r="E189" s="75" t="s">
        <v>155</v>
      </c>
      <c r="F189" s="75" t="s">
        <v>276</v>
      </c>
      <c r="G189" s="69" t="s">
        <v>277</v>
      </c>
      <c r="H189" s="75"/>
      <c r="I189" s="75"/>
      <c r="J189" s="75"/>
      <c r="K189" s="75"/>
    </row>
    <row r="190" spans="1:11" ht="15.75">
      <c r="A190" s="72"/>
      <c r="B190" s="59"/>
      <c r="C190" s="3"/>
      <c r="D190" s="75"/>
      <c r="E190" s="75"/>
      <c r="F190" s="75"/>
      <c r="G190" s="75"/>
      <c r="H190" s="75"/>
      <c r="I190" s="75"/>
      <c r="J190" s="75"/>
      <c r="K190" s="75"/>
    </row>
    <row r="191" spans="1:11" ht="15.75">
      <c r="A191" s="59" t="s">
        <v>349</v>
      </c>
      <c r="B191" s="87" t="s">
        <v>350</v>
      </c>
      <c r="C191" s="87"/>
      <c r="D191" s="87"/>
      <c r="E191" s="87"/>
      <c r="F191" s="87"/>
      <c r="G191" s="87"/>
      <c r="H191" s="75"/>
      <c r="I191" s="79" t="s">
        <v>24</v>
      </c>
      <c r="J191" s="75"/>
      <c r="K191" s="75"/>
    </row>
    <row r="192" spans="1:11" ht="15.75">
      <c r="A192" s="56" t="s">
        <v>25</v>
      </c>
      <c r="B192" s="87"/>
      <c r="C192" s="87"/>
      <c r="D192" s="87"/>
      <c r="E192" s="87"/>
      <c r="F192" s="87"/>
      <c r="G192" s="87"/>
      <c r="H192" s="75"/>
      <c r="I192" s="55" t="s">
        <v>26</v>
      </c>
      <c r="J192" s="75"/>
      <c r="K192" s="75"/>
    </row>
    <row r="193" spans="1:11">
      <c r="A193" s="57" t="s">
        <v>18</v>
      </c>
      <c r="B193" s="11" t="s">
        <v>27</v>
      </c>
      <c r="C193" s="11" t="s">
        <v>28</v>
      </c>
      <c r="D193" s="11" t="s">
        <v>29</v>
      </c>
      <c r="E193" s="11" t="s">
        <v>30</v>
      </c>
      <c r="F193" s="11" t="s">
        <v>31</v>
      </c>
      <c r="G193" s="11" t="s">
        <v>32</v>
      </c>
      <c r="H193" s="75"/>
      <c r="I193" s="11" t="s">
        <v>18</v>
      </c>
      <c r="J193" s="31" t="s">
        <v>33</v>
      </c>
      <c r="K193" s="31" t="s">
        <v>34</v>
      </c>
    </row>
    <row r="194" spans="1:11">
      <c r="A194" s="72" t="s">
        <v>35</v>
      </c>
      <c r="B194" s="72" t="s">
        <v>36</v>
      </c>
      <c r="C194" s="3" t="s">
        <v>37</v>
      </c>
      <c r="D194" s="75" t="s">
        <v>38</v>
      </c>
      <c r="E194" s="75"/>
      <c r="F194" s="75" t="s">
        <v>39</v>
      </c>
      <c r="G194" s="69" t="s">
        <v>190</v>
      </c>
      <c r="H194" s="75"/>
      <c r="I194" s="75" t="s">
        <v>41</v>
      </c>
      <c r="J194" s="23" t="s">
        <v>41</v>
      </c>
      <c r="K194" s="75"/>
    </row>
    <row r="195" spans="1:11">
      <c r="A195" s="75" t="s">
        <v>351</v>
      </c>
      <c r="B195" s="75" t="s">
        <v>352</v>
      </c>
      <c r="C195" s="62" t="s">
        <v>37</v>
      </c>
      <c r="D195" s="75" t="s">
        <v>38</v>
      </c>
      <c r="E195" s="75"/>
      <c r="F195" s="75" t="s">
        <v>39</v>
      </c>
      <c r="G195" s="69" t="s">
        <v>353</v>
      </c>
      <c r="H195" s="75"/>
      <c r="I195" s="43" t="s">
        <v>46</v>
      </c>
      <c r="J195" s="49" t="s">
        <v>46</v>
      </c>
      <c r="K195" s="45"/>
    </row>
    <row r="196" spans="1:11">
      <c r="A196" s="72" t="s">
        <v>42</v>
      </c>
      <c r="B196" s="72" t="s">
        <v>43</v>
      </c>
      <c r="C196" s="3" t="s">
        <v>37</v>
      </c>
      <c r="D196" s="75" t="s">
        <v>44</v>
      </c>
      <c r="E196" s="75"/>
      <c r="F196" s="75" t="s">
        <v>45</v>
      </c>
      <c r="G196" s="69" t="s">
        <v>353</v>
      </c>
      <c r="H196" s="75"/>
      <c r="I196" s="75" t="s">
        <v>354</v>
      </c>
      <c r="J196" s="26" t="s">
        <v>313</v>
      </c>
      <c r="K196" s="75" t="s">
        <v>355</v>
      </c>
    </row>
    <row r="197" spans="1:11">
      <c r="A197" s="72" t="s">
        <v>47</v>
      </c>
      <c r="B197" s="74" t="s">
        <v>48</v>
      </c>
      <c r="C197" s="3" t="s">
        <v>37</v>
      </c>
      <c r="D197" s="75" t="s">
        <v>49</v>
      </c>
      <c r="E197" s="75"/>
      <c r="F197" s="69" t="s">
        <v>50</v>
      </c>
      <c r="G197" s="69" t="s">
        <v>353</v>
      </c>
      <c r="H197" s="75"/>
      <c r="I197" s="75" t="s">
        <v>356</v>
      </c>
      <c r="J197" s="26" t="s">
        <v>356</v>
      </c>
      <c r="K197" s="75"/>
    </row>
    <row r="198" spans="1:11">
      <c r="A198" s="74" t="s">
        <v>52</v>
      </c>
      <c r="B198" s="74" t="s">
        <v>53</v>
      </c>
      <c r="C198" s="3" t="s">
        <v>54</v>
      </c>
      <c r="D198" s="75" t="s">
        <v>55</v>
      </c>
      <c r="E198" s="75" t="s">
        <v>56</v>
      </c>
      <c r="F198" s="75" t="s">
        <v>57</v>
      </c>
      <c r="G198" s="69" t="s">
        <v>353</v>
      </c>
      <c r="H198" s="75"/>
      <c r="I198" s="43" t="s">
        <v>357</v>
      </c>
      <c r="J198" s="49" t="s">
        <v>358</v>
      </c>
      <c r="K198" s="45" t="s">
        <v>359</v>
      </c>
    </row>
    <row r="199" spans="1:11">
      <c r="A199" s="74" t="s">
        <v>123</v>
      </c>
      <c r="B199" s="74" t="s">
        <v>124</v>
      </c>
      <c r="C199" s="3" t="s">
        <v>63</v>
      </c>
      <c r="D199" s="75" t="s">
        <v>64</v>
      </c>
      <c r="E199" s="75" t="s">
        <v>65</v>
      </c>
      <c r="F199" s="75" t="s">
        <v>66</v>
      </c>
      <c r="G199" s="69" t="s">
        <v>360</v>
      </c>
      <c r="H199" s="75"/>
      <c r="I199" s="75" t="s">
        <v>278</v>
      </c>
      <c r="J199" s="26" t="s">
        <v>278</v>
      </c>
      <c r="K199" s="75"/>
    </row>
    <row r="200" spans="1:11" ht="45">
      <c r="A200" s="74" t="s">
        <v>270</v>
      </c>
      <c r="B200" s="72" t="s">
        <v>271</v>
      </c>
      <c r="C200" s="3" t="s">
        <v>63</v>
      </c>
      <c r="D200" s="75" t="s">
        <v>154</v>
      </c>
      <c r="E200" s="75" t="s">
        <v>155</v>
      </c>
      <c r="F200" s="75" t="s">
        <v>272</v>
      </c>
      <c r="G200" s="69" t="s">
        <v>361</v>
      </c>
      <c r="H200" s="75"/>
      <c r="I200" s="75"/>
      <c r="J200" s="26"/>
      <c r="K200" s="75"/>
    </row>
    <row r="201" spans="1:11" ht="30">
      <c r="A201" s="74" t="s">
        <v>274</v>
      </c>
      <c r="B201" s="72" t="s">
        <v>275</v>
      </c>
      <c r="C201" s="3" t="s">
        <v>63</v>
      </c>
      <c r="D201" s="75" t="s">
        <v>154</v>
      </c>
      <c r="E201" s="75" t="s">
        <v>155</v>
      </c>
      <c r="F201" s="75" t="s">
        <v>276</v>
      </c>
      <c r="G201" s="69" t="s">
        <v>277</v>
      </c>
      <c r="H201" s="75"/>
      <c r="I201" s="75"/>
      <c r="J201" s="26"/>
      <c r="K201" s="75"/>
    </row>
    <row r="202" spans="1:11" ht="15.75">
      <c r="A202" s="72"/>
      <c r="B202" s="59"/>
      <c r="C202" s="3"/>
      <c r="D202" s="75"/>
      <c r="E202" s="75"/>
      <c r="F202" s="75"/>
      <c r="G202" s="75"/>
      <c r="H202" s="75"/>
      <c r="I202" s="75"/>
      <c r="J202" s="75"/>
      <c r="K202" s="75"/>
    </row>
    <row r="203" spans="1:11" ht="15.75">
      <c r="A203" s="59" t="s">
        <v>362</v>
      </c>
      <c r="B203" s="87" t="s">
        <v>363</v>
      </c>
      <c r="C203" s="87"/>
      <c r="D203" s="87"/>
      <c r="E203" s="87"/>
      <c r="F203" s="87"/>
      <c r="G203" s="87"/>
      <c r="H203" s="75"/>
      <c r="I203" s="79" t="s">
        <v>24</v>
      </c>
      <c r="J203" s="75"/>
      <c r="K203" s="75"/>
    </row>
    <row r="204" spans="1:11" ht="15.75">
      <c r="A204" s="56" t="s">
        <v>25</v>
      </c>
      <c r="B204" s="87"/>
      <c r="C204" s="87"/>
      <c r="D204" s="87"/>
      <c r="E204" s="87"/>
      <c r="F204" s="87"/>
      <c r="G204" s="87"/>
      <c r="H204" s="75"/>
      <c r="I204" s="55" t="s">
        <v>26</v>
      </c>
      <c r="J204" s="75"/>
      <c r="K204" s="75"/>
    </row>
    <row r="205" spans="1:11">
      <c r="A205" s="57" t="s">
        <v>18</v>
      </c>
      <c r="B205" s="11" t="s">
        <v>27</v>
      </c>
      <c r="C205" s="11" t="s">
        <v>28</v>
      </c>
      <c r="D205" s="11" t="s">
        <v>29</v>
      </c>
      <c r="E205" s="11" t="s">
        <v>30</v>
      </c>
      <c r="F205" s="11" t="s">
        <v>31</v>
      </c>
      <c r="G205" s="11" t="s">
        <v>32</v>
      </c>
      <c r="H205" s="75"/>
      <c r="I205" s="11" t="s">
        <v>18</v>
      </c>
      <c r="J205" s="31" t="s">
        <v>33</v>
      </c>
      <c r="K205" s="31" t="s">
        <v>34</v>
      </c>
    </row>
    <row r="206" spans="1:11">
      <c r="A206" s="72" t="s">
        <v>35</v>
      </c>
      <c r="B206" s="72" t="s">
        <v>36</v>
      </c>
      <c r="C206" s="3" t="s">
        <v>37</v>
      </c>
      <c r="D206" s="75" t="s">
        <v>38</v>
      </c>
      <c r="E206" s="75"/>
      <c r="F206" s="75" t="s">
        <v>39</v>
      </c>
      <c r="G206" s="69" t="s">
        <v>190</v>
      </c>
      <c r="H206" s="75"/>
      <c r="I206" s="75" t="s">
        <v>41</v>
      </c>
      <c r="J206" s="23" t="s">
        <v>41</v>
      </c>
      <c r="K206" s="75"/>
    </row>
    <row r="207" spans="1:11">
      <c r="A207" s="75" t="s">
        <v>351</v>
      </c>
      <c r="B207" s="75" t="s">
        <v>352</v>
      </c>
      <c r="C207" s="62" t="s">
        <v>37</v>
      </c>
      <c r="D207" s="75" t="s">
        <v>38</v>
      </c>
      <c r="E207" s="75"/>
      <c r="F207" s="75" t="s">
        <v>39</v>
      </c>
      <c r="G207" s="69" t="s">
        <v>40</v>
      </c>
      <c r="H207" s="75"/>
      <c r="I207" s="33" t="s">
        <v>46</v>
      </c>
      <c r="J207" s="67" t="s">
        <v>46</v>
      </c>
      <c r="K207" s="35"/>
    </row>
    <row r="208" spans="1:11">
      <c r="A208" s="72" t="s">
        <v>42</v>
      </c>
      <c r="B208" s="72" t="s">
        <v>43</v>
      </c>
      <c r="C208" s="3" t="s">
        <v>37</v>
      </c>
      <c r="D208" s="75" t="s">
        <v>44</v>
      </c>
      <c r="E208" s="75"/>
      <c r="F208" s="75" t="s">
        <v>45</v>
      </c>
      <c r="G208" s="69" t="s">
        <v>40</v>
      </c>
      <c r="H208" s="75"/>
      <c r="I208" s="33" t="s">
        <v>364</v>
      </c>
      <c r="J208" s="46" t="s">
        <v>313</v>
      </c>
      <c r="K208" s="35" t="s">
        <v>365</v>
      </c>
    </row>
    <row r="209" spans="1:11">
      <c r="A209" s="72" t="s">
        <v>47</v>
      </c>
      <c r="B209" s="74" t="s">
        <v>48</v>
      </c>
      <c r="C209" s="3" t="s">
        <v>37</v>
      </c>
      <c r="D209" s="75" t="s">
        <v>49</v>
      </c>
      <c r="E209" s="75"/>
      <c r="F209" s="69" t="s">
        <v>50</v>
      </c>
      <c r="G209" s="69" t="s">
        <v>40</v>
      </c>
      <c r="H209" s="75"/>
      <c r="I209" s="39" t="s">
        <v>356</v>
      </c>
      <c r="J209" s="47" t="s">
        <v>356</v>
      </c>
      <c r="K209" s="41"/>
    </row>
    <row r="210" spans="1:11" ht="15.75">
      <c r="A210" s="74"/>
      <c r="B210" s="61"/>
      <c r="C210" s="3"/>
      <c r="D210" s="75"/>
      <c r="E210" s="75"/>
      <c r="F210" s="75"/>
      <c r="G210" s="75"/>
      <c r="H210" s="75"/>
      <c r="I210" s="75"/>
      <c r="J210" s="26"/>
      <c r="K210" s="75"/>
    </row>
    <row r="211" spans="1:11" ht="15.75">
      <c r="A211" s="61" t="s">
        <v>366</v>
      </c>
      <c r="B211" s="87" t="s">
        <v>367</v>
      </c>
      <c r="C211" s="87"/>
      <c r="D211" s="87"/>
      <c r="E211" s="87"/>
      <c r="F211" s="87"/>
      <c r="G211" s="87"/>
      <c r="H211" s="75"/>
      <c r="I211" s="79" t="s">
        <v>24</v>
      </c>
      <c r="J211" s="75"/>
      <c r="K211" s="75"/>
    </row>
    <row r="212" spans="1:11" ht="15.75">
      <c r="A212" s="56" t="s">
        <v>25</v>
      </c>
      <c r="B212" s="87"/>
      <c r="C212" s="87"/>
      <c r="D212" s="87"/>
      <c r="E212" s="87"/>
      <c r="F212" s="87"/>
      <c r="G212" s="87"/>
      <c r="H212" s="75"/>
      <c r="I212" s="55" t="s">
        <v>26</v>
      </c>
      <c r="J212" s="75"/>
      <c r="K212" s="75"/>
    </row>
    <row r="213" spans="1:11">
      <c r="A213" s="57" t="s">
        <v>18</v>
      </c>
      <c r="B213" s="11" t="s">
        <v>27</v>
      </c>
      <c r="C213" s="11" t="s">
        <v>28</v>
      </c>
      <c r="D213" s="11" t="s">
        <v>29</v>
      </c>
      <c r="E213" s="11" t="s">
        <v>30</v>
      </c>
      <c r="F213" s="11" t="s">
        <v>31</v>
      </c>
      <c r="G213" s="11" t="s">
        <v>32</v>
      </c>
      <c r="H213" s="75"/>
      <c r="I213" s="11" t="s">
        <v>18</v>
      </c>
      <c r="J213" s="31" t="s">
        <v>33</v>
      </c>
      <c r="K213" s="31" t="s">
        <v>34</v>
      </c>
    </row>
    <row r="214" spans="1:11">
      <c r="A214" s="72" t="s">
        <v>35</v>
      </c>
      <c r="B214" s="72" t="s">
        <v>36</v>
      </c>
      <c r="C214" s="3" t="s">
        <v>37</v>
      </c>
      <c r="D214" s="75" t="s">
        <v>38</v>
      </c>
      <c r="E214" s="75"/>
      <c r="F214" s="75" t="s">
        <v>39</v>
      </c>
      <c r="G214" s="69" t="s">
        <v>190</v>
      </c>
      <c r="H214" s="75"/>
      <c r="I214" s="75" t="s">
        <v>41</v>
      </c>
      <c r="J214" s="23" t="s">
        <v>41</v>
      </c>
      <c r="K214" s="75"/>
    </row>
    <row r="215" spans="1:11" ht="30">
      <c r="A215" s="75" t="s">
        <v>191</v>
      </c>
      <c r="B215" s="75" t="s">
        <v>192</v>
      </c>
      <c r="C215" s="75" t="s">
        <v>37</v>
      </c>
      <c r="D215" s="75" t="s">
        <v>193</v>
      </c>
      <c r="E215" s="71"/>
      <c r="F215" s="75" t="s">
        <v>194</v>
      </c>
      <c r="G215" s="69" t="s">
        <v>368</v>
      </c>
      <c r="H215" s="75"/>
      <c r="I215" s="43" t="s">
        <v>46</v>
      </c>
      <c r="J215" s="49" t="s">
        <v>46</v>
      </c>
      <c r="K215" s="45"/>
    </row>
    <row r="216" spans="1:11">
      <c r="A216" s="75" t="s">
        <v>195</v>
      </c>
      <c r="B216" s="75" t="s">
        <v>196</v>
      </c>
      <c r="C216" s="75" t="s">
        <v>37</v>
      </c>
      <c r="D216" s="75" t="s">
        <v>38</v>
      </c>
      <c r="E216" s="71"/>
      <c r="F216" s="75" t="s">
        <v>197</v>
      </c>
      <c r="G216" s="69" t="s">
        <v>266</v>
      </c>
      <c r="H216" s="75"/>
      <c r="I216" s="75" t="s">
        <v>369</v>
      </c>
      <c r="J216" s="26" t="s">
        <v>369</v>
      </c>
      <c r="K216" s="75"/>
    </row>
    <row r="217" spans="1:11">
      <c r="A217" s="75" t="s">
        <v>211</v>
      </c>
      <c r="B217" s="75" t="s">
        <v>212</v>
      </c>
      <c r="C217" s="75" t="s">
        <v>37</v>
      </c>
      <c r="D217" s="75" t="s">
        <v>213</v>
      </c>
      <c r="E217" s="75"/>
      <c r="F217" s="75" t="s">
        <v>214</v>
      </c>
      <c r="G217" s="69" t="s">
        <v>266</v>
      </c>
      <c r="H217" s="75"/>
      <c r="I217" s="75" t="s">
        <v>370</v>
      </c>
      <c r="J217" s="23" t="s">
        <v>204</v>
      </c>
      <c r="K217" s="75" t="s">
        <v>371</v>
      </c>
    </row>
    <row r="218" spans="1:11">
      <c r="A218" s="72" t="s">
        <v>114</v>
      </c>
      <c r="B218" s="72" t="s">
        <v>115</v>
      </c>
      <c r="C218" s="3" t="s">
        <v>63</v>
      </c>
      <c r="D218" s="75" t="s">
        <v>64</v>
      </c>
      <c r="E218" s="75" t="s">
        <v>65</v>
      </c>
      <c r="F218" s="75" t="s">
        <v>66</v>
      </c>
      <c r="G218" s="69" t="s">
        <v>136</v>
      </c>
      <c r="H218" s="75"/>
      <c r="I218" s="43" t="s">
        <v>372</v>
      </c>
      <c r="J218" s="49" t="s">
        <v>204</v>
      </c>
      <c r="K218" s="45" t="s">
        <v>373</v>
      </c>
    </row>
    <row r="219" spans="1:11" ht="30">
      <c r="A219" s="72" t="s">
        <v>109</v>
      </c>
      <c r="B219" s="72" t="s">
        <v>110</v>
      </c>
      <c r="C219" s="3" t="s">
        <v>63</v>
      </c>
      <c r="D219" s="75" t="s">
        <v>64</v>
      </c>
      <c r="E219" s="75" t="s">
        <v>65</v>
      </c>
      <c r="F219" s="75" t="s">
        <v>66</v>
      </c>
      <c r="G219" s="69" t="s">
        <v>374</v>
      </c>
      <c r="H219" s="75"/>
      <c r="I219" s="75"/>
      <c r="J219" s="75"/>
      <c r="K219" s="75"/>
    </row>
    <row r="220" spans="1:11" ht="30">
      <c r="A220" s="72" t="s">
        <v>112</v>
      </c>
      <c r="B220" s="75" t="s">
        <v>307</v>
      </c>
      <c r="C220" s="3" t="s">
        <v>63</v>
      </c>
      <c r="D220" s="75" t="s">
        <v>64</v>
      </c>
      <c r="E220" s="75" t="s">
        <v>65</v>
      </c>
      <c r="F220" s="75" t="s">
        <v>66</v>
      </c>
      <c r="G220" s="69" t="s">
        <v>375</v>
      </c>
      <c r="H220" s="75"/>
      <c r="I220" s="75"/>
      <c r="J220" s="75"/>
      <c r="K220" s="75"/>
    </row>
    <row r="221" spans="1:11">
      <c r="A221" s="74"/>
      <c r="B221" s="72"/>
      <c r="C221" s="3"/>
      <c r="D221" s="75"/>
      <c r="E221" s="75"/>
      <c r="F221" s="75"/>
      <c r="G221" s="75"/>
      <c r="H221" s="75"/>
      <c r="I221" s="75"/>
      <c r="J221" s="75"/>
      <c r="K221" s="75"/>
    </row>
    <row r="222" spans="1:11" ht="15.75">
      <c r="A222" s="61" t="s">
        <v>376</v>
      </c>
      <c r="B222" s="87" t="s">
        <v>377</v>
      </c>
      <c r="C222" s="87"/>
      <c r="D222" s="87"/>
      <c r="E222" s="87"/>
      <c r="F222" s="87"/>
      <c r="G222" s="87"/>
      <c r="H222" s="75"/>
      <c r="I222" s="79" t="s">
        <v>24</v>
      </c>
      <c r="J222" s="75"/>
      <c r="K222" s="75"/>
    </row>
    <row r="223" spans="1:11" ht="15.75">
      <c r="A223" s="56" t="s">
        <v>25</v>
      </c>
      <c r="B223" s="87"/>
      <c r="C223" s="87"/>
      <c r="D223" s="87"/>
      <c r="E223" s="87"/>
      <c r="F223" s="87"/>
      <c r="G223" s="87"/>
      <c r="H223" s="75"/>
      <c r="I223" s="55" t="s">
        <v>26</v>
      </c>
      <c r="J223" s="75"/>
      <c r="K223" s="75"/>
    </row>
    <row r="224" spans="1:11">
      <c r="A224" s="57" t="s">
        <v>18</v>
      </c>
      <c r="B224" s="11" t="s">
        <v>27</v>
      </c>
      <c r="C224" s="11" t="s">
        <v>28</v>
      </c>
      <c r="D224" s="11" t="s">
        <v>29</v>
      </c>
      <c r="E224" s="11" t="s">
        <v>30</v>
      </c>
      <c r="F224" s="11" t="s">
        <v>31</v>
      </c>
      <c r="G224" s="11" t="s">
        <v>32</v>
      </c>
      <c r="H224" s="75"/>
      <c r="I224" s="11" t="s">
        <v>18</v>
      </c>
      <c r="J224" s="31" t="s">
        <v>33</v>
      </c>
      <c r="K224" s="31" t="s">
        <v>34</v>
      </c>
    </row>
    <row r="225" spans="1:11">
      <c r="A225" s="72" t="s">
        <v>35</v>
      </c>
      <c r="B225" s="72" t="s">
        <v>36</v>
      </c>
      <c r="C225" s="3" t="s">
        <v>37</v>
      </c>
      <c r="D225" s="75" t="s">
        <v>38</v>
      </c>
      <c r="E225" s="75"/>
      <c r="F225" s="75" t="s">
        <v>39</v>
      </c>
      <c r="G225" s="69" t="s">
        <v>40</v>
      </c>
      <c r="H225" s="75"/>
      <c r="I225" s="75" t="s">
        <v>41</v>
      </c>
      <c r="J225" s="23" t="s">
        <v>41</v>
      </c>
      <c r="K225" s="75"/>
    </row>
    <row r="226" spans="1:11" ht="30">
      <c r="A226" s="74" t="s">
        <v>270</v>
      </c>
      <c r="B226" s="72" t="s">
        <v>271</v>
      </c>
      <c r="C226" s="3" t="s">
        <v>63</v>
      </c>
      <c r="D226" s="75" t="s">
        <v>154</v>
      </c>
      <c r="E226" s="75" t="s">
        <v>155</v>
      </c>
      <c r="F226" s="75" t="s">
        <v>272</v>
      </c>
      <c r="G226" s="69" t="s">
        <v>273</v>
      </c>
      <c r="H226" s="75"/>
      <c r="I226" s="43" t="s">
        <v>46</v>
      </c>
      <c r="J226" s="49" t="s">
        <v>46</v>
      </c>
      <c r="K226" s="45"/>
    </row>
    <row r="227" spans="1:11" ht="30">
      <c r="A227" s="74" t="s">
        <v>274</v>
      </c>
      <c r="B227" s="72" t="s">
        <v>275</v>
      </c>
      <c r="C227" s="3" t="s">
        <v>63</v>
      </c>
      <c r="D227" s="75" t="s">
        <v>154</v>
      </c>
      <c r="E227" s="75" t="s">
        <v>155</v>
      </c>
      <c r="F227" s="75" t="s">
        <v>276</v>
      </c>
      <c r="G227" s="69" t="s">
        <v>277</v>
      </c>
      <c r="H227" s="75"/>
      <c r="I227" s="33" t="s">
        <v>313</v>
      </c>
      <c r="J227" s="46" t="s">
        <v>313</v>
      </c>
      <c r="K227" s="35"/>
    </row>
    <row r="228" spans="1:11">
      <c r="A228" s="75"/>
      <c r="B228" s="75"/>
      <c r="C228" s="75"/>
      <c r="D228" s="75"/>
      <c r="E228" s="75"/>
      <c r="F228" s="75"/>
      <c r="G228" s="75"/>
      <c r="H228" s="75"/>
      <c r="I228" s="36" t="s">
        <v>369</v>
      </c>
      <c r="J228" s="26" t="s">
        <v>369</v>
      </c>
      <c r="K228" s="37"/>
    </row>
    <row r="229" spans="1:11">
      <c r="A229" s="75"/>
      <c r="B229" s="75"/>
      <c r="C229" s="75"/>
      <c r="D229" s="75"/>
      <c r="E229" s="75"/>
      <c r="F229" s="75"/>
      <c r="G229" s="75"/>
      <c r="H229" s="75"/>
      <c r="I229" s="43" t="s">
        <v>378</v>
      </c>
      <c r="J229" s="49" t="s">
        <v>378</v>
      </c>
      <c r="K229" s="45"/>
    </row>
    <row r="230" spans="1:11">
      <c r="A230" s="75"/>
      <c r="B230" s="75"/>
      <c r="C230" s="75"/>
      <c r="D230" s="75"/>
      <c r="E230" s="75"/>
      <c r="F230" s="75"/>
      <c r="G230" s="75"/>
      <c r="H230" s="75"/>
      <c r="I230" s="75" t="s">
        <v>278</v>
      </c>
      <c r="J230" s="26" t="s">
        <v>278</v>
      </c>
      <c r="K230" s="75"/>
    </row>
  </sheetData>
  <sheetProtection algorithmName="SHA-512" hashValue="/L2hKRk7l0i+Q0VSXWLAyfzSMZ3PQf7UXgyr0NiCyjj0QMeJotOUdC0zsaFELmPQH3UXtkQfavTup1TH1ri0hQ==" saltValue="35DpKY6bRwd2Spg1vfxiEQ==" spinCount="100000" sheet="1" objects="1" scenarios="1" formatColumns="0" formatRows="0"/>
  <mergeCells count="22">
    <mergeCell ref="B156:G157"/>
    <mergeCell ref="B97:G98"/>
    <mergeCell ref="B108:G109"/>
    <mergeCell ref="B119:G120"/>
    <mergeCell ref="B137:G138"/>
    <mergeCell ref="B145:G146"/>
    <mergeCell ref="B203:G204"/>
    <mergeCell ref="B222:G223"/>
    <mergeCell ref="I1:K1"/>
    <mergeCell ref="B165:G166"/>
    <mergeCell ref="B173:G174"/>
    <mergeCell ref="B181:G182"/>
    <mergeCell ref="B191:G192"/>
    <mergeCell ref="B211:G212"/>
    <mergeCell ref="A1:B1"/>
    <mergeCell ref="B2:G3"/>
    <mergeCell ref="B16:G17"/>
    <mergeCell ref="B30:G31"/>
    <mergeCell ref="B44:G45"/>
    <mergeCell ref="B58:G59"/>
    <mergeCell ref="B69:G70"/>
    <mergeCell ref="B86:G87"/>
  </mergeCells>
  <hyperlinks>
    <hyperlink ref="J5" location="TransactionResponse" display="Transaction Response" xr:uid="{00000000-0004-0000-0300-000000000000}"/>
    <hyperlink ref="J6" location="ErrorResponse" display="Error Response" xr:uid="{00000000-0004-0000-0300-000001000000}"/>
    <hyperlink ref="J7" location="Registration" display="Registration" xr:uid="{00000000-0004-0000-0300-000002000000}"/>
    <hyperlink ref="J21" location="Registration" display="Registration" xr:uid="{00000000-0004-0000-0300-000003000000}"/>
    <hyperlink ref="J35" location="Registration" display="Registration" xr:uid="{00000000-0004-0000-0300-000004000000}"/>
    <hyperlink ref="J49" location="Registration" display="Registration" xr:uid="{00000000-0004-0000-0300-000005000000}"/>
    <hyperlink ref="J8" location="Vehicle" display="Vehicle" xr:uid="{00000000-0004-0000-0300-000006000000}"/>
    <hyperlink ref="J9" location="Owner" display="Owner" xr:uid="{00000000-0004-0000-0300-000007000000}"/>
    <hyperlink ref="J10" location="Lessee" display="Lessee" xr:uid="{00000000-0004-0000-0300-000008000000}"/>
    <hyperlink ref="J11" location="Title" display="Title" xr:uid="{00000000-0004-0000-0300-000009000000}"/>
    <hyperlink ref="J13" location="Inspection" display="Inspection" xr:uid="{00000000-0004-0000-0300-00000A000000}"/>
    <hyperlink ref="J22" location="Vehicle" display="Vehicle" xr:uid="{00000000-0004-0000-0300-00000B000000}"/>
    <hyperlink ref="J23" location="Owner" display="Owner" xr:uid="{00000000-0004-0000-0300-00000C000000}"/>
    <hyperlink ref="J24" location="Lessee" display="Lessee" xr:uid="{00000000-0004-0000-0300-00000D000000}"/>
    <hyperlink ref="J25" location="Title" display="Title" xr:uid="{00000000-0004-0000-0300-00000E000000}"/>
    <hyperlink ref="J27" location="Inspection" display="Inspection" xr:uid="{00000000-0004-0000-0300-00000F000000}"/>
    <hyperlink ref="J36" location="Vehicle" display="Vehicle" xr:uid="{00000000-0004-0000-0300-000010000000}"/>
    <hyperlink ref="J37" location="Owner" display="Owner" xr:uid="{00000000-0004-0000-0300-000011000000}"/>
    <hyperlink ref="J38" location="Lessee" display="Lessee" xr:uid="{00000000-0004-0000-0300-000012000000}"/>
    <hyperlink ref="J39" location="Title" display="Title" xr:uid="{00000000-0004-0000-0300-000013000000}"/>
    <hyperlink ref="J41" location="Inspection" display="Inspection" xr:uid="{00000000-0004-0000-0300-000014000000}"/>
    <hyperlink ref="J50" location="Vehicle" display="Vehicle" xr:uid="{00000000-0004-0000-0300-000015000000}"/>
    <hyperlink ref="J51" location="Owner" display="Owner" xr:uid="{00000000-0004-0000-0300-000016000000}"/>
    <hyperlink ref="J52" location="Lessee" display="Lessee" xr:uid="{00000000-0004-0000-0300-000017000000}"/>
    <hyperlink ref="J77" location="Owner" display="Owner" xr:uid="{00000000-0004-0000-0300-000018000000}"/>
    <hyperlink ref="J78" location="Lessee" display="Lessee" xr:uid="{00000000-0004-0000-0300-000019000000}"/>
    <hyperlink ref="J76" location="Registration" display="Registration" xr:uid="{00000000-0004-0000-0300-00001A000000}"/>
    <hyperlink ref="J75" location="Title" display="Title" xr:uid="{00000000-0004-0000-0300-00001B000000}"/>
    <hyperlink ref="J74" location="Vehicle" display="Vehicle" xr:uid="{00000000-0004-0000-0300-00001C000000}"/>
    <hyperlink ref="J79" location="Inspection" display="Inspection" xr:uid="{00000000-0004-0000-0300-00001D000000}"/>
    <hyperlink ref="J84" location="Inspection" display="Inspection" xr:uid="{00000000-0004-0000-0300-00001E000000}"/>
    <hyperlink ref="J94" location="Owner" display="Owner" xr:uid="{00000000-0004-0000-0300-00001F000000}"/>
    <hyperlink ref="J95" location="Lessee" display="Lessee" xr:uid="{00000000-0004-0000-0300-000020000000}"/>
    <hyperlink ref="J93" location="Registration" display="Registration" xr:uid="{00000000-0004-0000-0300-000021000000}"/>
    <hyperlink ref="J91" location="Title" display="Title" xr:uid="{00000000-0004-0000-0300-000022000000}"/>
    <hyperlink ref="J92" location="Vehicle" display="Vehicle" xr:uid="{00000000-0004-0000-0300-000023000000}"/>
    <hyperlink ref="J82" location="OwnerSummary" display="Owner Summary" xr:uid="{00000000-0004-0000-0300-000024000000}"/>
    <hyperlink ref="J83" location="LesseeSummary" display="Lessee Summary" xr:uid="{00000000-0004-0000-0300-000025000000}"/>
    <hyperlink ref="J104" location="OwnerSummary" display="Owner Summary" xr:uid="{00000000-0004-0000-0300-000026000000}"/>
    <hyperlink ref="J105" location="LesseeSummary" display="Lessee Summary" xr:uid="{00000000-0004-0000-0300-000027000000}"/>
    <hyperlink ref="J115" location="OwnerSummary" display="Owner Summary" xr:uid="{00000000-0004-0000-0300-000028000000}"/>
    <hyperlink ref="J116" location="LesseeSummary" display="Lessee Summary" xr:uid="{00000000-0004-0000-0300-000029000000}"/>
    <hyperlink ref="J126" location="OwnerSummary" display="Owner Summary" xr:uid="{00000000-0004-0000-0300-00002A000000}"/>
    <hyperlink ref="J127" location="LesseeSummary" display="Lessee Summary" xr:uid="{00000000-0004-0000-0300-00002B000000}"/>
    <hyperlink ref="J196" location="Policy" display="Policy" xr:uid="{00000000-0004-0000-0300-00002C000000}"/>
    <hyperlink ref="J171" location="Policy" display="Policy" xr:uid="{00000000-0004-0000-0300-00002D000000}"/>
    <hyperlink ref="J143" location="Policy" display="Policy" xr:uid="{00000000-0004-0000-0300-00002E000000}"/>
    <hyperlink ref="J19" location="TransactionResponse" display="Transaction Response" xr:uid="{00000000-0004-0000-0300-00002F000000}"/>
    <hyperlink ref="J20" location="ErrorResponse" display="Error Response" xr:uid="{00000000-0004-0000-0300-000030000000}"/>
    <hyperlink ref="J33" location="TransactionResponse" display="Transaction Response" xr:uid="{00000000-0004-0000-0300-000031000000}"/>
    <hyperlink ref="J34" location="ErrorResponse" display="Error Response" xr:uid="{00000000-0004-0000-0300-000032000000}"/>
    <hyperlink ref="J47" location="TransactionResponse" display="Transaction Response" xr:uid="{00000000-0004-0000-0300-000033000000}"/>
    <hyperlink ref="J48" location="ErrorResponse" display="Error Response" xr:uid="{00000000-0004-0000-0300-000034000000}"/>
    <hyperlink ref="J72" location="TransactionResponse" display="Transaction Response" xr:uid="{00000000-0004-0000-0300-000035000000}"/>
    <hyperlink ref="J73" location="ErrorResponse" display="Error Response" xr:uid="{00000000-0004-0000-0300-000036000000}"/>
    <hyperlink ref="J89" location="TransactionResponse" display="Transaction Response" xr:uid="{00000000-0004-0000-0300-000037000000}"/>
    <hyperlink ref="J90" location="ErrorResponse" display="Error Response" xr:uid="{00000000-0004-0000-0300-000038000000}"/>
    <hyperlink ref="J100" location="TransactionResponse" display="Transaction Response" xr:uid="{00000000-0004-0000-0300-000039000000}"/>
    <hyperlink ref="J101" location="ErrorResponse" display="Error Response" xr:uid="{00000000-0004-0000-0300-00003A000000}"/>
    <hyperlink ref="J111" location="TransactionResponse" display="Transaction Response" xr:uid="{00000000-0004-0000-0300-00003B000000}"/>
    <hyperlink ref="J112" location="ErrorResponse" display="Error Response" xr:uid="{00000000-0004-0000-0300-00003C000000}"/>
    <hyperlink ref="J122" location="TransactionResponse" display="Transaction Response" xr:uid="{00000000-0004-0000-0300-00003D000000}"/>
    <hyperlink ref="J123" location="ErrorResponse" display="Error Response" xr:uid="{00000000-0004-0000-0300-00003E000000}"/>
    <hyperlink ref="J216" location="PolicyVehicle" display="Policy Vehicle" xr:uid="{00000000-0004-0000-0300-00003F000000}"/>
    <hyperlink ref="J197" location="Policyholder" display="Policyholder" xr:uid="{00000000-0004-0000-0300-000040000000}"/>
    <hyperlink ref="J186" location="Lienholder" display="Lienholder" xr:uid="{00000000-0004-0000-0300-000041000000}"/>
    <hyperlink ref="J178" location="BusinessSummary" display="Business Summary" xr:uid="{00000000-0004-0000-0300-000042000000}"/>
    <hyperlink ref="J170" location="Business" display="Business" xr:uid="{00000000-0004-0000-0300-000043000000}"/>
    <hyperlink ref="J161" location="PersonSummary" display="Person Summary" xr:uid="{00000000-0004-0000-0300-000044000000}"/>
    <hyperlink ref="J142" location="Person" display="Person" xr:uid="{00000000-0004-0000-0300-000045000000}"/>
    <hyperlink ref="J125" location="VehicleSummary" display="Vehicle Summary" xr:uid="{00000000-0004-0000-0300-000046000000}"/>
    <hyperlink ref="J114" location="VehicleSummary" display="Vehicle Summary" xr:uid="{00000000-0004-0000-0300-000047000000}"/>
    <hyperlink ref="J103" location="VehicleSummary" display="Vehicle Summary" xr:uid="{00000000-0004-0000-0300-000048000000}"/>
    <hyperlink ref="J56" location="VehicleSummary" display="Vehicle Summary" xr:uid="{00000000-0004-0000-0300-000049000000}"/>
    <hyperlink ref="J55" location="RegistrationSummary" display="Registration Summary" xr:uid="{00000000-0004-0000-0300-00004A000000}"/>
    <hyperlink ref="J81" location="RegistrationSummary" display="Registration Summary" xr:uid="{00000000-0004-0000-0300-00004B000000}"/>
    <hyperlink ref="J102" location="RegistrationSummary" display="Registration Summary" xr:uid="{00000000-0004-0000-0300-00004C000000}"/>
    <hyperlink ref="J113" location="RegistrationSummary" display="Registration Summary" xr:uid="{00000000-0004-0000-0300-00004D000000}"/>
    <hyperlink ref="J124" location="RegistrationSummary" display="Registration Summary" xr:uid="{00000000-0004-0000-0300-00004E000000}"/>
    <hyperlink ref="J54" location="NonRenew" display="Non-Renew" xr:uid="{00000000-0004-0000-0300-00004F000000}"/>
    <hyperlink ref="J140" location="TransactionResponse" display="Transaction Response" xr:uid="{00000000-0004-0000-0300-000050000000}"/>
    <hyperlink ref="J141" location="ErrorResponse" display="Error Response" xr:uid="{00000000-0004-0000-0300-000051000000}"/>
    <hyperlink ref="J148" location="TransactionResponse" display="Transaction Response" xr:uid="{00000000-0004-0000-0300-000052000000}"/>
    <hyperlink ref="J149" location="ErrorResponse" display="Error Response" xr:uid="{00000000-0004-0000-0300-000053000000}"/>
    <hyperlink ref="J159" location="TransactionResponse" display="Transaction Response" xr:uid="{00000000-0004-0000-0300-000054000000}"/>
    <hyperlink ref="J160" location="ErrorResponse" display="Error Response" xr:uid="{00000000-0004-0000-0300-000055000000}"/>
    <hyperlink ref="J168" location="TransactionResponse" display="Transaction Response" xr:uid="{00000000-0004-0000-0300-000056000000}"/>
    <hyperlink ref="J169" location="ErrorResponse" display="Error Response" xr:uid="{00000000-0004-0000-0300-000057000000}"/>
    <hyperlink ref="J176" location="TransactionResponse" display="Transaction Response" xr:uid="{00000000-0004-0000-0300-000058000000}"/>
    <hyperlink ref="J177" location="ErrorResponse" display="Error Response" xr:uid="{00000000-0004-0000-0300-000059000000}"/>
    <hyperlink ref="J184" location="TransactionResponse" display="Transaction Response" xr:uid="{00000000-0004-0000-0300-00005A000000}"/>
    <hyperlink ref="J185" location="ErrorResponse" display="Error Response" xr:uid="{00000000-0004-0000-0300-00005B000000}"/>
    <hyperlink ref="J194" location="TransactionResponse" display="Transaction Response" xr:uid="{00000000-0004-0000-0300-00005C000000}"/>
    <hyperlink ref="J195" location="ErrorResponse" display="Error Response" xr:uid="{00000000-0004-0000-0300-00005D000000}"/>
    <hyperlink ref="J214" location="TransactionResponse" display="Transaction Response" xr:uid="{00000000-0004-0000-0300-00005E000000}"/>
    <hyperlink ref="J215" location="ErrorResponse" display="Error Response" xr:uid="{00000000-0004-0000-0300-00005F000000}"/>
    <hyperlink ref="F1" location="WebServiceOperationIndex" display="Web Service Operation Index" xr:uid="{00000000-0004-0000-0300-000060000000}"/>
    <hyperlink ref="G1" location="DataIndex" display="Data Index" xr:uid="{00000000-0004-0000-0300-000061000000}"/>
    <hyperlink ref="J225" location="TransactionResponse" display="Transaction Response" xr:uid="{00000000-0004-0000-0300-000062000000}"/>
    <hyperlink ref="J226" location="ErrorResponse" display="Error Response" xr:uid="{00000000-0004-0000-0300-000063000000}"/>
    <hyperlink ref="J229" location="NoticeToCarrier" display="NoticeToCarrier" xr:uid="{00000000-0004-0000-0300-000064000000}"/>
    <hyperlink ref="J227" location="Policy" display="Policy" xr:uid="{00000000-0004-0000-0300-000065000000}"/>
    <hyperlink ref="J228" location="PolicyVehicle" display="Policy Vehicle" xr:uid="{00000000-0004-0000-0300-000066000000}"/>
    <hyperlink ref="J106" location="RecordScroll" display="Record Scroll" xr:uid="{00000000-0004-0000-0300-000067000000}"/>
    <hyperlink ref="J117" location="RecordScroll" display="Record Scroll" xr:uid="{00000000-0004-0000-0300-000068000000}"/>
    <hyperlink ref="J128" location="RecordScroll" display="Record Scroll" xr:uid="{00000000-0004-0000-0300-000069000000}"/>
    <hyperlink ref="J151" location="RecordScroll" display="Record Scroll" xr:uid="{00000000-0004-0000-0300-00006A000000}"/>
    <hyperlink ref="J162" location="RecordScroll" display="Record Scroll" xr:uid="{00000000-0004-0000-0300-00006B000000}"/>
    <hyperlink ref="J179" location="RecordScroll" display="Record Scroll" xr:uid="{00000000-0004-0000-0300-00006C000000}"/>
    <hyperlink ref="J187" location="RecordScroll" display="Record Scroll" xr:uid="{00000000-0004-0000-0300-00006D000000}"/>
    <hyperlink ref="J230" location="RecordScroll" display="Record Scroll" xr:uid="{00000000-0004-0000-0300-00006E000000}"/>
    <hyperlink ref="J63" location="Registration" display="Registration" xr:uid="{00000000-0004-0000-0300-00006F000000}"/>
    <hyperlink ref="J64" location="Vehicle" display="Vehicle" xr:uid="{00000000-0004-0000-0300-000070000000}"/>
    <hyperlink ref="J65" location="Owner" display="Owner" xr:uid="{00000000-0004-0000-0300-000071000000}"/>
    <hyperlink ref="J66" location="Lessee" display="Lessee" xr:uid="{00000000-0004-0000-0300-000072000000}"/>
    <hyperlink ref="J61" location="TransactionResponse" display="Transaction Response" xr:uid="{00000000-0004-0000-0300-000073000000}"/>
    <hyperlink ref="J62" location="ErrorResponse" display="Error Response" xr:uid="{00000000-0004-0000-0300-000074000000}"/>
    <hyperlink ref="J150" location="PersonSummary" display="Person Summary" xr:uid="{00000000-0004-0000-0300-000075000000}"/>
    <hyperlink ref="J42" location="NonRenew" display="Non-Renew" xr:uid="{00000000-0004-0000-0300-000076000000}"/>
    <hyperlink ref="J28" location="NonRenew" display="Non-Renew" xr:uid="{00000000-0004-0000-0300-000077000000}"/>
    <hyperlink ref="J14" location="NonRenew" display="Non-Renew" xr:uid="{00000000-0004-0000-0300-000078000000}"/>
    <hyperlink ref="J80" location="Title_Summary" display="Title Summary" xr:uid="{00000000-0004-0000-0300-000079000000}"/>
    <hyperlink ref="J209" location="Policyholder" display="Policyholder" xr:uid="{00000000-0004-0000-0300-00007A000000}"/>
    <hyperlink ref="J206" location="TransactionResponse" display="Transaction Response" xr:uid="{00000000-0004-0000-0300-00007B000000}"/>
    <hyperlink ref="J207" location="ErrorResponse" display="Error Response" xr:uid="{00000000-0004-0000-0300-00007C000000}"/>
    <hyperlink ref="J208" location="Policy" display="Policy" xr:uid="{00000000-0004-0000-0300-00007D000000}"/>
    <hyperlink ref="J199" location="RecordScroll" display="Record Scroll" xr:uid="{00000000-0004-0000-0300-00007E000000}"/>
    <hyperlink ref="J67" location="RegistrationStatus" display="Registration Status" xr:uid="{00000000-0004-0000-0300-00007F000000}"/>
    <hyperlink ref="J53" location="RegistrationStatus" display="Registration Status" xr:uid="{00000000-0004-0000-0300-000080000000}"/>
    <hyperlink ref="J12" location="Policy_Coverage__PolicyCoverage" display="Policy Coverage" xr:uid="{00000000-0004-0000-0300-000081000000}"/>
    <hyperlink ref="J26" location="Policy_Coverage__PolicyCoverage" display="Policy Coverage" xr:uid="{00000000-0004-0000-0300-000082000000}"/>
    <hyperlink ref="J40" location="Policy_Coverage__PolicyCoverage" display="Policy Coverage" xr:uid="{00000000-0004-0000-0300-000083000000}"/>
    <hyperlink ref="J217" location="Policy_Coverage__PolicyCoverage" display="Policy Coverage" xr:uid="{00000000-0004-0000-0300-000084000000}"/>
    <hyperlink ref="J218" location="Policy_Coverage__PolicyCoverage" display="Policy Coverage" xr:uid="{00000000-0004-0000-0300-000085000000}"/>
    <hyperlink ref="J198" location="Policy_Vehicle_Coverage__PolicyVehicleCoverage" display="Policy Vehicle Coverage" xr:uid="{00000000-0004-0000-0300-000086000000}"/>
    <hyperlink ref="E1" location="Inquiry_Error_Codes" display="Inquiry Error Codes" xr:uid="{00000000-0004-0000-0300-000087000000}"/>
    <hyperlink ref="I2" location="Error_GetRegistrationTitleRecordByRegistration" display="Error Codes" xr:uid="{00000000-0004-0000-0300-000088000000}"/>
    <hyperlink ref="I16" location="Error_GetRegistrationTitleRecordByVIN" display="Error Codes" xr:uid="{00000000-0004-0000-0300-000089000000}"/>
    <hyperlink ref="I30" location="Error_GetRegistrationTitleRecordByTitle" display="Error Codes" xr:uid="{00000000-0004-0000-0300-00008A000000}"/>
    <hyperlink ref="I44" location="Error_GetRegistrationRecordByRegistration" display="Error Codes" xr:uid="{00000000-0004-0000-0300-00008B000000}"/>
    <hyperlink ref="I58" location="Error_GetRegistrationRecordByRegistrationKey" display="Error Codes" xr:uid="{00000000-0004-0000-0300-00008C000000}"/>
    <hyperlink ref="I69" location="Error_GetVehicleRecordByVIN" display="Error Codes" xr:uid="{00000000-0004-0000-0300-00008D000000}"/>
    <hyperlink ref="I86" location="Error_GetTitleRecordByTitle" display="Error Codes" xr:uid="{00000000-0004-0000-0300-00008E000000}"/>
    <hyperlink ref="I97" location="Error_GetRegistrationListByRegistration" display="Error Codes" xr:uid="{00000000-0004-0000-0300-00008F000000}"/>
    <hyperlink ref="I108" location="Error_GetRegistrationListByVIN" display="Error Codes" xr:uid="{00000000-0004-0000-0300-000090000000}"/>
    <hyperlink ref="I119" location="Error_GetRegistrationListByOwner" display="Error Codes" xr:uid="{00000000-0004-0000-0300-000091000000}"/>
    <hyperlink ref="I137" location="Error_GetPersonByLicense" display="Error Codes" xr:uid="{00000000-0004-0000-0300-000092000000}"/>
    <hyperlink ref="I145" location="Error_GetPersonListByName" display="Error Codes" xr:uid="{00000000-0004-0000-0300-000093000000}"/>
    <hyperlink ref="I156" location="Error_GetPersonListByLicense" display="Error Codes" xr:uid="{00000000-0004-0000-0300-000094000000}"/>
    <hyperlink ref="I165" location="Error_GetBusinessByID" display="Error Codes" xr:uid="{00000000-0004-0000-0300-000095000000}"/>
    <hyperlink ref="I173" location="Error_GetBusinessListByID" display="Error Codes" xr:uid="{00000000-0004-0000-0300-000096000000}"/>
    <hyperlink ref="I181" location="Error_GetLienholderList" display="Error Codes" xr:uid="{00000000-0004-0000-0300-000097000000}"/>
    <hyperlink ref="I191" location="Error_GetPolicyTerm" display="Error Codes" xr:uid="{00000000-0004-0000-0300-000098000000}"/>
    <hyperlink ref="I203" location="Error_GetPolicyTermList" display="Error Codes" xr:uid="{00000000-0004-0000-0300-000099000000}"/>
    <hyperlink ref="I211" location="Error_GetPolicyListByRegistration" display="Error Codes" xr:uid="{00000000-0004-0000-0300-00009A000000}"/>
    <hyperlink ref="I222" location="Error_GetNoticeToCarrier" display="Error Codes" xr:uid="{00000000-0004-0000-0300-00009B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6"/>
  <sheetViews>
    <sheetView workbookViewId="0">
      <selection sqref="A1:C1"/>
    </sheetView>
  </sheetViews>
  <sheetFormatPr defaultRowHeight="15"/>
  <cols>
    <col min="1" max="1" width="18" style="10" bestFit="1" customWidth="1"/>
    <col min="2" max="3" width="22.5703125" style="10" bestFit="1" customWidth="1"/>
    <col min="4" max="4" width="27.42578125" style="10" bestFit="1" customWidth="1"/>
    <col min="5" max="5" width="9.140625" style="10"/>
    <col min="6" max="6" width="21.7109375" style="10" bestFit="1" customWidth="1"/>
    <col min="7" max="7" width="102" style="10" bestFit="1" customWidth="1"/>
    <col min="8" max="16384" width="9.140625" style="10"/>
  </cols>
  <sheetData>
    <row r="1" spans="1:8" ht="18.75">
      <c r="A1" s="82" t="s">
        <v>4</v>
      </c>
      <c r="B1" s="82"/>
      <c r="C1" s="82"/>
      <c r="D1" s="23" t="s">
        <v>1</v>
      </c>
      <c r="E1" s="75"/>
      <c r="F1" s="82" t="s">
        <v>379</v>
      </c>
      <c r="G1" s="82"/>
      <c r="H1" s="52"/>
    </row>
    <row r="2" spans="1:8">
      <c r="A2" s="11" t="s">
        <v>5</v>
      </c>
      <c r="B2" s="11" t="s">
        <v>6</v>
      </c>
      <c r="C2" s="11" t="s">
        <v>7</v>
      </c>
      <c r="D2" s="75"/>
      <c r="E2" s="75"/>
      <c r="F2" s="11" t="s">
        <v>380</v>
      </c>
      <c r="G2" s="53" t="s">
        <v>18</v>
      </c>
      <c r="H2" s="69"/>
    </row>
    <row r="3" spans="1:8" ht="45">
      <c r="A3" s="23" t="s">
        <v>51</v>
      </c>
      <c r="B3" s="26" t="s">
        <v>311</v>
      </c>
      <c r="C3" s="26" t="s">
        <v>381</v>
      </c>
      <c r="D3" s="75"/>
      <c r="E3" s="75"/>
      <c r="F3" s="75" t="s">
        <v>114</v>
      </c>
      <c r="G3" s="69" t="s">
        <v>382</v>
      </c>
      <c r="H3" s="69"/>
    </row>
    <row r="4" spans="1:8" ht="30">
      <c r="A4" s="75"/>
      <c r="B4" s="26" t="s">
        <v>318</v>
      </c>
      <c r="C4" s="26" t="s">
        <v>383</v>
      </c>
      <c r="D4" s="75"/>
      <c r="E4" s="75"/>
      <c r="F4" s="75" t="s">
        <v>109</v>
      </c>
      <c r="G4" s="69" t="s">
        <v>384</v>
      </c>
      <c r="H4" s="69"/>
    </row>
    <row r="5" spans="1:8" ht="30">
      <c r="A5" s="75"/>
      <c r="B5" s="26" t="s">
        <v>328</v>
      </c>
      <c r="C5" s="26" t="s">
        <v>380</v>
      </c>
      <c r="D5" s="75"/>
      <c r="E5" s="75"/>
      <c r="F5" s="75" t="s">
        <v>306</v>
      </c>
      <c r="G5" s="54" t="s">
        <v>385</v>
      </c>
      <c r="H5" s="69"/>
    </row>
    <row r="6" spans="1:8" ht="45">
      <c r="A6" s="75"/>
      <c r="B6" s="26" t="s">
        <v>332</v>
      </c>
      <c r="C6" s="26" t="s">
        <v>386</v>
      </c>
      <c r="D6" s="75"/>
      <c r="E6" s="75"/>
      <c r="F6" s="75" t="s">
        <v>123</v>
      </c>
      <c r="G6" s="69" t="s">
        <v>387</v>
      </c>
      <c r="H6" s="69"/>
    </row>
    <row r="7" spans="1:8" ht="45">
      <c r="A7" s="75"/>
      <c r="B7" s="26" t="s">
        <v>200</v>
      </c>
      <c r="C7" s="26" t="s">
        <v>388</v>
      </c>
      <c r="D7" s="75"/>
      <c r="E7" s="75"/>
      <c r="F7" s="75" t="s">
        <v>243</v>
      </c>
      <c r="G7" s="69" t="s">
        <v>389</v>
      </c>
      <c r="H7" s="69"/>
    </row>
    <row r="8" spans="1:8">
      <c r="A8" s="75"/>
      <c r="B8" s="26" t="s">
        <v>239</v>
      </c>
      <c r="C8" s="26" t="s">
        <v>46</v>
      </c>
      <c r="D8" s="75"/>
      <c r="E8" s="75"/>
      <c r="F8" s="75"/>
      <c r="G8" s="75"/>
      <c r="H8" s="75"/>
    </row>
    <row r="9" spans="1:8">
      <c r="A9" s="75"/>
      <c r="B9" s="26" t="s">
        <v>199</v>
      </c>
      <c r="C9" s="26" t="s">
        <v>41</v>
      </c>
      <c r="D9" s="75"/>
      <c r="E9" s="75"/>
      <c r="F9" s="75"/>
      <c r="G9" s="75"/>
      <c r="H9" s="75"/>
    </row>
    <row r="10" spans="1:8">
      <c r="A10" s="75"/>
      <c r="B10" s="26" t="s">
        <v>236</v>
      </c>
      <c r="C10" s="26" t="s">
        <v>278</v>
      </c>
      <c r="D10" s="75"/>
      <c r="E10" s="75"/>
      <c r="F10" s="75"/>
      <c r="G10" s="75"/>
      <c r="H10" s="75"/>
    </row>
    <row r="11" spans="1:8">
      <c r="A11" s="75"/>
      <c r="B11" s="23" t="s">
        <v>233</v>
      </c>
      <c r="C11" s="75"/>
      <c r="D11" s="75"/>
      <c r="E11" s="75"/>
      <c r="F11" s="75"/>
      <c r="G11" s="75"/>
      <c r="H11" s="75"/>
    </row>
    <row r="12" spans="1:8">
      <c r="A12" s="75"/>
      <c r="B12" s="26" t="s">
        <v>201</v>
      </c>
      <c r="C12" s="75"/>
      <c r="D12" s="75"/>
      <c r="E12" s="75"/>
      <c r="F12" s="75"/>
      <c r="G12" s="75"/>
      <c r="H12" s="75"/>
    </row>
    <row r="13" spans="1:8">
      <c r="A13" s="75"/>
      <c r="B13" s="27" t="s">
        <v>255</v>
      </c>
      <c r="C13" s="75"/>
      <c r="D13" s="75"/>
      <c r="E13" s="75"/>
      <c r="F13" s="75"/>
      <c r="G13" s="75"/>
      <c r="H13" s="75"/>
    </row>
    <row r="14" spans="1:8">
      <c r="A14" s="75"/>
      <c r="B14" s="26" t="s">
        <v>202</v>
      </c>
      <c r="C14" s="75"/>
      <c r="D14" s="75"/>
      <c r="E14" s="75"/>
      <c r="F14" s="75"/>
      <c r="G14" s="75"/>
      <c r="H14" s="75"/>
    </row>
    <row r="15" spans="1:8">
      <c r="A15" s="75"/>
      <c r="B15" s="26" t="s">
        <v>258</v>
      </c>
      <c r="C15" s="75"/>
      <c r="D15" s="75"/>
      <c r="E15" s="75"/>
      <c r="F15" s="75"/>
      <c r="G15" s="75"/>
      <c r="H15" s="75"/>
    </row>
    <row r="16" spans="1:8">
      <c r="A16" s="75"/>
      <c r="B16" s="26" t="s">
        <v>203</v>
      </c>
      <c r="C16" s="75"/>
      <c r="D16" s="75"/>
      <c r="E16" s="75"/>
      <c r="F16" s="75"/>
      <c r="G16" s="75"/>
      <c r="H16" s="75"/>
    </row>
    <row r="17" spans="2:2">
      <c r="B17" s="23" t="s">
        <v>252</v>
      </c>
    </row>
    <row r="18" spans="2:2">
      <c r="B18" s="26" t="s">
        <v>343</v>
      </c>
    </row>
    <row r="19" spans="2:2">
      <c r="B19" s="26" t="s">
        <v>313</v>
      </c>
    </row>
    <row r="20" spans="2:2">
      <c r="B20" s="23" t="s">
        <v>204</v>
      </c>
    </row>
    <row r="21" spans="2:2">
      <c r="B21" s="26" t="s">
        <v>356</v>
      </c>
    </row>
    <row r="22" spans="2:2">
      <c r="B22" s="26" t="s">
        <v>369</v>
      </c>
    </row>
    <row r="23" spans="2:2">
      <c r="B23" s="23" t="s">
        <v>358</v>
      </c>
    </row>
    <row r="24" spans="2:2">
      <c r="B24" s="26" t="s">
        <v>205</v>
      </c>
    </row>
    <row r="25" spans="2:2">
      <c r="B25" s="26" t="s">
        <v>207</v>
      </c>
    </row>
    <row r="26" spans="2:2">
      <c r="B26" s="23" t="s">
        <v>378</v>
      </c>
    </row>
  </sheetData>
  <sheetProtection algorithmName="SHA-512" hashValue="p9J+VGbN27NUE1imfw72QUDsvxztfpvRY++Q0CNpaKuL/6mT7iW0M5iQiTB3ufqj23C1GZ/Jgr06HYHVMGAl1Q==" saltValue="SFbW6RbwWgycMh7rHAEycA==" spinCount="100000" sheet="1" objects="1" scenarios="1" formatColumns="0" formatRows="0"/>
  <mergeCells count="2">
    <mergeCell ref="F1:G1"/>
    <mergeCell ref="A1:C1"/>
  </mergeCells>
  <hyperlinks>
    <hyperlink ref="B3" location="Person" display="Person" xr:uid="{00000000-0004-0000-0400-000000000000}"/>
    <hyperlink ref="B4" location="PersonSummary" display="Person Summary" xr:uid="{00000000-0004-0000-0400-000001000000}"/>
    <hyperlink ref="B5" location="Business" display="Business" xr:uid="{00000000-0004-0000-0400-000002000000}"/>
    <hyperlink ref="B6" location="BusinessSummary" display="Business Summary" xr:uid="{00000000-0004-0000-0400-000003000000}"/>
    <hyperlink ref="B7" location="Vehicle" display="Vehicle" xr:uid="{00000000-0004-0000-0400-000004000000}"/>
    <hyperlink ref="B8" location="VehicleSummary" display="Vehicle Summary" xr:uid="{00000000-0004-0000-0400-000005000000}"/>
    <hyperlink ref="B9" location="Registration" display="Registration" xr:uid="{00000000-0004-0000-0400-000006000000}"/>
    <hyperlink ref="B10" location="RegistrationSummary" display="Registration Summary" xr:uid="{00000000-0004-0000-0400-000007000000}"/>
    <hyperlink ref="B12" location="Owner" display="Owner" xr:uid="{00000000-0004-0000-0400-000008000000}"/>
    <hyperlink ref="B13" location="OwnerSummary" display="Owner Summary" xr:uid="{00000000-0004-0000-0400-000009000000}"/>
    <hyperlink ref="B14" location="Lessee" display="Lessee" xr:uid="{00000000-0004-0000-0400-00000A000000}"/>
    <hyperlink ref="B15" location="LesseeSummary" display="Lessee Summary" xr:uid="{00000000-0004-0000-0400-00000B000000}"/>
    <hyperlink ref="B16" location="Title" display="Title" xr:uid="{00000000-0004-0000-0400-00000C000000}"/>
    <hyperlink ref="B18" location="Lienholder" display="Lienholder" xr:uid="{00000000-0004-0000-0400-00000D000000}"/>
    <hyperlink ref="B19" location="Policy" display="Policy" xr:uid="{00000000-0004-0000-0400-00000E000000}"/>
    <hyperlink ref="B21" location="Policyholder" display="Policyholder" xr:uid="{00000000-0004-0000-0400-00000F000000}"/>
    <hyperlink ref="B22" location="PolicyVehicle" display="Policy Vehicle" xr:uid="{00000000-0004-0000-0400-000010000000}"/>
    <hyperlink ref="B24" location="Inspection" display="Inspection" xr:uid="{00000000-0004-0000-0400-000011000000}"/>
    <hyperlink ref="B25" location="NonRenew" display="Non-Renew" xr:uid="{00000000-0004-0000-0400-000012000000}"/>
    <hyperlink ref="C3" location="Endorsement" display="Endorsement" xr:uid="{00000000-0004-0000-0400-000013000000}"/>
    <hyperlink ref="C4" location="Restriction" display="Restriction" xr:uid="{00000000-0004-0000-0400-000014000000}"/>
    <hyperlink ref="C5" location="Name" display="Name" xr:uid="{00000000-0004-0000-0400-000015000000}"/>
    <hyperlink ref="C6" location="Address" display="Address" xr:uid="{00000000-0004-0000-0400-000016000000}"/>
    <hyperlink ref="C7" location="EntityDetails" display="Entity Details" xr:uid="{00000000-0004-0000-0400-000017000000}"/>
    <hyperlink ref="C8" location="ErrorResponse" display="Error Response" xr:uid="{00000000-0004-0000-0400-000018000000}"/>
    <hyperlink ref="C9" location="TransactionResponse" display="Transaction Response" xr:uid="{00000000-0004-0000-0400-000019000000}"/>
    <hyperlink ref="C10" location="RecordScroll" display="Record Scroll" xr:uid="{00000000-0004-0000-0400-00001A000000}"/>
    <hyperlink ref="D1" location="WebServiceOperationIndex" display="Web Service Operation Index" xr:uid="{00000000-0004-0000-0400-00001B000000}"/>
    <hyperlink ref="A3" location="PolicyResponse" display="Policy Response" xr:uid="{00000000-0004-0000-0400-00001C000000}"/>
    <hyperlink ref="B26" location="NoticeToCarrier" display="NoticeToCarrier" xr:uid="{00000000-0004-0000-0400-00001D000000}"/>
    <hyperlink ref="B17" location="Title_Summary" display="Title Summary" xr:uid="{00000000-0004-0000-0400-00001E000000}"/>
    <hyperlink ref="B11" location="RegistrationStatus" display="Registration Status" xr:uid="{00000000-0004-0000-0400-00001F000000}"/>
    <hyperlink ref="B20" location="Policy_Coverage__PolicyCoverage" display="Policy Coverage" xr:uid="{00000000-0004-0000-0400-000020000000}"/>
    <hyperlink ref="B23" location="Policy_Vehicle_Coverage__PolicyVehicleCoverage" display="Policy Vehicle Coverage" xr:uid="{00000000-0004-0000-0400-000021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3"/>
  <sheetViews>
    <sheetView workbookViewId="0">
      <selection sqref="A1:B1"/>
    </sheetView>
  </sheetViews>
  <sheetFormatPr defaultRowHeight="15"/>
  <cols>
    <col min="1" max="1" width="16.42578125" bestFit="1" customWidth="1"/>
    <col min="2" max="2" width="9.28515625" bestFit="1" customWidth="1"/>
    <col min="3" max="3" width="27.85546875" bestFit="1" customWidth="1"/>
    <col min="4" max="4" width="25.5703125" bestFit="1" customWidth="1"/>
    <col min="5" max="5" width="13.5703125" bestFit="1" customWidth="1"/>
    <col min="6" max="6" width="11.28515625" bestFit="1" customWidth="1"/>
    <col min="7" max="7" width="20.28515625" bestFit="1" customWidth="1"/>
    <col min="8" max="8" width="21.7109375" bestFit="1" customWidth="1"/>
    <col min="9" max="9" width="26.7109375" bestFit="1" customWidth="1"/>
    <col min="10" max="10" width="10.42578125" bestFit="1" customWidth="1"/>
    <col min="11" max="11" width="22.5703125" bestFit="1" customWidth="1"/>
  </cols>
  <sheetData>
    <row r="1" spans="1:11" ht="18.75">
      <c r="A1" s="82" t="s">
        <v>5</v>
      </c>
      <c r="B1" s="82"/>
      <c r="C1" s="80"/>
      <c r="D1" s="75"/>
      <c r="E1" s="85" t="s">
        <v>21</v>
      </c>
      <c r="F1" s="85"/>
      <c r="G1" s="85"/>
      <c r="H1" s="85"/>
      <c r="I1" s="23" t="s">
        <v>2</v>
      </c>
      <c r="J1" s="23" t="s">
        <v>4</v>
      </c>
      <c r="K1" s="23"/>
    </row>
    <row r="2" spans="1:11">
      <c r="A2" s="11" t="s">
        <v>390</v>
      </c>
      <c r="B2" s="11" t="s">
        <v>391</v>
      </c>
      <c r="C2" s="11" t="s">
        <v>392</v>
      </c>
      <c r="D2" s="11" t="s">
        <v>27</v>
      </c>
      <c r="E2" s="11" t="s">
        <v>28</v>
      </c>
      <c r="F2" s="11" t="s">
        <v>29</v>
      </c>
      <c r="G2" s="11" t="s">
        <v>30</v>
      </c>
      <c r="H2" s="11" t="s">
        <v>31</v>
      </c>
      <c r="I2" s="75"/>
      <c r="J2" s="75"/>
      <c r="K2" s="75"/>
    </row>
    <row r="3" spans="1:11" s="9" customFormat="1">
      <c r="A3" s="88" t="s">
        <v>393</v>
      </c>
      <c r="B3" s="25"/>
      <c r="C3" s="74" t="s">
        <v>123</v>
      </c>
      <c r="D3" s="74" t="s">
        <v>124</v>
      </c>
      <c r="E3" s="72" t="s">
        <v>63</v>
      </c>
      <c r="F3" s="75" t="s">
        <v>64</v>
      </c>
      <c r="G3" s="75" t="s">
        <v>65</v>
      </c>
      <c r="H3" s="75" t="s">
        <v>66</v>
      </c>
      <c r="I3" s="71"/>
      <c r="J3" s="71"/>
      <c r="K3" s="71"/>
    </row>
    <row r="4" spans="1:11" s="9" customFormat="1">
      <c r="A4" s="89"/>
      <c r="B4" s="71"/>
      <c r="C4" s="72" t="s">
        <v>61</v>
      </c>
      <c r="D4" s="72" t="s">
        <v>62</v>
      </c>
      <c r="E4" s="72" t="s">
        <v>63</v>
      </c>
      <c r="F4" s="75" t="s">
        <v>64</v>
      </c>
      <c r="G4" s="75" t="s">
        <v>65</v>
      </c>
      <c r="H4" s="75" t="s">
        <v>66</v>
      </c>
      <c r="I4" s="71"/>
      <c r="J4" s="71"/>
      <c r="K4" s="71"/>
    </row>
    <row r="5" spans="1:11" s="9" customFormat="1">
      <c r="A5" s="63"/>
      <c r="B5" s="63"/>
      <c r="C5" s="72"/>
      <c r="D5" s="64"/>
      <c r="E5" s="64"/>
      <c r="F5" s="64"/>
      <c r="G5" s="64"/>
      <c r="H5" s="64"/>
      <c r="I5" s="71"/>
      <c r="J5" s="71"/>
      <c r="K5" s="71"/>
    </row>
    <row r="6" spans="1:11" s="9" customFormat="1">
      <c r="A6" s="63"/>
      <c r="B6" s="71"/>
      <c r="C6" s="71"/>
      <c r="D6" s="71"/>
      <c r="E6" s="71"/>
      <c r="F6" s="71"/>
      <c r="G6" s="71"/>
      <c r="H6" s="71"/>
      <c r="I6" s="71"/>
      <c r="J6" s="71"/>
      <c r="K6" s="71"/>
    </row>
    <row r="7" spans="1:11" s="9" customFormat="1">
      <c r="A7" s="63"/>
      <c r="B7" s="63"/>
      <c r="C7" s="63"/>
      <c r="D7" s="63"/>
      <c r="E7" s="63"/>
      <c r="F7" s="63"/>
      <c r="G7" s="63"/>
      <c r="H7" s="63"/>
      <c r="I7" s="63"/>
      <c r="J7" s="71"/>
      <c r="K7" s="71"/>
    </row>
    <row r="8" spans="1:11" s="9" customFormat="1">
      <c r="A8" s="63"/>
      <c r="B8" s="63"/>
      <c r="C8" s="63"/>
      <c r="D8" s="63"/>
      <c r="E8" s="63"/>
      <c r="F8" s="63"/>
      <c r="G8" s="63"/>
      <c r="H8" s="63"/>
      <c r="I8" s="63"/>
      <c r="J8" s="71"/>
      <c r="K8" s="71"/>
    </row>
    <row r="9" spans="1:11" s="9" customFormat="1">
      <c r="A9" s="63"/>
      <c r="B9" s="63"/>
      <c r="C9" s="63"/>
      <c r="D9" s="63"/>
      <c r="E9" s="63"/>
      <c r="F9" s="63"/>
      <c r="G9" s="63"/>
      <c r="H9" s="63"/>
      <c r="I9" s="63"/>
      <c r="J9" s="71"/>
      <c r="K9" s="71"/>
    </row>
    <row r="10" spans="1:11">
      <c r="A10" s="63"/>
      <c r="B10" s="63"/>
      <c r="C10" s="63"/>
      <c r="D10" s="63"/>
      <c r="E10" s="63"/>
      <c r="F10" s="63"/>
      <c r="G10" s="63"/>
      <c r="H10" s="63"/>
      <c r="I10" s="63"/>
      <c r="J10" s="71"/>
      <c r="K10" s="71"/>
    </row>
    <row r="11" spans="1:11">
      <c r="A11" s="71"/>
      <c r="B11" s="63"/>
      <c r="C11" s="63"/>
      <c r="D11" s="63"/>
      <c r="E11" s="63"/>
      <c r="F11" s="63"/>
      <c r="G11" s="63"/>
      <c r="H11" s="63"/>
      <c r="I11" s="63"/>
      <c r="J11" s="71"/>
      <c r="K11" s="71"/>
    </row>
    <row r="12" spans="1:11">
      <c r="A12" s="71"/>
      <c r="B12" s="63"/>
      <c r="C12" s="63"/>
      <c r="D12" s="63"/>
      <c r="E12" s="63"/>
      <c r="F12" s="63"/>
      <c r="G12" s="63"/>
      <c r="H12" s="63"/>
      <c r="I12" s="63"/>
      <c r="J12" s="71"/>
      <c r="K12" s="71"/>
    </row>
    <row r="13" spans="1:11">
      <c r="A13" s="71"/>
      <c r="B13" s="63"/>
      <c r="C13" s="63"/>
      <c r="D13" s="63"/>
      <c r="E13" s="63"/>
      <c r="F13" s="63"/>
      <c r="G13" s="63"/>
      <c r="H13" s="63"/>
      <c r="I13" s="63"/>
      <c r="J13" s="71"/>
      <c r="K13" s="71"/>
    </row>
  </sheetData>
  <sheetProtection algorithmName="SHA-512" hashValue="HMTQTStakLC22i+0Bp8xyH+LjOTsTiJCbwVrIil2OKRpQtQQAbnpxE44+39goewAeKlRJZKZ7PyrCqeXDVokNg==" saltValue="1YUAchAGrx5ovN6C6w4CwA==" spinCount="100000" sheet="1" objects="1" scenarios="1" formatColumns="0" formatRows="0"/>
  <mergeCells count="3">
    <mergeCell ref="A1:B1"/>
    <mergeCell ref="E1:H1"/>
    <mergeCell ref="A3:A4"/>
  </mergeCells>
  <hyperlinks>
    <hyperlink ref="J1" location="DataIndex" display="Data Index" xr:uid="{00000000-0004-0000-0500-000000000000}"/>
    <hyperlink ref="I1" location="IPMWebServiceOperations" display="IPM Web Service Operations"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633"/>
  <sheetViews>
    <sheetView zoomScaleNormal="100" workbookViewId="0">
      <pane xSplit="1" ySplit="2" topLeftCell="B3" activePane="bottomRight" state="frozen"/>
      <selection pane="bottomRight" sqref="A1:B1"/>
      <selection pane="bottomLeft" activeCell="A3" sqref="A3"/>
      <selection pane="topRight" activeCell="B1" sqref="B1"/>
    </sheetView>
  </sheetViews>
  <sheetFormatPr defaultRowHeight="15"/>
  <cols>
    <col min="1" max="1" width="28.42578125" style="10" bestFit="1" customWidth="1"/>
    <col min="2" max="2" width="27" style="10" bestFit="1" customWidth="1"/>
    <col min="3" max="3" width="44" style="10" bestFit="1" customWidth="1"/>
    <col min="4" max="4" width="37.7109375" style="10" bestFit="1" customWidth="1"/>
    <col min="5" max="5" width="14.85546875" style="10" bestFit="1" customWidth="1"/>
    <col min="6" max="6" width="11.28515625" style="10" bestFit="1" customWidth="1"/>
    <col min="7" max="7" width="20.28515625" style="10" bestFit="1" customWidth="1"/>
    <col min="8" max="8" width="61.140625" style="10" bestFit="1" customWidth="1"/>
    <col min="9" max="9" width="29.7109375" style="10" bestFit="1" customWidth="1"/>
    <col min="10" max="10" width="10.42578125" style="10" bestFit="1" customWidth="1"/>
    <col min="11" max="16384" width="9.140625" style="10"/>
  </cols>
  <sheetData>
    <row r="1" spans="1:10" ht="18.75">
      <c r="A1" s="82" t="s">
        <v>6</v>
      </c>
      <c r="B1" s="82"/>
      <c r="C1" s="80"/>
      <c r="D1" s="75"/>
      <c r="E1" s="85" t="s">
        <v>21</v>
      </c>
      <c r="F1" s="85"/>
      <c r="G1" s="85"/>
      <c r="H1" s="85"/>
      <c r="I1" s="23" t="s">
        <v>3</v>
      </c>
      <c r="J1" s="23" t="s">
        <v>4</v>
      </c>
    </row>
    <row r="2" spans="1:10">
      <c r="A2" s="11" t="s">
        <v>390</v>
      </c>
      <c r="B2" s="11" t="s">
        <v>391</v>
      </c>
      <c r="C2" s="11" t="s">
        <v>392</v>
      </c>
      <c r="D2" s="4" t="s">
        <v>27</v>
      </c>
      <c r="E2" s="4" t="s">
        <v>28</v>
      </c>
      <c r="F2" s="4" t="s">
        <v>29</v>
      </c>
      <c r="G2" s="4" t="s">
        <v>30</v>
      </c>
      <c r="H2" s="4" t="s">
        <v>31</v>
      </c>
      <c r="I2" s="75"/>
      <c r="J2" s="75"/>
    </row>
    <row r="3" spans="1:10">
      <c r="A3" s="96" t="s">
        <v>311</v>
      </c>
      <c r="B3" s="69"/>
      <c r="C3" s="75" t="s">
        <v>306</v>
      </c>
      <c r="D3" s="75" t="s">
        <v>307</v>
      </c>
      <c r="E3" s="72" t="s">
        <v>63</v>
      </c>
      <c r="F3" s="75" t="s">
        <v>64</v>
      </c>
      <c r="G3" s="75" t="s">
        <v>65</v>
      </c>
      <c r="H3" s="75" t="s">
        <v>66</v>
      </c>
      <c r="I3" s="75"/>
      <c r="J3" s="75"/>
    </row>
    <row r="4" spans="1:10">
      <c r="A4" s="90"/>
      <c r="B4" s="69"/>
      <c r="C4" s="74" t="s">
        <v>286</v>
      </c>
      <c r="D4" s="75" t="s">
        <v>287</v>
      </c>
      <c r="E4" s="75" t="s">
        <v>37</v>
      </c>
      <c r="F4" s="75" t="s">
        <v>79</v>
      </c>
      <c r="G4" s="75"/>
      <c r="H4" s="69" t="s">
        <v>80</v>
      </c>
      <c r="I4" s="75"/>
      <c r="J4" s="75"/>
    </row>
    <row r="5" spans="1:10">
      <c r="A5" s="90"/>
      <c r="B5" s="69"/>
      <c r="C5" s="74" t="s">
        <v>289</v>
      </c>
      <c r="D5" s="75" t="s">
        <v>290</v>
      </c>
      <c r="E5" s="75" t="s">
        <v>37</v>
      </c>
      <c r="F5" s="75" t="s">
        <v>84</v>
      </c>
      <c r="G5" s="75"/>
      <c r="H5" s="75" t="s">
        <v>85</v>
      </c>
      <c r="I5" s="75"/>
      <c r="J5" s="75"/>
    </row>
    <row r="6" spans="1:10">
      <c r="A6" s="90"/>
      <c r="B6" s="69"/>
      <c r="C6" s="74" t="s">
        <v>291</v>
      </c>
      <c r="D6" s="75" t="s">
        <v>292</v>
      </c>
      <c r="E6" s="75" t="s">
        <v>37</v>
      </c>
      <c r="F6" s="75" t="s">
        <v>88</v>
      </c>
      <c r="G6" s="75"/>
      <c r="H6" s="75" t="s">
        <v>89</v>
      </c>
      <c r="I6" s="75"/>
      <c r="J6" s="75"/>
    </row>
    <row r="7" spans="1:10">
      <c r="A7" s="90"/>
      <c r="B7" s="69"/>
      <c r="C7" s="74" t="s">
        <v>294</v>
      </c>
      <c r="D7" s="75" t="s">
        <v>295</v>
      </c>
      <c r="E7" s="75" t="s">
        <v>37</v>
      </c>
      <c r="F7" s="75" t="s">
        <v>88</v>
      </c>
      <c r="G7" s="75"/>
      <c r="H7" s="75" t="s">
        <v>92</v>
      </c>
      <c r="I7" s="75"/>
      <c r="J7" s="75"/>
    </row>
    <row r="8" spans="1:10">
      <c r="A8" s="90"/>
      <c r="B8" s="69"/>
      <c r="C8" s="74" t="s">
        <v>297</v>
      </c>
      <c r="D8" s="75" t="s">
        <v>298</v>
      </c>
      <c r="E8" s="75" t="s">
        <v>37</v>
      </c>
      <c r="F8" s="75" t="s">
        <v>95</v>
      </c>
      <c r="G8" s="75"/>
      <c r="H8" s="75" t="s">
        <v>96</v>
      </c>
      <c r="I8" s="75"/>
      <c r="J8" s="75"/>
    </row>
    <row r="9" spans="1:10">
      <c r="A9" s="90"/>
      <c r="B9" s="69"/>
      <c r="C9" s="74" t="s">
        <v>394</v>
      </c>
      <c r="D9" s="75" t="s">
        <v>395</v>
      </c>
      <c r="E9" s="75" t="s">
        <v>37</v>
      </c>
      <c r="F9" s="75" t="s">
        <v>154</v>
      </c>
      <c r="G9" s="75"/>
      <c r="H9" s="75" t="s">
        <v>396</v>
      </c>
      <c r="I9" s="75"/>
      <c r="J9" s="75"/>
    </row>
    <row r="10" spans="1:10">
      <c r="A10" s="90"/>
      <c r="B10" s="69"/>
      <c r="C10" s="74" t="s">
        <v>320</v>
      </c>
      <c r="D10" s="75" t="s">
        <v>321</v>
      </c>
      <c r="E10" s="75" t="s">
        <v>54</v>
      </c>
      <c r="F10" s="75" t="s">
        <v>55</v>
      </c>
      <c r="G10" s="75" t="s">
        <v>56</v>
      </c>
      <c r="H10" s="75" t="s">
        <v>99</v>
      </c>
      <c r="I10" s="75"/>
      <c r="J10" s="75"/>
    </row>
    <row r="11" spans="1:10">
      <c r="A11" s="90"/>
      <c r="B11" s="69"/>
      <c r="C11" s="74" t="s">
        <v>397</v>
      </c>
      <c r="D11" s="75" t="s">
        <v>398</v>
      </c>
      <c r="E11" s="75" t="s">
        <v>54</v>
      </c>
      <c r="F11" s="75" t="s">
        <v>55</v>
      </c>
      <c r="G11" s="75" t="s">
        <v>56</v>
      </c>
      <c r="H11" s="75" t="s">
        <v>57</v>
      </c>
      <c r="I11" s="75"/>
      <c r="J11" s="75"/>
    </row>
    <row r="12" spans="1:10">
      <c r="A12" s="90"/>
      <c r="B12" s="69"/>
      <c r="C12" s="74" t="s">
        <v>399</v>
      </c>
      <c r="D12" s="75" t="s">
        <v>399</v>
      </c>
      <c r="E12" s="75" t="s">
        <v>37</v>
      </c>
      <c r="F12" s="75" t="s">
        <v>44</v>
      </c>
      <c r="G12" s="75"/>
      <c r="H12" s="75" t="s">
        <v>400</v>
      </c>
      <c r="I12" s="75"/>
      <c r="J12" s="75"/>
    </row>
    <row r="13" spans="1:10">
      <c r="A13" s="90"/>
      <c r="B13" s="69"/>
      <c r="C13" s="74" t="s">
        <v>401</v>
      </c>
      <c r="D13" s="75" t="s">
        <v>402</v>
      </c>
      <c r="E13" s="75" t="s">
        <v>37</v>
      </c>
      <c r="F13" s="75" t="s">
        <v>44</v>
      </c>
      <c r="G13" s="75"/>
      <c r="H13" s="75" t="s">
        <v>347</v>
      </c>
      <c r="I13" s="75"/>
      <c r="J13" s="75"/>
    </row>
    <row r="14" spans="1:10">
      <c r="A14" s="90"/>
      <c r="B14" s="69"/>
      <c r="C14" s="74" t="s">
        <v>403</v>
      </c>
      <c r="D14" s="75" t="s">
        <v>404</v>
      </c>
      <c r="E14" s="75" t="s">
        <v>37</v>
      </c>
      <c r="F14" s="75" t="s">
        <v>84</v>
      </c>
      <c r="G14" s="75"/>
      <c r="H14" s="75" t="s">
        <v>154</v>
      </c>
      <c r="I14" s="75"/>
      <c r="J14" s="75"/>
    </row>
    <row r="15" spans="1:10">
      <c r="A15" s="90"/>
      <c r="B15" s="69"/>
      <c r="C15" s="74" t="s">
        <v>405</v>
      </c>
      <c r="D15" s="75" t="s">
        <v>406</v>
      </c>
      <c r="E15" s="75" t="s">
        <v>37</v>
      </c>
      <c r="F15" s="75" t="s">
        <v>107</v>
      </c>
      <c r="G15" s="75"/>
      <c r="H15" s="75" t="s">
        <v>407</v>
      </c>
      <c r="I15" s="75"/>
      <c r="J15" s="75"/>
    </row>
    <row r="16" spans="1:10">
      <c r="A16" s="90"/>
      <c r="B16" s="69"/>
      <c r="C16" s="74" t="s">
        <v>408</v>
      </c>
      <c r="D16" s="75" t="s">
        <v>409</v>
      </c>
      <c r="E16" s="75" t="s">
        <v>37</v>
      </c>
      <c r="F16" s="75" t="s">
        <v>44</v>
      </c>
      <c r="G16" s="75"/>
      <c r="H16" s="75" t="s">
        <v>410</v>
      </c>
      <c r="I16" s="75"/>
      <c r="J16" s="75"/>
    </row>
    <row r="17" spans="1:8">
      <c r="A17" s="90"/>
      <c r="B17" s="69"/>
      <c r="C17" s="74" t="s">
        <v>411</v>
      </c>
      <c r="D17" s="75" t="s">
        <v>412</v>
      </c>
      <c r="E17" s="75" t="s">
        <v>37</v>
      </c>
      <c r="F17" s="75" t="s">
        <v>107</v>
      </c>
      <c r="G17" s="75"/>
      <c r="H17" s="75" t="s">
        <v>413</v>
      </c>
    </row>
    <row r="18" spans="1:8">
      <c r="A18" s="90"/>
      <c r="B18" s="69"/>
      <c r="C18" s="74" t="s">
        <v>414</v>
      </c>
      <c r="D18" s="75" t="s">
        <v>415</v>
      </c>
      <c r="E18" s="75" t="s">
        <v>37</v>
      </c>
      <c r="F18" s="75" t="s">
        <v>44</v>
      </c>
      <c r="G18" s="75"/>
      <c r="H18" s="75" t="s">
        <v>410</v>
      </c>
    </row>
    <row r="19" spans="1:8">
      <c r="A19" s="90"/>
      <c r="B19" s="69"/>
      <c r="C19" s="74" t="s">
        <v>416</v>
      </c>
      <c r="D19" s="75" t="s">
        <v>417</v>
      </c>
      <c r="E19" s="75" t="s">
        <v>37</v>
      </c>
      <c r="F19" s="75" t="s">
        <v>44</v>
      </c>
      <c r="G19" s="75"/>
      <c r="H19" s="75" t="s">
        <v>410</v>
      </c>
    </row>
    <row r="20" spans="1:8">
      <c r="A20" s="90"/>
      <c r="B20" s="69"/>
      <c r="C20" s="74" t="s">
        <v>418</v>
      </c>
      <c r="D20" s="75" t="s">
        <v>419</v>
      </c>
      <c r="E20" s="75" t="s">
        <v>37</v>
      </c>
      <c r="F20" s="75" t="s">
        <v>70</v>
      </c>
      <c r="G20" s="75"/>
      <c r="H20" s="75" t="s">
        <v>420</v>
      </c>
    </row>
    <row r="21" spans="1:8">
      <c r="A21" s="90"/>
      <c r="B21" s="69"/>
      <c r="C21" s="74" t="s">
        <v>421</v>
      </c>
      <c r="D21" s="75" t="s">
        <v>422</v>
      </c>
      <c r="E21" s="75" t="s">
        <v>37</v>
      </c>
      <c r="F21" s="75" t="s">
        <v>107</v>
      </c>
      <c r="G21" s="75"/>
      <c r="H21" s="75" t="s">
        <v>423</v>
      </c>
    </row>
    <row r="22" spans="1:8">
      <c r="A22" s="90"/>
      <c r="B22" s="69"/>
      <c r="C22" s="74" t="s">
        <v>424</v>
      </c>
      <c r="D22" s="75" t="s">
        <v>425</v>
      </c>
      <c r="E22" s="75" t="s">
        <v>37</v>
      </c>
      <c r="F22" s="75" t="s">
        <v>70</v>
      </c>
      <c r="G22" s="75"/>
      <c r="H22" s="75" t="s">
        <v>426</v>
      </c>
    </row>
    <row r="23" spans="1:8">
      <c r="A23" s="90"/>
      <c r="B23" s="69"/>
      <c r="C23" s="74" t="s">
        <v>427</v>
      </c>
      <c r="D23" s="75" t="s">
        <v>428</v>
      </c>
      <c r="E23" s="75" t="s">
        <v>37</v>
      </c>
      <c r="F23" s="75" t="s">
        <v>107</v>
      </c>
      <c r="G23" s="75"/>
      <c r="H23" s="75" t="s">
        <v>429</v>
      </c>
    </row>
    <row r="24" spans="1:8">
      <c r="A24" s="90"/>
      <c r="B24" s="69"/>
      <c r="C24" s="74" t="s">
        <v>430</v>
      </c>
      <c r="D24" s="75" t="s">
        <v>431</v>
      </c>
      <c r="E24" s="75" t="s">
        <v>37</v>
      </c>
      <c r="F24" s="75" t="s">
        <v>107</v>
      </c>
      <c r="G24" s="75"/>
      <c r="H24" s="75" t="s">
        <v>432</v>
      </c>
    </row>
    <row r="25" spans="1:8">
      <c r="A25" s="90"/>
      <c r="B25" s="69"/>
      <c r="C25" s="74" t="s">
        <v>433</v>
      </c>
      <c r="D25" s="75" t="s">
        <v>434</v>
      </c>
      <c r="E25" s="75" t="s">
        <v>37</v>
      </c>
      <c r="F25" s="75" t="s">
        <v>44</v>
      </c>
      <c r="G25" s="75"/>
      <c r="H25" s="75" t="s">
        <v>410</v>
      </c>
    </row>
    <row r="26" spans="1:8">
      <c r="A26" s="90"/>
      <c r="B26" s="69"/>
      <c r="C26" s="74" t="s">
        <v>435</v>
      </c>
      <c r="D26" s="75" t="s">
        <v>436</v>
      </c>
      <c r="E26" s="75" t="s">
        <v>54</v>
      </c>
      <c r="F26" s="75" t="s">
        <v>55</v>
      </c>
      <c r="G26" s="75" t="s">
        <v>56</v>
      </c>
      <c r="H26" s="75" t="s">
        <v>437</v>
      </c>
    </row>
    <row r="27" spans="1:8">
      <c r="A27" s="90"/>
      <c r="B27" s="69"/>
      <c r="C27" s="74" t="s">
        <v>438</v>
      </c>
      <c r="D27" s="75" t="s">
        <v>439</v>
      </c>
      <c r="E27" s="75" t="s">
        <v>54</v>
      </c>
      <c r="F27" s="75" t="s">
        <v>55</v>
      </c>
      <c r="G27" s="75" t="s">
        <v>56</v>
      </c>
      <c r="H27" s="75" t="s">
        <v>440</v>
      </c>
    </row>
    <row r="28" spans="1:8">
      <c r="A28" s="90"/>
      <c r="B28" s="69"/>
      <c r="C28" s="74" t="s">
        <v>441</v>
      </c>
      <c r="D28" s="75" t="s">
        <v>442</v>
      </c>
      <c r="E28" s="75" t="s">
        <v>54</v>
      </c>
      <c r="F28" s="75" t="s">
        <v>55</v>
      </c>
      <c r="G28" s="75" t="s">
        <v>56</v>
      </c>
      <c r="H28" s="75" t="s">
        <v>440</v>
      </c>
    </row>
    <row r="29" spans="1:8">
      <c r="A29" s="90"/>
      <c r="B29" s="69"/>
      <c r="C29" s="74" t="s">
        <v>443</v>
      </c>
      <c r="D29" s="75" t="s">
        <v>444</v>
      </c>
      <c r="E29" s="75" t="s">
        <v>37</v>
      </c>
      <c r="F29" s="75" t="s">
        <v>268</v>
      </c>
      <c r="G29" s="75"/>
      <c r="H29" s="75" t="s">
        <v>445</v>
      </c>
    </row>
    <row r="30" spans="1:8">
      <c r="A30" s="90"/>
      <c r="B30" s="69"/>
      <c r="C30" s="74" t="s">
        <v>446</v>
      </c>
      <c r="D30" s="75" t="s">
        <v>447</v>
      </c>
      <c r="E30" s="75" t="s">
        <v>37</v>
      </c>
      <c r="F30" s="75" t="s">
        <v>107</v>
      </c>
      <c r="G30" s="75"/>
      <c r="H30" s="75" t="s">
        <v>448</v>
      </c>
    </row>
    <row r="31" spans="1:8">
      <c r="A31" s="90"/>
      <c r="B31" s="69"/>
      <c r="C31" s="74" t="s">
        <v>449</v>
      </c>
      <c r="D31" s="75" t="s">
        <v>450</v>
      </c>
      <c r="E31" s="75" t="s">
        <v>37</v>
      </c>
      <c r="F31" s="75" t="s">
        <v>268</v>
      </c>
      <c r="G31" s="75"/>
      <c r="H31" s="75" t="s">
        <v>445</v>
      </c>
    </row>
    <row r="32" spans="1:8">
      <c r="A32" s="90"/>
      <c r="B32" s="69"/>
      <c r="C32" s="74" t="s">
        <v>451</v>
      </c>
      <c r="D32" s="75" t="s">
        <v>452</v>
      </c>
      <c r="E32" s="75" t="s">
        <v>37</v>
      </c>
      <c r="F32" s="75" t="s">
        <v>107</v>
      </c>
      <c r="G32" s="75"/>
      <c r="H32" s="75" t="s">
        <v>448</v>
      </c>
    </row>
    <row r="33" spans="1:8">
      <c r="A33" s="90"/>
      <c r="B33" s="93" t="s">
        <v>453</v>
      </c>
      <c r="C33" s="50" t="s">
        <v>454</v>
      </c>
      <c r="D33" s="97" t="s">
        <v>381</v>
      </c>
      <c r="E33" s="97"/>
      <c r="F33" s="97"/>
      <c r="G33" s="97"/>
      <c r="H33" s="98"/>
    </row>
    <row r="34" spans="1:8">
      <c r="A34" s="90"/>
      <c r="B34" s="94"/>
      <c r="C34" s="74" t="s">
        <v>455</v>
      </c>
      <c r="D34" s="99"/>
      <c r="E34" s="99"/>
      <c r="F34" s="99"/>
      <c r="G34" s="99"/>
      <c r="H34" s="100"/>
    </row>
    <row r="35" spans="1:8">
      <c r="A35" s="90"/>
      <c r="B35" s="94"/>
      <c r="C35" s="74" t="s">
        <v>456</v>
      </c>
      <c r="D35" s="99"/>
      <c r="E35" s="99"/>
      <c r="F35" s="99"/>
      <c r="G35" s="99"/>
      <c r="H35" s="100"/>
    </row>
    <row r="36" spans="1:8">
      <c r="A36" s="90"/>
      <c r="B36" s="94"/>
      <c r="C36" s="74" t="s">
        <v>457</v>
      </c>
      <c r="D36" s="99"/>
      <c r="E36" s="99"/>
      <c r="F36" s="99"/>
      <c r="G36" s="99"/>
      <c r="H36" s="100"/>
    </row>
    <row r="37" spans="1:8">
      <c r="A37" s="90"/>
      <c r="B37" s="94"/>
      <c r="C37" s="74" t="s">
        <v>458</v>
      </c>
      <c r="D37" s="99"/>
      <c r="E37" s="99"/>
      <c r="F37" s="99"/>
      <c r="G37" s="99"/>
      <c r="H37" s="100"/>
    </row>
    <row r="38" spans="1:8">
      <c r="A38" s="90"/>
      <c r="B38" s="95"/>
      <c r="C38" s="51" t="s">
        <v>459</v>
      </c>
      <c r="D38" s="101"/>
      <c r="E38" s="101"/>
      <c r="F38" s="101"/>
      <c r="G38" s="101"/>
      <c r="H38" s="102"/>
    </row>
    <row r="39" spans="1:8">
      <c r="A39" s="90"/>
      <c r="B39" s="93" t="s">
        <v>460</v>
      </c>
      <c r="C39" s="50" t="s">
        <v>461</v>
      </c>
      <c r="D39" s="97" t="s">
        <v>383</v>
      </c>
      <c r="E39" s="97"/>
      <c r="F39" s="97"/>
      <c r="G39" s="97"/>
      <c r="H39" s="98"/>
    </row>
    <row r="40" spans="1:8">
      <c r="A40" s="90"/>
      <c r="B40" s="94"/>
      <c r="C40" s="74" t="s">
        <v>462</v>
      </c>
      <c r="D40" s="99"/>
      <c r="E40" s="99"/>
      <c r="F40" s="99"/>
      <c r="G40" s="99"/>
      <c r="H40" s="100"/>
    </row>
    <row r="41" spans="1:8">
      <c r="A41" s="90"/>
      <c r="B41" s="94"/>
      <c r="C41" s="72" t="s">
        <v>463</v>
      </c>
      <c r="D41" s="99"/>
      <c r="E41" s="99"/>
      <c r="F41" s="99"/>
      <c r="G41" s="99"/>
      <c r="H41" s="100"/>
    </row>
    <row r="42" spans="1:8">
      <c r="A42" s="90"/>
      <c r="B42" s="94"/>
      <c r="C42" s="74" t="s">
        <v>464</v>
      </c>
      <c r="D42" s="99"/>
      <c r="E42" s="99"/>
      <c r="F42" s="99"/>
      <c r="G42" s="99"/>
      <c r="H42" s="100"/>
    </row>
    <row r="43" spans="1:8">
      <c r="A43" s="90"/>
      <c r="B43" s="94"/>
      <c r="C43" s="74" t="s">
        <v>465</v>
      </c>
      <c r="D43" s="99"/>
      <c r="E43" s="99"/>
      <c r="F43" s="99"/>
      <c r="G43" s="99"/>
      <c r="H43" s="100"/>
    </row>
    <row r="44" spans="1:8">
      <c r="A44" s="90"/>
      <c r="B44" s="95"/>
      <c r="C44" s="51" t="s">
        <v>466</v>
      </c>
      <c r="D44" s="101"/>
      <c r="E44" s="101"/>
      <c r="F44" s="101"/>
      <c r="G44" s="101"/>
      <c r="H44" s="102"/>
    </row>
    <row r="45" spans="1:8">
      <c r="A45" s="90"/>
      <c r="B45" s="69"/>
      <c r="C45" s="74" t="s">
        <v>467</v>
      </c>
      <c r="D45" s="75" t="s">
        <v>468</v>
      </c>
      <c r="E45" s="75" t="s">
        <v>37</v>
      </c>
      <c r="F45" s="75" t="s">
        <v>84</v>
      </c>
      <c r="G45" s="75"/>
      <c r="H45" s="75" t="s">
        <v>469</v>
      </c>
    </row>
    <row r="46" spans="1:8">
      <c r="A46" s="90"/>
      <c r="B46" s="69"/>
      <c r="C46" s="74" t="s">
        <v>470</v>
      </c>
      <c r="D46" s="75" t="s">
        <v>471</v>
      </c>
      <c r="E46" s="75" t="s">
        <v>37</v>
      </c>
      <c r="F46" s="75" t="s">
        <v>44</v>
      </c>
      <c r="G46" s="75"/>
      <c r="H46" s="75" t="s">
        <v>410</v>
      </c>
    </row>
    <row r="47" spans="1:8">
      <c r="A47" s="90"/>
      <c r="B47" s="69"/>
      <c r="C47" s="74" t="s">
        <v>472</v>
      </c>
      <c r="D47" s="75" t="s">
        <v>473</v>
      </c>
      <c r="E47" s="75" t="s">
        <v>37</v>
      </c>
      <c r="F47" s="75" t="s">
        <v>44</v>
      </c>
      <c r="G47" s="75"/>
      <c r="H47" s="75" t="s">
        <v>410</v>
      </c>
    </row>
    <row r="48" spans="1:8">
      <c r="A48" s="90"/>
      <c r="B48" s="69"/>
      <c r="C48" s="74" t="s">
        <v>474</v>
      </c>
      <c r="D48" s="75" t="s">
        <v>475</v>
      </c>
      <c r="E48" s="75" t="s">
        <v>37</v>
      </c>
      <c r="F48" s="75" t="s">
        <v>102</v>
      </c>
      <c r="G48" s="75"/>
      <c r="H48" s="69" t="s">
        <v>476</v>
      </c>
    </row>
    <row r="49" spans="1:8">
      <c r="A49" s="90"/>
      <c r="B49" s="69"/>
      <c r="C49" s="74" t="s">
        <v>477</v>
      </c>
      <c r="D49" s="75" t="s">
        <v>478</v>
      </c>
      <c r="E49" s="75" t="s">
        <v>37</v>
      </c>
      <c r="F49" s="75" t="s">
        <v>107</v>
      </c>
      <c r="G49" s="75"/>
      <c r="H49" s="75" t="s">
        <v>479</v>
      </c>
    </row>
    <row r="50" spans="1:8">
      <c r="A50" s="90"/>
      <c r="B50" s="69"/>
      <c r="C50" s="74" t="s">
        <v>480</v>
      </c>
      <c r="D50" s="75" t="s">
        <v>481</v>
      </c>
      <c r="E50" s="75" t="s">
        <v>54</v>
      </c>
      <c r="F50" s="75" t="s">
        <v>55</v>
      </c>
      <c r="G50" s="75" t="s">
        <v>56</v>
      </c>
      <c r="H50" s="75" t="s">
        <v>437</v>
      </c>
    </row>
    <row r="51" spans="1:8">
      <c r="A51" s="90"/>
      <c r="B51" s="69"/>
      <c r="C51" s="74" t="s">
        <v>482</v>
      </c>
      <c r="D51" s="75" t="s">
        <v>483</v>
      </c>
      <c r="E51" s="75" t="s">
        <v>54</v>
      </c>
      <c r="F51" s="75" t="s">
        <v>55</v>
      </c>
      <c r="G51" s="75" t="s">
        <v>56</v>
      </c>
      <c r="H51" s="75" t="s">
        <v>440</v>
      </c>
    </row>
    <row r="52" spans="1:8">
      <c r="A52" s="90"/>
      <c r="B52" s="69"/>
      <c r="C52" s="74" t="s">
        <v>484</v>
      </c>
      <c r="D52" s="75" t="s">
        <v>485</v>
      </c>
      <c r="E52" s="75" t="s">
        <v>37</v>
      </c>
      <c r="F52" s="75" t="s">
        <v>107</v>
      </c>
      <c r="G52" s="75"/>
      <c r="H52" s="75" t="s">
        <v>486</v>
      </c>
    </row>
    <row r="53" spans="1:8">
      <c r="A53" s="90"/>
      <c r="B53" s="69"/>
      <c r="C53" s="74" t="s">
        <v>487</v>
      </c>
      <c r="D53" s="75" t="s">
        <v>488</v>
      </c>
      <c r="E53" s="75" t="s">
        <v>37</v>
      </c>
      <c r="F53" s="75" t="s">
        <v>107</v>
      </c>
      <c r="G53" s="75"/>
      <c r="H53" s="75" t="s">
        <v>489</v>
      </c>
    </row>
    <row r="54" spans="1:8">
      <c r="A54" s="90"/>
      <c r="B54" s="69"/>
      <c r="C54" s="74" t="s">
        <v>490</v>
      </c>
      <c r="D54" s="75" t="s">
        <v>491</v>
      </c>
      <c r="E54" s="75" t="s">
        <v>54</v>
      </c>
      <c r="F54" s="75" t="s">
        <v>55</v>
      </c>
      <c r="G54" s="75" t="s">
        <v>56</v>
      </c>
      <c r="H54" s="75" t="s">
        <v>440</v>
      </c>
    </row>
    <row r="55" spans="1:8">
      <c r="A55" s="90"/>
      <c r="B55" s="69"/>
      <c r="C55" s="74" t="s">
        <v>492</v>
      </c>
      <c r="D55" s="75" t="s">
        <v>493</v>
      </c>
      <c r="E55" s="75" t="s">
        <v>37</v>
      </c>
      <c r="F55" s="75" t="s">
        <v>107</v>
      </c>
      <c r="G55" s="75"/>
      <c r="H55" s="75" t="s">
        <v>494</v>
      </c>
    </row>
    <row r="56" spans="1:8">
      <c r="A56" s="90"/>
      <c r="B56" s="69"/>
      <c r="C56" s="74" t="s">
        <v>495</v>
      </c>
      <c r="D56" s="75" t="s">
        <v>496</v>
      </c>
      <c r="E56" s="75" t="s">
        <v>153</v>
      </c>
      <c r="F56" s="75" t="s">
        <v>154</v>
      </c>
      <c r="G56" s="75" t="s">
        <v>155</v>
      </c>
      <c r="H56" s="75" t="s">
        <v>156</v>
      </c>
    </row>
    <row r="57" spans="1:8">
      <c r="A57" s="90"/>
      <c r="B57" s="93" t="s">
        <v>497</v>
      </c>
      <c r="C57" s="50" t="s">
        <v>498</v>
      </c>
      <c r="D57" s="97" t="s">
        <v>380</v>
      </c>
      <c r="E57" s="97"/>
      <c r="F57" s="97"/>
      <c r="G57" s="97"/>
      <c r="H57" s="98"/>
    </row>
    <row r="58" spans="1:8">
      <c r="A58" s="90"/>
      <c r="B58" s="94"/>
      <c r="C58" s="74" t="s">
        <v>499</v>
      </c>
      <c r="D58" s="99"/>
      <c r="E58" s="99"/>
      <c r="F58" s="99"/>
      <c r="G58" s="99"/>
      <c r="H58" s="100"/>
    </row>
    <row r="59" spans="1:8">
      <c r="A59" s="90"/>
      <c r="B59" s="94"/>
      <c r="C59" s="74" t="s">
        <v>291</v>
      </c>
      <c r="D59" s="99"/>
      <c r="E59" s="99"/>
      <c r="F59" s="99"/>
      <c r="G59" s="99"/>
      <c r="H59" s="100"/>
    </row>
    <row r="60" spans="1:8">
      <c r="A60" s="90"/>
      <c r="B60" s="94"/>
      <c r="C60" s="74" t="s">
        <v>294</v>
      </c>
      <c r="D60" s="99"/>
      <c r="E60" s="99"/>
      <c r="F60" s="99"/>
      <c r="G60" s="99"/>
      <c r="H60" s="100"/>
    </row>
    <row r="61" spans="1:8">
      <c r="A61" s="90"/>
      <c r="B61" s="94"/>
      <c r="C61" s="74" t="s">
        <v>297</v>
      </c>
      <c r="D61" s="99"/>
      <c r="E61" s="99"/>
      <c r="F61" s="99"/>
      <c r="G61" s="99"/>
      <c r="H61" s="100"/>
    </row>
    <row r="62" spans="1:8">
      <c r="A62" s="90"/>
      <c r="B62" s="94"/>
      <c r="C62" s="74" t="s">
        <v>394</v>
      </c>
      <c r="D62" s="99"/>
      <c r="E62" s="99"/>
      <c r="F62" s="99"/>
      <c r="G62" s="99"/>
      <c r="H62" s="100"/>
    </row>
    <row r="63" spans="1:8">
      <c r="A63" s="90"/>
      <c r="B63" s="94"/>
      <c r="C63" s="74" t="s">
        <v>500</v>
      </c>
      <c r="D63" s="99"/>
      <c r="E63" s="99"/>
      <c r="F63" s="99"/>
      <c r="G63" s="99"/>
      <c r="H63" s="100"/>
    </row>
    <row r="64" spans="1:8">
      <c r="A64" s="90"/>
      <c r="B64" s="95"/>
      <c r="C64" s="51" t="s">
        <v>501</v>
      </c>
      <c r="D64" s="101"/>
      <c r="E64" s="101"/>
      <c r="F64" s="101"/>
      <c r="G64" s="101"/>
      <c r="H64" s="102"/>
    </row>
    <row r="65" spans="1:8">
      <c r="A65" s="90"/>
      <c r="B65" s="96" t="s">
        <v>502</v>
      </c>
      <c r="C65" s="75" t="s">
        <v>503</v>
      </c>
      <c r="D65" s="97" t="s">
        <v>386</v>
      </c>
      <c r="E65" s="97"/>
      <c r="F65" s="97"/>
      <c r="G65" s="97"/>
      <c r="H65" s="97"/>
    </row>
    <row r="66" spans="1:8" s="73" customFormat="1">
      <c r="A66" s="90"/>
      <c r="B66" s="103"/>
      <c r="C66" s="75" t="s">
        <v>504</v>
      </c>
      <c r="D66" s="99"/>
      <c r="E66" s="99"/>
      <c r="F66" s="99"/>
      <c r="G66" s="99"/>
      <c r="H66" s="99"/>
    </row>
    <row r="67" spans="1:8" s="73" customFormat="1">
      <c r="A67" s="90"/>
      <c r="B67" s="103"/>
      <c r="C67" s="75" t="s">
        <v>505</v>
      </c>
      <c r="D67" s="99"/>
      <c r="E67" s="99"/>
      <c r="F67" s="99"/>
      <c r="G67" s="99"/>
      <c r="H67" s="99"/>
    </row>
    <row r="68" spans="1:8" s="73" customFormat="1">
      <c r="A68" s="90"/>
      <c r="B68" s="103"/>
      <c r="C68" s="75" t="s">
        <v>506</v>
      </c>
      <c r="D68" s="99"/>
      <c r="E68" s="99"/>
      <c r="F68" s="99"/>
      <c r="G68" s="99"/>
      <c r="H68" s="99"/>
    </row>
    <row r="69" spans="1:8" s="73" customFormat="1">
      <c r="A69" s="90"/>
      <c r="B69" s="103"/>
      <c r="C69" s="75" t="s">
        <v>507</v>
      </c>
      <c r="D69" s="99"/>
      <c r="E69" s="99"/>
      <c r="F69" s="99"/>
      <c r="G69" s="99"/>
      <c r="H69" s="99"/>
    </row>
    <row r="70" spans="1:8" s="73" customFormat="1">
      <c r="A70" s="90"/>
      <c r="B70" s="103"/>
      <c r="C70" s="75" t="s">
        <v>508</v>
      </c>
      <c r="D70" s="99"/>
      <c r="E70" s="99"/>
      <c r="F70" s="99"/>
      <c r="G70" s="99"/>
      <c r="H70" s="99"/>
    </row>
    <row r="71" spans="1:8" s="73" customFormat="1">
      <c r="A71" s="90"/>
      <c r="B71" s="103"/>
      <c r="C71" s="75" t="s">
        <v>509</v>
      </c>
      <c r="D71" s="99"/>
      <c r="E71" s="99"/>
      <c r="F71" s="99"/>
      <c r="G71" s="99"/>
      <c r="H71" s="99"/>
    </row>
    <row r="72" spans="1:8">
      <c r="A72" s="90"/>
      <c r="B72" s="90"/>
      <c r="C72" s="75" t="s">
        <v>510</v>
      </c>
      <c r="D72" s="92"/>
      <c r="E72" s="92"/>
      <c r="F72" s="92"/>
      <c r="G72" s="92"/>
      <c r="H72" s="92"/>
    </row>
    <row r="73" spans="1:8">
      <c r="A73" s="90"/>
      <c r="B73" s="90"/>
      <c r="C73" s="75" t="s">
        <v>511</v>
      </c>
      <c r="D73" s="92"/>
      <c r="E73" s="92"/>
      <c r="F73" s="92"/>
      <c r="G73" s="92"/>
      <c r="H73" s="92"/>
    </row>
    <row r="74" spans="1:8">
      <c r="A74" s="90"/>
      <c r="B74" s="90"/>
      <c r="C74" s="75" t="s">
        <v>512</v>
      </c>
      <c r="D74" s="92"/>
      <c r="E74" s="92"/>
      <c r="F74" s="92"/>
      <c r="G74" s="92"/>
      <c r="H74" s="92"/>
    </row>
    <row r="75" spans="1:8">
      <c r="A75" s="90"/>
      <c r="B75" s="90"/>
      <c r="C75" s="75" t="s">
        <v>513</v>
      </c>
      <c r="D75" s="92"/>
      <c r="E75" s="92"/>
      <c r="F75" s="92"/>
      <c r="G75" s="92"/>
      <c r="H75" s="92"/>
    </row>
    <row r="76" spans="1:8">
      <c r="A76" s="90"/>
      <c r="B76" s="90"/>
      <c r="C76" s="75" t="s">
        <v>514</v>
      </c>
      <c r="D76" s="92"/>
      <c r="E76" s="92"/>
      <c r="F76" s="92"/>
      <c r="G76" s="92"/>
      <c r="H76" s="92"/>
    </row>
    <row r="77" spans="1:8">
      <c r="A77" s="90"/>
      <c r="B77" s="90"/>
      <c r="C77" s="75" t="s">
        <v>515</v>
      </c>
      <c r="D77" s="92"/>
      <c r="E77" s="92"/>
      <c r="F77" s="92"/>
      <c r="G77" s="92"/>
      <c r="H77" s="92"/>
    </row>
    <row r="78" spans="1:8">
      <c r="A78" s="90"/>
      <c r="B78" s="90" t="s">
        <v>516</v>
      </c>
      <c r="C78" s="75" t="s">
        <v>517</v>
      </c>
      <c r="D78" s="92" t="s">
        <v>386</v>
      </c>
      <c r="E78" s="92"/>
      <c r="F78" s="92"/>
      <c r="G78" s="92"/>
      <c r="H78" s="92"/>
    </row>
    <row r="79" spans="1:8" s="73" customFormat="1">
      <c r="A79" s="90"/>
      <c r="B79" s="90"/>
      <c r="C79" s="75" t="s">
        <v>518</v>
      </c>
      <c r="D79" s="92"/>
      <c r="E79" s="92"/>
      <c r="F79" s="92"/>
      <c r="G79" s="92"/>
      <c r="H79" s="92"/>
    </row>
    <row r="80" spans="1:8" s="73" customFormat="1">
      <c r="A80" s="90"/>
      <c r="B80" s="90"/>
      <c r="C80" s="75" t="s">
        <v>519</v>
      </c>
      <c r="D80" s="92"/>
      <c r="E80" s="92"/>
      <c r="F80" s="92"/>
      <c r="G80" s="92"/>
      <c r="H80" s="92"/>
    </row>
    <row r="81" spans="1:8" s="73" customFormat="1">
      <c r="A81" s="90"/>
      <c r="B81" s="90"/>
      <c r="C81" s="75" t="s">
        <v>520</v>
      </c>
      <c r="D81" s="92"/>
      <c r="E81" s="92"/>
      <c r="F81" s="92"/>
      <c r="G81" s="92"/>
      <c r="H81" s="92"/>
    </row>
    <row r="82" spans="1:8" s="73" customFormat="1">
      <c r="A82" s="90"/>
      <c r="B82" s="90"/>
      <c r="C82" s="75" t="s">
        <v>521</v>
      </c>
      <c r="D82" s="92"/>
      <c r="E82" s="92"/>
      <c r="F82" s="92"/>
      <c r="G82" s="92"/>
      <c r="H82" s="92"/>
    </row>
    <row r="83" spans="1:8" s="73" customFormat="1">
      <c r="A83" s="90"/>
      <c r="B83" s="90"/>
      <c r="C83" s="75" t="s">
        <v>522</v>
      </c>
      <c r="D83" s="92"/>
      <c r="E83" s="92"/>
      <c r="F83" s="92"/>
      <c r="G83" s="92"/>
      <c r="H83" s="92"/>
    </row>
    <row r="84" spans="1:8" s="73" customFormat="1">
      <c r="A84" s="90"/>
      <c r="B84" s="90"/>
      <c r="C84" s="75" t="s">
        <v>523</v>
      </c>
      <c r="D84" s="92"/>
      <c r="E84" s="92"/>
      <c r="F84" s="92"/>
      <c r="G84" s="92"/>
      <c r="H84" s="92"/>
    </row>
    <row r="85" spans="1:8">
      <c r="A85" s="90"/>
      <c r="B85" s="90"/>
      <c r="C85" s="75" t="s">
        <v>524</v>
      </c>
      <c r="D85" s="92"/>
      <c r="E85" s="92"/>
      <c r="F85" s="92"/>
      <c r="G85" s="92"/>
      <c r="H85" s="92"/>
    </row>
    <row r="86" spans="1:8">
      <c r="A86" s="90"/>
      <c r="B86" s="90"/>
      <c r="C86" s="75" t="s">
        <v>525</v>
      </c>
      <c r="D86" s="92"/>
      <c r="E86" s="92"/>
      <c r="F86" s="92"/>
      <c r="G86" s="92"/>
      <c r="H86" s="92"/>
    </row>
    <row r="87" spans="1:8">
      <c r="A87" s="90"/>
      <c r="B87" s="90"/>
      <c r="C87" s="75" t="s">
        <v>526</v>
      </c>
      <c r="D87" s="92"/>
      <c r="E87" s="92"/>
      <c r="F87" s="92"/>
      <c r="G87" s="92"/>
      <c r="H87" s="92"/>
    </row>
    <row r="88" spans="1:8">
      <c r="A88" s="90"/>
      <c r="B88" s="90"/>
      <c r="C88" s="75" t="s">
        <v>527</v>
      </c>
      <c r="D88" s="92"/>
      <c r="E88" s="92"/>
      <c r="F88" s="92"/>
      <c r="G88" s="92"/>
      <c r="H88" s="92"/>
    </row>
    <row r="89" spans="1:8">
      <c r="A89" s="90"/>
      <c r="B89" s="90"/>
      <c r="C89" s="75" t="s">
        <v>528</v>
      </c>
      <c r="D89" s="92"/>
      <c r="E89" s="92"/>
      <c r="F89" s="92"/>
      <c r="G89" s="92"/>
      <c r="H89" s="92"/>
    </row>
    <row r="90" spans="1:8">
      <c r="A90" s="90"/>
      <c r="B90" s="90"/>
      <c r="C90" s="75" t="s">
        <v>529</v>
      </c>
      <c r="D90" s="92"/>
      <c r="E90" s="92"/>
      <c r="F90" s="92"/>
      <c r="G90" s="92"/>
      <c r="H90" s="92"/>
    </row>
    <row r="91" spans="1:8">
      <c r="A91" s="90" t="s">
        <v>530</v>
      </c>
      <c r="B91" s="69"/>
      <c r="C91" s="75" t="s">
        <v>306</v>
      </c>
      <c r="D91" s="75" t="s">
        <v>307</v>
      </c>
      <c r="E91" s="72" t="s">
        <v>63</v>
      </c>
      <c r="F91" s="75" t="s">
        <v>64</v>
      </c>
      <c r="G91" s="75" t="s">
        <v>65</v>
      </c>
      <c r="H91" s="75" t="s">
        <v>66</v>
      </c>
    </row>
    <row r="92" spans="1:8">
      <c r="A92" s="90"/>
      <c r="B92" s="69"/>
      <c r="C92" s="74" t="s">
        <v>286</v>
      </c>
      <c r="D92" s="75" t="s">
        <v>287</v>
      </c>
      <c r="E92" s="75" t="s">
        <v>37</v>
      </c>
      <c r="F92" s="75" t="s">
        <v>79</v>
      </c>
      <c r="G92" s="75"/>
      <c r="H92" s="69" t="s">
        <v>80</v>
      </c>
    </row>
    <row r="93" spans="1:8">
      <c r="A93" s="90"/>
      <c r="B93" s="69"/>
      <c r="C93" s="74" t="s">
        <v>289</v>
      </c>
      <c r="D93" s="75" t="s">
        <v>290</v>
      </c>
      <c r="E93" s="75" t="s">
        <v>37</v>
      </c>
      <c r="F93" s="75" t="s">
        <v>84</v>
      </c>
      <c r="G93" s="75"/>
      <c r="H93" s="75" t="s">
        <v>85</v>
      </c>
    </row>
    <row r="94" spans="1:8">
      <c r="A94" s="90"/>
      <c r="B94" s="69"/>
      <c r="C94" s="74" t="s">
        <v>291</v>
      </c>
      <c r="D94" s="75" t="s">
        <v>292</v>
      </c>
      <c r="E94" s="75" t="s">
        <v>37</v>
      </c>
      <c r="F94" s="75" t="s">
        <v>88</v>
      </c>
      <c r="G94" s="75"/>
      <c r="H94" s="75" t="s">
        <v>89</v>
      </c>
    </row>
    <row r="95" spans="1:8">
      <c r="A95" s="90"/>
      <c r="B95" s="69"/>
      <c r="C95" s="74" t="s">
        <v>294</v>
      </c>
      <c r="D95" s="75" t="s">
        <v>295</v>
      </c>
      <c r="E95" s="75" t="s">
        <v>37</v>
      </c>
      <c r="F95" s="75" t="s">
        <v>88</v>
      </c>
      <c r="G95" s="75"/>
      <c r="H95" s="75" t="s">
        <v>92</v>
      </c>
    </row>
    <row r="96" spans="1:8" s="75" customFormat="1">
      <c r="A96" s="90"/>
      <c r="B96" s="69"/>
      <c r="C96" s="74" t="s">
        <v>297</v>
      </c>
      <c r="D96" s="75" t="s">
        <v>298</v>
      </c>
      <c r="E96" s="75" t="s">
        <v>37</v>
      </c>
      <c r="F96" s="75" t="s">
        <v>95</v>
      </c>
      <c r="H96" s="75" t="s">
        <v>96</v>
      </c>
    </row>
    <row r="97" spans="1:8">
      <c r="A97" s="90"/>
      <c r="B97" s="69"/>
      <c r="C97" s="74" t="s">
        <v>320</v>
      </c>
      <c r="D97" s="75" t="s">
        <v>321</v>
      </c>
      <c r="E97" s="75" t="s">
        <v>54</v>
      </c>
      <c r="F97" s="75" t="s">
        <v>55</v>
      </c>
      <c r="G97" s="75" t="s">
        <v>56</v>
      </c>
      <c r="H97" s="75" t="s">
        <v>99</v>
      </c>
    </row>
    <row r="98" spans="1:8">
      <c r="A98" s="90" t="s">
        <v>328</v>
      </c>
      <c r="B98" s="69"/>
      <c r="C98" s="75" t="s">
        <v>306</v>
      </c>
      <c r="D98" s="75" t="s">
        <v>307</v>
      </c>
      <c r="E98" s="72" t="s">
        <v>63</v>
      </c>
      <c r="F98" s="75" t="s">
        <v>64</v>
      </c>
      <c r="G98" s="75" t="s">
        <v>65</v>
      </c>
      <c r="H98" s="75" t="s">
        <v>66</v>
      </c>
    </row>
    <row r="99" spans="1:8">
      <c r="A99" s="90"/>
      <c r="B99" s="69"/>
      <c r="C99" s="75" t="s">
        <v>327</v>
      </c>
      <c r="D99" s="75" t="s">
        <v>327</v>
      </c>
      <c r="E99" s="75" t="s">
        <v>37</v>
      </c>
      <c r="F99" s="75" t="s">
        <v>102</v>
      </c>
      <c r="G99" s="75"/>
      <c r="H99" s="75" t="s">
        <v>103</v>
      </c>
    </row>
    <row r="100" spans="1:8">
      <c r="A100" s="90"/>
      <c r="B100" s="69"/>
      <c r="C100" s="75" t="s">
        <v>304</v>
      </c>
      <c r="D100" s="75" t="s">
        <v>305</v>
      </c>
      <c r="E100" s="75" t="s">
        <v>37</v>
      </c>
      <c r="F100" s="75" t="s">
        <v>107</v>
      </c>
      <c r="G100" s="75"/>
      <c r="H100" s="75" t="s">
        <v>108</v>
      </c>
    </row>
    <row r="101" spans="1:8">
      <c r="A101" s="90"/>
      <c r="B101" s="69"/>
      <c r="C101" s="75" t="s">
        <v>531</v>
      </c>
      <c r="D101" s="75" t="s">
        <v>532</v>
      </c>
      <c r="E101" s="75" t="s">
        <v>37</v>
      </c>
      <c r="F101" s="75" t="s">
        <v>107</v>
      </c>
      <c r="G101" s="75"/>
      <c r="H101" s="75" t="s">
        <v>108</v>
      </c>
    </row>
    <row r="102" spans="1:8">
      <c r="A102" s="90"/>
      <c r="B102" s="69"/>
      <c r="C102" s="74" t="s">
        <v>495</v>
      </c>
      <c r="D102" s="75" t="s">
        <v>496</v>
      </c>
      <c r="E102" s="75" t="s">
        <v>153</v>
      </c>
      <c r="F102" s="75" t="s">
        <v>154</v>
      </c>
      <c r="G102" s="75" t="s">
        <v>155</v>
      </c>
      <c r="H102" s="75" t="s">
        <v>156</v>
      </c>
    </row>
    <row r="103" spans="1:8">
      <c r="A103" s="90"/>
      <c r="B103" s="90" t="s">
        <v>533</v>
      </c>
      <c r="C103" s="75" t="s">
        <v>534</v>
      </c>
      <c r="D103" s="92" t="s">
        <v>386</v>
      </c>
      <c r="E103" s="92"/>
      <c r="F103" s="92"/>
      <c r="G103" s="92"/>
      <c r="H103" s="92"/>
    </row>
    <row r="104" spans="1:8" s="73" customFormat="1">
      <c r="A104" s="90"/>
      <c r="B104" s="90"/>
      <c r="C104" s="75" t="s">
        <v>535</v>
      </c>
      <c r="D104" s="92"/>
      <c r="E104" s="92"/>
      <c r="F104" s="92"/>
      <c r="G104" s="92"/>
      <c r="H104" s="92"/>
    </row>
    <row r="105" spans="1:8" s="73" customFormat="1">
      <c r="A105" s="90"/>
      <c r="B105" s="90"/>
      <c r="C105" s="75" t="s">
        <v>536</v>
      </c>
      <c r="D105" s="92"/>
      <c r="E105" s="92"/>
      <c r="F105" s="92"/>
      <c r="G105" s="92"/>
      <c r="H105" s="92"/>
    </row>
    <row r="106" spans="1:8" s="73" customFormat="1">
      <c r="A106" s="90"/>
      <c r="B106" s="90"/>
      <c r="C106" s="75" t="s">
        <v>537</v>
      </c>
      <c r="D106" s="92"/>
      <c r="E106" s="92"/>
      <c r="F106" s="92"/>
      <c r="G106" s="92"/>
      <c r="H106" s="92"/>
    </row>
    <row r="107" spans="1:8" s="73" customFormat="1">
      <c r="A107" s="90"/>
      <c r="B107" s="90"/>
      <c r="C107" s="75" t="s">
        <v>538</v>
      </c>
      <c r="D107" s="92"/>
      <c r="E107" s="92"/>
      <c r="F107" s="92"/>
      <c r="G107" s="92"/>
      <c r="H107" s="92"/>
    </row>
    <row r="108" spans="1:8" s="73" customFormat="1">
      <c r="A108" s="90"/>
      <c r="B108" s="90"/>
      <c r="C108" s="75" t="s">
        <v>539</v>
      </c>
      <c r="D108" s="92"/>
      <c r="E108" s="92"/>
      <c r="F108" s="92"/>
      <c r="G108" s="92"/>
      <c r="H108" s="92"/>
    </row>
    <row r="109" spans="1:8" s="73" customFormat="1">
      <c r="A109" s="90"/>
      <c r="B109" s="90"/>
      <c r="C109" s="75" t="s">
        <v>540</v>
      </c>
      <c r="D109" s="92"/>
      <c r="E109" s="92"/>
      <c r="F109" s="92"/>
      <c r="G109" s="92"/>
      <c r="H109" s="92"/>
    </row>
    <row r="110" spans="1:8">
      <c r="A110" s="90"/>
      <c r="B110" s="90"/>
      <c r="C110" s="75" t="s">
        <v>541</v>
      </c>
      <c r="D110" s="92"/>
      <c r="E110" s="92"/>
      <c r="F110" s="92"/>
      <c r="G110" s="92"/>
      <c r="H110" s="92"/>
    </row>
    <row r="111" spans="1:8">
      <c r="A111" s="90"/>
      <c r="B111" s="90"/>
      <c r="C111" s="75" t="s">
        <v>542</v>
      </c>
      <c r="D111" s="92"/>
      <c r="E111" s="92"/>
      <c r="F111" s="92"/>
      <c r="G111" s="92"/>
      <c r="H111" s="92"/>
    </row>
    <row r="112" spans="1:8">
      <c r="A112" s="90"/>
      <c r="B112" s="90"/>
      <c r="C112" s="75" t="s">
        <v>543</v>
      </c>
      <c r="D112" s="92"/>
      <c r="E112" s="92"/>
      <c r="F112" s="92"/>
      <c r="G112" s="92"/>
      <c r="H112" s="92"/>
    </row>
    <row r="113" spans="1:8">
      <c r="A113" s="90"/>
      <c r="B113" s="90"/>
      <c r="C113" s="75" t="s">
        <v>544</v>
      </c>
      <c r="D113" s="92"/>
      <c r="E113" s="92"/>
      <c r="F113" s="92"/>
      <c r="G113" s="92"/>
      <c r="H113" s="92"/>
    </row>
    <row r="114" spans="1:8">
      <c r="A114" s="90"/>
      <c r="B114" s="90"/>
      <c r="C114" s="75" t="s">
        <v>545</v>
      </c>
      <c r="D114" s="92"/>
      <c r="E114" s="92"/>
      <c r="F114" s="92"/>
      <c r="G114" s="92"/>
      <c r="H114" s="92"/>
    </row>
    <row r="115" spans="1:8">
      <c r="A115" s="90"/>
      <c r="B115" s="90"/>
      <c r="C115" s="75" t="s">
        <v>546</v>
      </c>
      <c r="D115" s="92"/>
      <c r="E115" s="92"/>
      <c r="F115" s="92"/>
      <c r="G115" s="92"/>
      <c r="H115" s="92"/>
    </row>
    <row r="116" spans="1:8">
      <c r="A116" s="90"/>
      <c r="B116" s="90" t="s">
        <v>516</v>
      </c>
      <c r="C116" s="75" t="s">
        <v>517</v>
      </c>
      <c r="D116" s="92" t="s">
        <v>386</v>
      </c>
      <c r="E116" s="92"/>
      <c r="F116" s="92"/>
      <c r="G116" s="92"/>
      <c r="H116" s="92"/>
    </row>
    <row r="117" spans="1:8" s="73" customFormat="1">
      <c r="A117" s="90"/>
      <c r="B117" s="90"/>
      <c r="C117" s="75" t="s">
        <v>518</v>
      </c>
      <c r="D117" s="92"/>
      <c r="E117" s="92"/>
      <c r="F117" s="92"/>
      <c r="G117" s="92"/>
      <c r="H117" s="92"/>
    </row>
    <row r="118" spans="1:8" s="73" customFormat="1">
      <c r="A118" s="90"/>
      <c r="B118" s="90"/>
      <c r="C118" s="75" t="s">
        <v>519</v>
      </c>
      <c r="D118" s="92"/>
      <c r="E118" s="92"/>
      <c r="F118" s="92"/>
      <c r="G118" s="92"/>
      <c r="H118" s="92"/>
    </row>
    <row r="119" spans="1:8" s="73" customFormat="1">
      <c r="A119" s="90"/>
      <c r="B119" s="90"/>
      <c r="C119" s="75" t="s">
        <v>520</v>
      </c>
      <c r="D119" s="92"/>
      <c r="E119" s="92"/>
      <c r="F119" s="92"/>
      <c r="G119" s="92"/>
      <c r="H119" s="92"/>
    </row>
    <row r="120" spans="1:8" s="73" customFormat="1">
      <c r="A120" s="90"/>
      <c r="B120" s="90"/>
      <c r="C120" s="75" t="s">
        <v>521</v>
      </c>
      <c r="D120" s="92"/>
      <c r="E120" s="92"/>
      <c r="F120" s="92"/>
      <c r="G120" s="92"/>
      <c r="H120" s="92"/>
    </row>
    <row r="121" spans="1:8" s="73" customFormat="1">
      <c r="A121" s="90"/>
      <c r="B121" s="90"/>
      <c r="C121" s="75" t="s">
        <v>522</v>
      </c>
      <c r="D121" s="92"/>
      <c r="E121" s="92"/>
      <c r="F121" s="92"/>
      <c r="G121" s="92"/>
      <c r="H121" s="92"/>
    </row>
    <row r="122" spans="1:8" s="73" customFormat="1">
      <c r="A122" s="90"/>
      <c r="B122" s="90"/>
      <c r="C122" s="75" t="s">
        <v>523</v>
      </c>
      <c r="D122" s="92"/>
      <c r="E122" s="92"/>
      <c r="F122" s="92"/>
      <c r="G122" s="92"/>
      <c r="H122" s="92"/>
    </row>
    <row r="123" spans="1:8">
      <c r="A123" s="90"/>
      <c r="B123" s="90"/>
      <c r="C123" s="75" t="s">
        <v>524</v>
      </c>
      <c r="D123" s="92"/>
      <c r="E123" s="92"/>
      <c r="F123" s="92"/>
      <c r="G123" s="92"/>
      <c r="H123" s="92"/>
    </row>
    <row r="124" spans="1:8">
      <c r="A124" s="90"/>
      <c r="B124" s="90"/>
      <c r="C124" s="75" t="s">
        <v>525</v>
      </c>
      <c r="D124" s="92"/>
      <c r="E124" s="92"/>
      <c r="F124" s="92"/>
      <c r="G124" s="92"/>
      <c r="H124" s="92"/>
    </row>
    <row r="125" spans="1:8">
      <c r="A125" s="90"/>
      <c r="B125" s="90"/>
      <c r="C125" s="75" t="s">
        <v>526</v>
      </c>
      <c r="D125" s="92"/>
      <c r="E125" s="92"/>
      <c r="F125" s="92"/>
      <c r="G125" s="92"/>
      <c r="H125" s="92"/>
    </row>
    <row r="126" spans="1:8">
      <c r="A126" s="90"/>
      <c r="B126" s="90"/>
      <c r="C126" s="75" t="s">
        <v>527</v>
      </c>
      <c r="D126" s="92"/>
      <c r="E126" s="92"/>
      <c r="F126" s="92"/>
      <c r="G126" s="92"/>
      <c r="H126" s="92"/>
    </row>
    <row r="127" spans="1:8">
      <c r="A127" s="90"/>
      <c r="B127" s="90"/>
      <c r="C127" s="75" t="s">
        <v>528</v>
      </c>
      <c r="D127" s="92"/>
      <c r="E127" s="92"/>
      <c r="F127" s="92"/>
      <c r="G127" s="92"/>
      <c r="H127" s="92"/>
    </row>
    <row r="128" spans="1:8">
      <c r="A128" s="90"/>
      <c r="B128" s="90"/>
      <c r="C128" s="75" t="s">
        <v>529</v>
      </c>
      <c r="D128" s="92"/>
      <c r="E128" s="92"/>
      <c r="F128" s="92"/>
      <c r="G128" s="92"/>
      <c r="H128" s="92"/>
    </row>
    <row r="129" spans="1:9">
      <c r="A129" s="90" t="s">
        <v>547</v>
      </c>
      <c r="B129" s="69"/>
      <c r="C129" s="75" t="s">
        <v>306</v>
      </c>
      <c r="D129" s="74" t="s">
        <v>307</v>
      </c>
      <c r="E129" s="72" t="s">
        <v>63</v>
      </c>
      <c r="F129" s="75" t="s">
        <v>64</v>
      </c>
      <c r="G129" s="75" t="s">
        <v>65</v>
      </c>
      <c r="H129" s="75" t="s">
        <v>66</v>
      </c>
      <c r="I129" s="75"/>
    </row>
    <row r="130" spans="1:9">
      <c r="A130" s="90"/>
      <c r="B130" s="69"/>
      <c r="C130" s="75" t="s">
        <v>327</v>
      </c>
      <c r="D130" s="74" t="s">
        <v>327</v>
      </c>
      <c r="E130" s="75" t="s">
        <v>37</v>
      </c>
      <c r="F130" s="75" t="s">
        <v>102</v>
      </c>
      <c r="G130" s="75"/>
      <c r="H130" s="75" t="s">
        <v>103</v>
      </c>
      <c r="I130" s="75"/>
    </row>
    <row r="131" spans="1:9">
      <c r="A131" s="90"/>
      <c r="B131" s="69"/>
      <c r="C131" s="75" t="s">
        <v>304</v>
      </c>
      <c r="D131" s="74" t="s">
        <v>305</v>
      </c>
      <c r="E131" s="75" t="s">
        <v>37</v>
      </c>
      <c r="F131" s="75" t="s">
        <v>107</v>
      </c>
      <c r="G131" s="75"/>
      <c r="H131" s="75" t="s">
        <v>108</v>
      </c>
      <c r="I131" s="75"/>
    </row>
    <row r="132" spans="1:9">
      <c r="A132" s="90"/>
      <c r="B132" s="69"/>
      <c r="C132" s="75" t="s">
        <v>531</v>
      </c>
      <c r="D132" s="75" t="s">
        <v>532</v>
      </c>
      <c r="E132" s="75" t="s">
        <v>37</v>
      </c>
      <c r="F132" s="75" t="s">
        <v>107</v>
      </c>
      <c r="G132" s="75"/>
      <c r="H132" s="75" t="s">
        <v>108</v>
      </c>
      <c r="I132" s="75"/>
    </row>
    <row r="133" spans="1:9">
      <c r="A133" s="90" t="s">
        <v>200</v>
      </c>
      <c r="B133" s="69"/>
      <c r="C133" s="75" t="s">
        <v>109</v>
      </c>
      <c r="D133" s="74" t="s">
        <v>110</v>
      </c>
      <c r="E133" s="72" t="s">
        <v>63</v>
      </c>
      <c r="F133" s="75" t="s">
        <v>64</v>
      </c>
      <c r="G133" s="75" t="s">
        <v>65</v>
      </c>
      <c r="H133" s="75" t="s">
        <v>66</v>
      </c>
      <c r="I133" s="75"/>
    </row>
    <row r="134" spans="1:9">
      <c r="A134" s="90"/>
      <c r="B134" s="69"/>
      <c r="C134" s="75" t="s">
        <v>212</v>
      </c>
      <c r="D134" s="74" t="s">
        <v>212</v>
      </c>
      <c r="E134" s="75" t="s">
        <v>37</v>
      </c>
      <c r="F134" s="75" t="s">
        <v>213</v>
      </c>
      <c r="G134" s="75"/>
      <c r="H134" s="75" t="s">
        <v>214</v>
      </c>
      <c r="I134" s="75"/>
    </row>
    <row r="135" spans="1:9">
      <c r="A135" s="90"/>
      <c r="B135" s="69"/>
      <c r="C135" s="75" t="s">
        <v>548</v>
      </c>
      <c r="D135" s="74" t="s">
        <v>548</v>
      </c>
      <c r="E135" s="75" t="s">
        <v>37</v>
      </c>
      <c r="F135" s="75" t="s">
        <v>149</v>
      </c>
      <c r="G135" s="75"/>
      <c r="H135" s="75" t="s">
        <v>549</v>
      </c>
      <c r="I135" s="75"/>
    </row>
    <row r="136" spans="1:9">
      <c r="A136" s="90"/>
      <c r="B136" s="69"/>
      <c r="C136" s="75" t="s">
        <v>550</v>
      </c>
      <c r="D136" s="74" t="s">
        <v>550</v>
      </c>
      <c r="E136" s="75" t="s">
        <v>37</v>
      </c>
      <c r="F136" s="75" t="s">
        <v>347</v>
      </c>
      <c r="G136" s="75"/>
      <c r="H136" s="75" t="s">
        <v>551</v>
      </c>
      <c r="I136" s="75"/>
    </row>
    <row r="137" spans="1:9">
      <c r="A137" s="90"/>
      <c r="B137" s="69"/>
      <c r="C137" s="75" t="s">
        <v>552</v>
      </c>
      <c r="D137" s="74" t="s">
        <v>553</v>
      </c>
      <c r="E137" s="75" t="s">
        <v>37</v>
      </c>
      <c r="F137" s="75" t="s">
        <v>107</v>
      </c>
      <c r="G137" s="75"/>
      <c r="H137" s="75" t="s">
        <v>554</v>
      </c>
      <c r="I137" s="75"/>
    </row>
    <row r="138" spans="1:9">
      <c r="A138" s="90"/>
      <c r="B138" s="69"/>
      <c r="C138" s="75" t="s">
        <v>555</v>
      </c>
      <c r="D138" s="74" t="s">
        <v>555</v>
      </c>
      <c r="E138" s="75" t="s">
        <v>37</v>
      </c>
      <c r="F138" s="75" t="s">
        <v>107</v>
      </c>
      <c r="G138" s="75"/>
      <c r="H138" s="75" t="s">
        <v>556</v>
      </c>
      <c r="I138" s="75"/>
    </row>
    <row r="139" spans="1:9" s="75" customFormat="1">
      <c r="A139" s="90"/>
      <c r="B139" s="69"/>
      <c r="C139" s="75" t="s">
        <v>557</v>
      </c>
      <c r="D139" s="74" t="s">
        <v>557</v>
      </c>
      <c r="E139" s="75" t="s">
        <v>37</v>
      </c>
      <c r="F139" s="75" t="s">
        <v>107</v>
      </c>
      <c r="H139" s="75" t="s">
        <v>558</v>
      </c>
    </row>
    <row r="140" spans="1:9">
      <c r="A140" s="90"/>
      <c r="B140" s="69"/>
      <c r="C140" s="75" t="s">
        <v>559</v>
      </c>
      <c r="D140" s="74" t="s">
        <v>560</v>
      </c>
      <c r="E140" s="75" t="s">
        <v>37</v>
      </c>
      <c r="F140" s="75" t="s">
        <v>70</v>
      </c>
      <c r="G140" s="75"/>
      <c r="H140" s="75" t="s">
        <v>561</v>
      </c>
      <c r="I140" s="75"/>
    </row>
    <row r="141" spans="1:9" s="9" customFormat="1">
      <c r="A141" s="90"/>
      <c r="B141" s="69"/>
      <c r="C141" s="75" t="s">
        <v>562</v>
      </c>
      <c r="D141" s="74" t="s">
        <v>563</v>
      </c>
      <c r="E141" s="75" t="s">
        <v>37</v>
      </c>
      <c r="F141" s="75" t="s">
        <v>107</v>
      </c>
      <c r="G141" s="75"/>
      <c r="H141" s="75" t="s">
        <v>564</v>
      </c>
      <c r="I141" s="75"/>
    </row>
    <row r="142" spans="1:9" s="9" customFormat="1">
      <c r="A142" s="90"/>
      <c r="B142" s="69"/>
      <c r="C142" s="75" t="s">
        <v>565</v>
      </c>
      <c r="D142" s="74" t="s">
        <v>566</v>
      </c>
      <c r="E142" s="75" t="s">
        <v>37</v>
      </c>
      <c r="F142" s="75" t="s">
        <v>70</v>
      </c>
      <c r="G142" s="75"/>
      <c r="H142" s="75" t="s">
        <v>567</v>
      </c>
      <c r="I142" s="75"/>
    </row>
    <row r="143" spans="1:9" s="9" customFormat="1">
      <c r="A143" s="90"/>
      <c r="B143" s="69"/>
      <c r="C143" s="75" t="s">
        <v>568</v>
      </c>
      <c r="D143" s="74" t="s">
        <v>569</v>
      </c>
      <c r="E143" s="75" t="s">
        <v>37</v>
      </c>
      <c r="F143" s="75" t="s">
        <v>107</v>
      </c>
      <c r="G143" s="75"/>
      <c r="H143" s="75" t="s">
        <v>407</v>
      </c>
      <c r="I143" s="75"/>
    </row>
    <row r="144" spans="1:9" s="9" customFormat="1">
      <c r="A144" s="90"/>
      <c r="B144" s="69"/>
      <c r="C144" s="75" t="s">
        <v>570</v>
      </c>
      <c r="D144" s="74" t="s">
        <v>571</v>
      </c>
      <c r="E144" s="75" t="s">
        <v>37</v>
      </c>
      <c r="F144" s="75" t="s">
        <v>70</v>
      </c>
      <c r="G144" s="75"/>
      <c r="H144" s="75" t="s">
        <v>572</v>
      </c>
      <c r="I144" s="75"/>
    </row>
    <row r="145" spans="1:9" s="9" customFormat="1">
      <c r="A145" s="90"/>
      <c r="B145" s="69"/>
      <c r="C145" s="75" t="s">
        <v>573</v>
      </c>
      <c r="D145" s="74" t="s">
        <v>574</v>
      </c>
      <c r="E145" s="75" t="s">
        <v>37</v>
      </c>
      <c r="F145" s="75" t="s">
        <v>107</v>
      </c>
      <c r="G145" s="75"/>
      <c r="H145" s="75" t="s">
        <v>575</v>
      </c>
      <c r="I145" s="75"/>
    </row>
    <row r="146" spans="1:9">
      <c r="A146" s="90"/>
      <c r="B146" s="69"/>
      <c r="C146" s="75" t="s">
        <v>576</v>
      </c>
      <c r="D146" s="74" t="s">
        <v>576</v>
      </c>
      <c r="E146" s="75" t="s">
        <v>63</v>
      </c>
      <c r="F146" s="75" t="s">
        <v>84</v>
      </c>
      <c r="G146" s="75" t="s">
        <v>577</v>
      </c>
      <c r="H146" s="75" t="s">
        <v>149</v>
      </c>
      <c r="I146" s="75"/>
    </row>
    <row r="147" spans="1:9">
      <c r="A147" s="90"/>
      <c r="B147" s="69"/>
      <c r="C147" s="75" t="s">
        <v>578</v>
      </c>
      <c r="D147" s="74" t="s">
        <v>578</v>
      </c>
      <c r="E147" s="75" t="s">
        <v>63</v>
      </c>
      <c r="F147" s="75" t="s">
        <v>38</v>
      </c>
      <c r="G147" s="75" t="s">
        <v>176</v>
      </c>
      <c r="H147" s="75" t="s">
        <v>347</v>
      </c>
      <c r="I147" s="75"/>
    </row>
    <row r="148" spans="1:9">
      <c r="A148" s="90"/>
      <c r="B148" s="69"/>
      <c r="C148" s="75" t="s">
        <v>579</v>
      </c>
      <c r="D148" s="74" t="s">
        <v>579</v>
      </c>
      <c r="E148" s="75" t="s">
        <v>63</v>
      </c>
      <c r="F148" s="75" t="s">
        <v>84</v>
      </c>
      <c r="G148" s="75" t="s">
        <v>577</v>
      </c>
      <c r="H148" s="75" t="s">
        <v>149</v>
      </c>
      <c r="I148" s="75"/>
    </row>
    <row r="149" spans="1:9">
      <c r="A149" s="90"/>
      <c r="B149" s="69"/>
      <c r="C149" s="75" t="s">
        <v>580</v>
      </c>
      <c r="D149" s="74" t="s">
        <v>580</v>
      </c>
      <c r="E149" s="75" t="s">
        <v>37</v>
      </c>
      <c r="F149" s="75" t="s">
        <v>70</v>
      </c>
      <c r="G149" s="75"/>
      <c r="H149" s="75" t="s">
        <v>581</v>
      </c>
      <c r="I149" s="75"/>
    </row>
    <row r="150" spans="1:9">
      <c r="A150" s="90"/>
      <c r="B150" s="69"/>
      <c r="C150" s="75" t="s">
        <v>582</v>
      </c>
      <c r="D150" s="74" t="s">
        <v>583</v>
      </c>
      <c r="E150" s="75" t="s">
        <v>37</v>
      </c>
      <c r="F150" s="75" t="s">
        <v>107</v>
      </c>
      <c r="G150" s="75"/>
      <c r="H150" s="75" t="s">
        <v>584</v>
      </c>
      <c r="I150" s="75"/>
    </row>
    <row r="151" spans="1:9" s="9" customFormat="1">
      <c r="A151" s="90"/>
      <c r="B151" s="69"/>
      <c r="C151" s="75" t="s">
        <v>585</v>
      </c>
      <c r="D151" s="74" t="s">
        <v>586</v>
      </c>
      <c r="E151" s="75" t="s">
        <v>37</v>
      </c>
      <c r="F151" s="75" t="s">
        <v>70</v>
      </c>
      <c r="G151" s="75"/>
      <c r="H151" s="75" t="s">
        <v>587</v>
      </c>
      <c r="I151" s="75"/>
    </row>
    <row r="152" spans="1:9" s="9" customFormat="1">
      <c r="A152" s="90"/>
      <c r="B152" s="69"/>
      <c r="C152" s="75" t="s">
        <v>588</v>
      </c>
      <c r="D152" s="74" t="s">
        <v>589</v>
      </c>
      <c r="E152" s="75" t="s">
        <v>37</v>
      </c>
      <c r="F152" s="75" t="s">
        <v>107</v>
      </c>
      <c r="G152" s="75"/>
      <c r="H152" s="75" t="s">
        <v>590</v>
      </c>
      <c r="I152" s="75"/>
    </row>
    <row r="153" spans="1:9">
      <c r="A153" s="90"/>
      <c r="B153" s="69"/>
      <c r="C153" s="75" t="s">
        <v>591</v>
      </c>
      <c r="D153" s="74" t="s">
        <v>591</v>
      </c>
      <c r="E153" s="75" t="s">
        <v>63</v>
      </c>
      <c r="F153" s="75" t="s">
        <v>38</v>
      </c>
      <c r="G153" s="75" t="s">
        <v>176</v>
      </c>
      <c r="H153" s="75" t="s">
        <v>347</v>
      </c>
      <c r="I153" s="75"/>
    </row>
    <row r="154" spans="1:9">
      <c r="A154" s="90"/>
      <c r="B154" s="69"/>
      <c r="C154" s="75" t="s">
        <v>592</v>
      </c>
      <c r="D154" s="74" t="s">
        <v>593</v>
      </c>
      <c r="E154" s="75" t="s">
        <v>63</v>
      </c>
      <c r="F154" s="75" t="s">
        <v>154</v>
      </c>
      <c r="G154" s="75" t="s">
        <v>155</v>
      </c>
      <c r="H154" s="75" t="s">
        <v>594</v>
      </c>
      <c r="I154" s="75"/>
    </row>
    <row r="155" spans="1:9">
      <c r="A155" s="90"/>
      <c r="B155" s="69"/>
      <c r="C155" s="75" t="s">
        <v>595</v>
      </c>
      <c r="D155" s="74" t="s">
        <v>595</v>
      </c>
      <c r="E155" s="75" t="s">
        <v>153</v>
      </c>
      <c r="F155" s="75" t="s">
        <v>154</v>
      </c>
      <c r="G155" s="75" t="s">
        <v>155</v>
      </c>
      <c r="H155" s="75" t="s">
        <v>596</v>
      </c>
      <c r="I155" s="75"/>
    </row>
    <row r="156" spans="1:9">
      <c r="A156" s="90" t="s">
        <v>597</v>
      </c>
      <c r="B156" s="69"/>
      <c r="C156" s="75" t="s">
        <v>109</v>
      </c>
      <c r="D156" s="74" t="s">
        <v>110</v>
      </c>
      <c r="E156" s="72" t="s">
        <v>63</v>
      </c>
      <c r="F156" s="75" t="s">
        <v>64</v>
      </c>
      <c r="G156" s="75" t="s">
        <v>65</v>
      </c>
      <c r="H156" s="75" t="s">
        <v>66</v>
      </c>
      <c r="I156" s="75"/>
    </row>
    <row r="157" spans="1:9">
      <c r="A157" s="90"/>
      <c r="B157" s="69"/>
      <c r="C157" s="75" t="s">
        <v>212</v>
      </c>
      <c r="D157" s="74" t="s">
        <v>212</v>
      </c>
      <c r="E157" s="75" t="s">
        <v>37</v>
      </c>
      <c r="F157" s="75" t="s">
        <v>213</v>
      </c>
      <c r="G157" s="75"/>
      <c r="H157" s="75" t="s">
        <v>214</v>
      </c>
      <c r="I157" s="75"/>
    </row>
    <row r="158" spans="1:9">
      <c r="A158" s="90"/>
      <c r="B158" s="69"/>
      <c r="C158" s="75" t="s">
        <v>548</v>
      </c>
      <c r="D158" s="74" t="s">
        <v>548</v>
      </c>
      <c r="E158" s="75" t="s">
        <v>37</v>
      </c>
      <c r="F158" s="75" t="s">
        <v>149</v>
      </c>
      <c r="G158" s="75"/>
      <c r="H158" s="75" t="s">
        <v>549</v>
      </c>
      <c r="I158" s="75"/>
    </row>
    <row r="159" spans="1:9">
      <c r="A159" s="90"/>
      <c r="B159" s="69"/>
      <c r="C159" s="75" t="s">
        <v>550</v>
      </c>
      <c r="D159" s="74" t="s">
        <v>550</v>
      </c>
      <c r="E159" s="75" t="s">
        <v>37</v>
      </c>
      <c r="F159" s="75" t="s">
        <v>347</v>
      </c>
      <c r="G159" s="75"/>
      <c r="H159" s="75" t="s">
        <v>551</v>
      </c>
      <c r="I159" s="75"/>
    </row>
    <row r="160" spans="1:9">
      <c r="A160" s="90"/>
      <c r="B160" s="69"/>
      <c r="C160" s="75" t="s">
        <v>552</v>
      </c>
      <c r="D160" s="74" t="s">
        <v>553</v>
      </c>
      <c r="E160" s="75" t="s">
        <v>37</v>
      </c>
      <c r="F160" s="75" t="s">
        <v>107</v>
      </c>
      <c r="G160" s="75"/>
      <c r="H160" s="75" t="s">
        <v>554</v>
      </c>
      <c r="I160" s="75"/>
    </row>
    <row r="161" spans="1:8">
      <c r="A161" s="90" t="s">
        <v>199</v>
      </c>
      <c r="B161" s="69"/>
      <c r="C161" s="75" t="s">
        <v>243</v>
      </c>
      <c r="D161" s="74" t="s">
        <v>244</v>
      </c>
      <c r="E161" s="72" t="s">
        <v>63</v>
      </c>
      <c r="F161" s="75" t="s">
        <v>64</v>
      </c>
      <c r="G161" s="75" t="s">
        <v>65</v>
      </c>
      <c r="H161" s="75" t="s">
        <v>66</v>
      </c>
    </row>
    <row r="162" spans="1:8">
      <c r="A162" s="90"/>
      <c r="B162" s="69"/>
      <c r="C162" s="75" t="s">
        <v>114</v>
      </c>
      <c r="D162" s="74" t="s">
        <v>115</v>
      </c>
      <c r="E162" s="72" t="s">
        <v>63</v>
      </c>
      <c r="F162" s="75" t="s">
        <v>64</v>
      </c>
      <c r="G162" s="75" t="s">
        <v>65</v>
      </c>
      <c r="H162" s="75" t="s">
        <v>66</v>
      </c>
    </row>
    <row r="163" spans="1:8">
      <c r="A163" s="90"/>
      <c r="B163" s="69"/>
      <c r="C163" s="75" t="s">
        <v>191</v>
      </c>
      <c r="D163" s="74" t="s">
        <v>192</v>
      </c>
      <c r="E163" s="75" t="s">
        <v>37</v>
      </c>
      <c r="F163" s="75" t="s">
        <v>193</v>
      </c>
      <c r="G163" s="71"/>
      <c r="H163" s="75" t="s">
        <v>194</v>
      </c>
    </row>
    <row r="164" spans="1:8">
      <c r="A164" s="90"/>
      <c r="B164" s="69"/>
      <c r="C164" s="75" t="s">
        <v>195</v>
      </c>
      <c r="D164" s="74" t="s">
        <v>196</v>
      </c>
      <c r="E164" s="75" t="s">
        <v>37</v>
      </c>
      <c r="F164" s="75" t="s">
        <v>38</v>
      </c>
      <c r="G164" s="71"/>
      <c r="H164" s="75" t="s">
        <v>197</v>
      </c>
    </row>
    <row r="165" spans="1:8">
      <c r="A165" s="90"/>
      <c r="B165" s="69"/>
      <c r="C165" s="75" t="s">
        <v>598</v>
      </c>
      <c r="D165" s="74" t="s">
        <v>599</v>
      </c>
      <c r="E165" s="75" t="s">
        <v>37</v>
      </c>
      <c r="F165" s="75" t="s">
        <v>107</v>
      </c>
      <c r="G165" s="71"/>
      <c r="H165" s="75" t="s">
        <v>600</v>
      </c>
    </row>
    <row r="166" spans="1:8">
      <c r="A166" s="90"/>
      <c r="B166" s="69"/>
      <c r="C166" s="75" t="s">
        <v>601</v>
      </c>
      <c r="D166" s="74" t="s">
        <v>602</v>
      </c>
      <c r="E166" s="75" t="s">
        <v>54</v>
      </c>
      <c r="F166" s="75" t="s">
        <v>55</v>
      </c>
      <c r="G166" s="75" t="s">
        <v>56</v>
      </c>
      <c r="H166" s="75" t="s">
        <v>603</v>
      </c>
    </row>
    <row r="167" spans="1:8">
      <c r="A167" s="90"/>
      <c r="B167" s="69"/>
      <c r="C167" s="75" t="s">
        <v>604</v>
      </c>
      <c r="D167" s="74" t="s">
        <v>605</v>
      </c>
      <c r="E167" s="75" t="s">
        <v>54</v>
      </c>
      <c r="F167" s="75" t="s">
        <v>55</v>
      </c>
      <c r="G167" s="75" t="s">
        <v>56</v>
      </c>
      <c r="H167" s="75" t="s">
        <v>606</v>
      </c>
    </row>
    <row r="168" spans="1:8">
      <c r="A168" s="90"/>
      <c r="B168" s="69"/>
      <c r="C168" s="75" t="s">
        <v>233</v>
      </c>
      <c r="D168" s="74" t="s">
        <v>267</v>
      </c>
      <c r="E168" s="75" t="s">
        <v>37</v>
      </c>
      <c r="F168" s="75" t="s">
        <v>268</v>
      </c>
      <c r="G168" s="75"/>
      <c r="H168" s="75" t="s">
        <v>269</v>
      </c>
    </row>
    <row r="169" spans="1:8">
      <c r="A169" s="90"/>
      <c r="B169" s="69"/>
      <c r="C169" s="75" t="s">
        <v>607</v>
      </c>
      <c r="D169" s="74" t="s">
        <v>608</v>
      </c>
      <c r="E169" s="75" t="s">
        <v>37</v>
      </c>
      <c r="F169" s="75" t="s">
        <v>107</v>
      </c>
      <c r="G169" s="75"/>
      <c r="H169" s="75" t="s">
        <v>448</v>
      </c>
    </row>
    <row r="170" spans="1:8">
      <c r="A170" s="90"/>
      <c r="B170" s="69"/>
      <c r="C170" s="75" t="s">
        <v>609</v>
      </c>
      <c r="D170" s="74" t="s">
        <v>610</v>
      </c>
      <c r="E170" s="75" t="s">
        <v>54</v>
      </c>
      <c r="F170" s="75" t="s">
        <v>55</v>
      </c>
      <c r="G170" s="75" t="s">
        <v>56</v>
      </c>
      <c r="H170" s="75" t="s">
        <v>611</v>
      </c>
    </row>
    <row r="171" spans="1:8" s="73" customFormat="1">
      <c r="A171" s="90"/>
      <c r="B171" s="69"/>
      <c r="C171" s="75" t="s">
        <v>612</v>
      </c>
      <c r="D171" s="74" t="s">
        <v>613</v>
      </c>
      <c r="E171" s="75" t="s">
        <v>54</v>
      </c>
      <c r="F171" s="75" t="s">
        <v>55</v>
      </c>
      <c r="G171" s="75" t="s">
        <v>56</v>
      </c>
      <c r="H171" s="75" t="s">
        <v>606</v>
      </c>
    </row>
    <row r="172" spans="1:8">
      <c r="A172" s="90"/>
      <c r="B172" s="69"/>
      <c r="C172" s="75" t="s">
        <v>614</v>
      </c>
      <c r="D172" s="74" t="s">
        <v>615</v>
      </c>
      <c r="E172" s="75" t="s">
        <v>37</v>
      </c>
      <c r="F172" s="75" t="s">
        <v>70</v>
      </c>
      <c r="G172" s="75"/>
      <c r="H172" s="75" t="s">
        <v>616</v>
      </c>
    </row>
    <row r="173" spans="1:8">
      <c r="A173" s="90"/>
      <c r="B173" s="69"/>
      <c r="C173" s="75" t="s">
        <v>617</v>
      </c>
      <c r="D173" s="74" t="s">
        <v>618</v>
      </c>
      <c r="E173" s="75" t="s">
        <v>37</v>
      </c>
      <c r="F173" s="75" t="s">
        <v>107</v>
      </c>
      <c r="G173" s="75"/>
      <c r="H173" s="75" t="s">
        <v>619</v>
      </c>
    </row>
    <row r="174" spans="1:8" s="75" customFormat="1">
      <c r="A174" s="90"/>
      <c r="B174" s="69"/>
      <c r="C174" s="75" t="s">
        <v>620</v>
      </c>
      <c r="D174" s="74" t="s">
        <v>621</v>
      </c>
      <c r="E174" s="75" t="s">
        <v>63</v>
      </c>
      <c r="F174" s="75" t="s">
        <v>154</v>
      </c>
      <c r="G174" s="75" t="s">
        <v>155</v>
      </c>
      <c r="H174" s="75" t="s">
        <v>594</v>
      </c>
    </row>
    <row r="175" spans="1:8">
      <c r="A175" s="90"/>
      <c r="B175" s="69"/>
      <c r="C175" s="75" t="s">
        <v>35</v>
      </c>
      <c r="D175" s="74" t="s">
        <v>36</v>
      </c>
      <c r="E175" s="75" t="s">
        <v>37</v>
      </c>
      <c r="F175" s="75" t="s">
        <v>38</v>
      </c>
      <c r="G175" s="75"/>
      <c r="H175" s="75" t="s">
        <v>39</v>
      </c>
    </row>
    <row r="176" spans="1:8">
      <c r="A176" s="90"/>
      <c r="B176" s="69"/>
      <c r="C176" s="75" t="s">
        <v>622</v>
      </c>
      <c r="D176" s="74" t="s">
        <v>623</v>
      </c>
      <c r="E176" s="75" t="s">
        <v>37</v>
      </c>
      <c r="F176" s="75" t="s">
        <v>107</v>
      </c>
      <c r="G176" s="75"/>
      <c r="H176" s="75" t="s">
        <v>624</v>
      </c>
    </row>
    <row r="177" spans="1:8" s="75" customFormat="1">
      <c r="A177" s="90"/>
      <c r="B177" s="69"/>
      <c r="C177" s="75" t="s">
        <v>625</v>
      </c>
      <c r="D177" s="74" t="s">
        <v>626</v>
      </c>
      <c r="E177" s="75" t="s">
        <v>37</v>
      </c>
      <c r="F177" s="75" t="s">
        <v>268</v>
      </c>
      <c r="H177" s="75" t="s">
        <v>627</v>
      </c>
    </row>
    <row r="178" spans="1:8" s="75" customFormat="1">
      <c r="A178" s="90"/>
      <c r="B178" s="69"/>
      <c r="C178" s="75" t="s">
        <v>628</v>
      </c>
      <c r="D178" s="74" t="s">
        <v>629</v>
      </c>
      <c r="E178" s="75" t="s">
        <v>37</v>
      </c>
      <c r="F178" s="75" t="s">
        <v>107</v>
      </c>
      <c r="H178" s="75" t="s">
        <v>630</v>
      </c>
    </row>
    <row r="179" spans="1:8" s="75" customFormat="1">
      <c r="A179" s="90"/>
      <c r="B179" s="69"/>
      <c r="C179" s="75" t="s">
        <v>631</v>
      </c>
      <c r="D179" s="74" t="s">
        <v>632</v>
      </c>
      <c r="E179" s="75" t="s">
        <v>37</v>
      </c>
      <c r="F179" s="75" t="s">
        <v>268</v>
      </c>
      <c r="H179" s="75" t="s">
        <v>633</v>
      </c>
    </row>
    <row r="180" spans="1:8" s="75" customFormat="1">
      <c r="A180" s="90"/>
      <c r="B180" s="69"/>
      <c r="C180" s="75" t="s">
        <v>634</v>
      </c>
      <c r="D180" s="74" t="s">
        <v>635</v>
      </c>
      <c r="E180" s="75" t="s">
        <v>37</v>
      </c>
      <c r="F180" s="75" t="s">
        <v>107</v>
      </c>
      <c r="H180" s="75" t="s">
        <v>636</v>
      </c>
    </row>
    <row r="181" spans="1:8">
      <c r="A181" s="90"/>
      <c r="B181" s="69"/>
      <c r="C181" s="74" t="s">
        <v>637</v>
      </c>
      <c r="D181" s="74" t="s">
        <v>638</v>
      </c>
      <c r="E181" s="75" t="s">
        <v>37</v>
      </c>
      <c r="F181" s="75" t="s">
        <v>38</v>
      </c>
      <c r="G181" s="75"/>
      <c r="H181" s="75" t="s">
        <v>639</v>
      </c>
    </row>
    <row r="182" spans="1:8">
      <c r="A182" s="90"/>
      <c r="B182" s="69"/>
      <c r="C182" s="74" t="s">
        <v>640</v>
      </c>
      <c r="D182" s="74" t="s">
        <v>641</v>
      </c>
      <c r="E182" s="75" t="s">
        <v>37</v>
      </c>
      <c r="F182" s="75" t="s">
        <v>107</v>
      </c>
      <c r="G182" s="75"/>
      <c r="H182" s="75" t="s">
        <v>642</v>
      </c>
    </row>
    <row r="183" spans="1:8">
      <c r="A183" s="90"/>
      <c r="B183" s="69"/>
      <c r="C183" s="74" t="s">
        <v>643</v>
      </c>
      <c r="D183" s="74" t="s">
        <v>644</v>
      </c>
      <c r="E183" s="75" t="s">
        <v>37</v>
      </c>
      <c r="F183" s="75" t="s">
        <v>44</v>
      </c>
      <c r="G183" s="75"/>
      <c r="H183" s="75" t="s">
        <v>410</v>
      </c>
    </row>
    <row r="184" spans="1:8" s="75" customFormat="1">
      <c r="A184" s="90"/>
      <c r="B184" s="69"/>
      <c r="C184" s="74" t="s">
        <v>645</v>
      </c>
      <c r="D184" s="74" t="s">
        <v>646</v>
      </c>
      <c r="E184" s="75" t="s">
        <v>37</v>
      </c>
      <c r="F184" s="75" t="s">
        <v>193</v>
      </c>
      <c r="H184" s="75" t="s">
        <v>194</v>
      </c>
    </row>
    <row r="185" spans="1:8">
      <c r="A185" s="90"/>
      <c r="B185" s="69"/>
      <c r="C185" s="74" t="s">
        <v>174</v>
      </c>
      <c r="D185" s="74" t="s">
        <v>175</v>
      </c>
      <c r="E185" s="75" t="s">
        <v>63</v>
      </c>
      <c r="F185" s="75" t="s">
        <v>38</v>
      </c>
      <c r="G185" s="75" t="s">
        <v>176</v>
      </c>
      <c r="H185" s="75" t="s">
        <v>79</v>
      </c>
    </row>
    <row r="186" spans="1:8">
      <c r="A186" s="90"/>
      <c r="B186" s="93" t="s">
        <v>647</v>
      </c>
      <c r="C186" s="34" t="s">
        <v>648</v>
      </c>
      <c r="D186" s="34" t="s">
        <v>649</v>
      </c>
      <c r="E186" s="34" t="s">
        <v>37</v>
      </c>
      <c r="F186" s="34">
        <v>7</v>
      </c>
      <c r="G186" s="34"/>
      <c r="H186" s="35" t="s">
        <v>194</v>
      </c>
    </row>
    <row r="187" spans="1:8">
      <c r="A187" s="90"/>
      <c r="B187" s="94"/>
      <c r="C187" s="72" t="s">
        <v>650</v>
      </c>
      <c r="D187" s="72" t="s">
        <v>651</v>
      </c>
      <c r="E187" s="72" t="s">
        <v>37</v>
      </c>
      <c r="F187" s="72" t="s">
        <v>268</v>
      </c>
      <c r="G187" s="72"/>
      <c r="H187" s="37" t="s">
        <v>652</v>
      </c>
    </row>
    <row r="188" spans="1:8">
      <c r="A188" s="90"/>
      <c r="B188" s="94"/>
      <c r="C188" s="72" t="s">
        <v>653</v>
      </c>
      <c r="D188" s="72" t="s">
        <v>654</v>
      </c>
      <c r="E188" s="72" t="s">
        <v>37</v>
      </c>
      <c r="F188" s="72" t="s">
        <v>107</v>
      </c>
      <c r="G188" s="72"/>
      <c r="H188" s="37" t="s">
        <v>486</v>
      </c>
    </row>
    <row r="189" spans="1:8">
      <c r="A189" s="90"/>
      <c r="B189" s="95"/>
      <c r="C189" s="40" t="s">
        <v>655</v>
      </c>
      <c r="D189" s="40" t="s">
        <v>656</v>
      </c>
      <c r="E189" s="40" t="s">
        <v>54</v>
      </c>
      <c r="F189" s="40" t="s">
        <v>55</v>
      </c>
      <c r="G189" s="40" t="s">
        <v>56</v>
      </c>
      <c r="H189" s="41" t="s">
        <v>657</v>
      </c>
    </row>
    <row r="190" spans="1:8" s="75" customFormat="1">
      <c r="A190" s="90"/>
      <c r="B190" s="93" t="s">
        <v>658</v>
      </c>
      <c r="C190" s="34" t="s">
        <v>109</v>
      </c>
      <c r="D190" s="34" t="s">
        <v>110</v>
      </c>
      <c r="E190" s="34" t="s">
        <v>63</v>
      </c>
      <c r="F190" s="34" t="s">
        <v>64</v>
      </c>
      <c r="G190" s="34" t="s">
        <v>65</v>
      </c>
      <c r="H190" s="35" t="s">
        <v>66</v>
      </c>
    </row>
    <row r="191" spans="1:8" s="75" customFormat="1">
      <c r="A191" s="90"/>
      <c r="B191" s="94"/>
      <c r="C191" s="72" t="s">
        <v>212</v>
      </c>
      <c r="D191" s="72" t="s">
        <v>212</v>
      </c>
      <c r="E191" s="72" t="s">
        <v>37</v>
      </c>
      <c r="F191" s="72" t="s">
        <v>213</v>
      </c>
      <c r="G191" s="72"/>
      <c r="H191" s="37" t="s">
        <v>214</v>
      </c>
    </row>
    <row r="192" spans="1:8" s="75" customFormat="1">
      <c r="A192" s="90"/>
      <c r="B192" s="95"/>
      <c r="C192" s="40" t="s">
        <v>659</v>
      </c>
      <c r="D192" s="40" t="s">
        <v>660</v>
      </c>
      <c r="E192" s="40" t="s">
        <v>37</v>
      </c>
      <c r="F192" s="40" t="s">
        <v>70</v>
      </c>
      <c r="G192" s="40"/>
      <c r="H192" s="41" t="s">
        <v>661</v>
      </c>
    </row>
    <row r="193" spans="1:8">
      <c r="A193" s="90"/>
      <c r="B193" s="90" t="s">
        <v>662</v>
      </c>
      <c r="C193" s="75" t="s">
        <v>663</v>
      </c>
      <c r="D193" s="92" t="s">
        <v>386</v>
      </c>
      <c r="E193" s="92"/>
      <c r="F193" s="92"/>
      <c r="G193" s="92"/>
      <c r="H193" s="92"/>
    </row>
    <row r="194" spans="1:8" s="73" customFormat="1">
      <c r="A194" s="90"/>
      <c r="B194" s="90"/>
      <c r="C194" s="75" t="s">
        <v>664</v>
      </c>
      <c r="D194" s="92"/>
      <c r="E194" s="92"/>
      <c r="F194" s="92"/>
      <c r="G194" s="92"/>
      <c r="H194" s="92"/>
    </row>
    <row r="195" spans="1:8" s="73" customFormat="1">
      <c r="A195" s="90"/>
      <c r="B195" s="90"/>
      <c r="C195" s="75" t="s">
        <v>665</v>
      </c>
      <c r="D195" s="92"/>
      <c r="E195" s="92"/>
      <c r="F195" s="92"/>
      <c r="G195" s="92"/>
      <c r="H195" s="92"/>
    </row>
    <row r="196" spans="1:8" s="73" customFormat="1">
      <c r="A196" s="90"/>
      <c r="B196" s="90"/>
      <c r="C196" s="75" t="s">
        <v>666</v>
      </c>
      <c r="D196" s="92"/>
      <c r="E196" s="92"/>
      <c r="F196" s="92"/>
      <c r="G196" s="92"/>
      <c r="H196" s="92"/>
    </row>
    <row r="197" spans="1:8" s="73" customFormat="1">
      <c r="A197" s="90"/>
      <c r="B197" s="90"/>
      <c r="C197" s="75" t="s">
        <v>667</v>
      </c>
      <c r="D197" s="92"/>
      <c r="E197" s="92"/>
      <c r="F197" s="92"/>
      <c r="G197" s="92"/>
      <c r="H197" s="92"/>
    </row>
    <row r="198" spans="1:8" s="73" customFormat="1">
      <c r="A198" s="90"/>
      <c r="B198" s="90"/>
      <c r="C198" s="75" t="s">
        <v>668</v>
      </c>
      <c r="D198" s="92"/>
      <c r="E198" s="92"/>
      <c r="F198" s="92"/>
      <c r="G198" s="92"/>
      <c r="H198" s="92"/>
    </row>
    <row r="199" spans="1:8" s="73" customFormat="1">
      <c r="A199" s="90"/>
      <c r="B199" s="90"/>
      <c r="C199" s="75" t="s">
        <v>669</v>
      </c>
      <c r="D199" s="92"/>
      <c r="E199" s="92"/>
      <c r="F199" s="92"/>
      <c r="G199" s="92"/>
      <c r="H199" s="92"/>
    </row>
    <row r="200" spans="1:8">
      <c r="A200" s="90"/>
      <c r="B200" s="90"/>
      <c r="C200" s="75" t="s">
        <v>670</v>
      </c>
      <c r="D200" s="92"/>
      <c r="E200" s="92"/>
      <c r="F200" s="92"/>
      <c r="G200" s="92"/>
      <c r="H200" s="92"/>
    </row>
    <row r="201" spans="1:8">
      <c r="A201" s="90"/>
      <c r="B201" s="90"/>
      <c r="C201" s="75" t="s">
        <v>671</v>
      </c>
      <c r="D201" s="92"/>
      <c r="E201" s="92"/>
      <c r="F201" s="92"/>
      <c r="G201" s="92"/>
      <c r="H201" s="92"/>
    </row>
    <row r="202" spans="1:8">
      <c r="A202" s="90"/>
      <c r="B202" s="90"/>
      <c r="C202" s="75" t="s">
        <v>672</v>
      </c>
      <c r="D202" s="92"/>
      <c r="E202" s="92"/>
      <c r="F202" s="92"/>
      <c r="G202" s="92"/>
      <c r="H202" s="92"/>
    </row>
    <row r="203" spans="1:8">
      <c r="A203" s="90"/>
      <c r="B203" s="90"/>
      <c r="C203" s="75" t="s">
        <v>673</v>
      </c>
      <c r="D203" s="92"/>
      <c r="E203" s="92"/>
      <c r="F203" s="92"/>
      <c r="G203" s="92"/>
      <c r="H203" s="92"/>
    </row>
    <row r="204" spans="1:8">
      <c r="A204" s="90"/>
      <c r="B204" s="90"/>
      <c r="C204" s="75" t="s">
        <v>674</v>
      </c>
      <c r="D204" s="92"/>
      <c r="E204" s="92"/>
      <c r="F204" s="92"/>
      <c r="G204" s="92"/>
      <c r="H204" s="92"/>
    </row>
    <row r="205" spans="1:8">
      <c r="A205" s="90"/>
      <c r="B205" s="90"/>
      <c r="C205" s="75" t="s">
        <v>675</v>
      </c>
      <c r="D205" s="92"/>
      <c r="E205" s="92"/>
      <c r="F205" s="92"/>
      <c r="G205" s="92"/>
      <c r="H205" s="92"/>
    </row>
    <row r="206" spans="1:8" ht="15" customHeight="1">
      <c r="A206" s="90"/>
      <c r="B206" s="90" t="s">
        <v>516</v>
      </c>
      <c r="C206" s="75" t="s">
        <v>517</v>
      </c>
      <c r="D206" s="92" t="s">
        <v>386</v>
      </c>
      <c r="E206" s="92"/>
      <c r="F206" s="92"/>
      <c r="G206" s="92"/>
      <c r="H206" s="92"/>
    </row>
    <row r="207" spans="1:8" s="73" customFormat="1">
      <c r="A207" s="90"/>
      <c r="B207" s="90"/>
      <c r="C207" s="75" t="s">
        <v>518</v>
      </c>
      <c r="D207" s="92"/>
      <c r="E207" s="92"/>
      <c r="F207" s="92"/>
      <c r="G207" s="92"/>
      <c r="H207" s="92"/>
    </row>
    <row r="208" spans="1:8" s="73" customFormat="1">
      <c r="A208" s="90"/>
      <c r="B208" s="90"/>
      <c r="C208" s="75" t="s">
        <v>519</v>
      </c>
      <c r="D208" s="92"/>
      <c r="E208" s="92"/>
      <c r="F208" s="92"/>
      <c r="G208" s="92"/>
      <c r="H208" s="92"/>
    </row>
    <row r="209" spans="1:8" s="73" customFormat="1">
      <c r="A209" s="90"/>
      <c r="B209" s="90"/>
      <c r="C209" s="75" t="s">
        <v>520</v>
      </c>
      <c r="D209" s="92"/>
      <c r="E209" s="92"/>
      <c r="F209" s="92"/>
      <c r="G209" s="92"/>
      <c r="H209" s="92"/>
    </row>
    <row r="210" spans="1:8" s="73" customFormat="1">
      <c r="A210" s="90"/>
      <c r="B210" s="90"/>
      <c r="C210" s="75" t="s">
        <v>521</v>
      </c>
      <c r="D210" s="92"/>
      <c r="E210" s="92"/>
      <c r="F210" s="92"/>
      <c r="G210" s="92"/>
      <c r="H210" s="92"/>
    </row>
    <row r="211" spans="1:8" s="73" customFormat="1">
      <c r="A211" s="90"/>
      <c r="B211" s="90"/>
      <c r="C211" s="75" t="s">
        <v>522</v>
      </c>
      <c r="D211" s="92"/>
      <c r="E211" s="92"/>
      <c r="F211" s="92"/>
      <c r="G211" s="92"/>
      <c r="H211" s="92"/>
    </row>
    <row r="212" spans="1:8" s="73" customFormat="1">
      <c r="A212" s="90"/>
      <c r="B212" s="90"/>
      <c r="C212" s="75" t="s">
        <v>523</v>
      </c>
      <c r="D212" s="92"/>
      <c r="E212" s="92"/>
      <c r="F212" s="92"/>
      <c r="G212" s="92"/>
      <c r="H212" s="92"/>
    </row>
    <row r="213" spans="1:8">
      <c r="A213" s="90"/>
      <c r="B213" s="90"/>
      <c r="C213" s="75" t="s">
        <v>524</v>
      </c>
      <c r="D213" s="92"/>
      <c r="E213" s="92"/>
      <c r="F213" s="92"/>
      <c r="G213" s="92"/>
      <c r="H213" s="92"/>
    </row>
    <row r="214" spans="1:8">
      <c r="A214" s="90"/>
      <c r="B214" s="90"/>
      <c r="C214" s="75" t="s">
        <v>525</v>
      </c>
      <c r="D214" s="92"/>
      <c r="E214" s="92"/>
      <c r="F214" s="92"/>
      <c r="G214" s="92"/>
      <c r="H214" s="92"/>
    </row>
    <row r="215" spans="1:8">
      <c r="A215" s="90"/>
      <c r="B215" s="90"/>
      <c r="C215" s="75" t="s">
        <v>526</v>
      </c>
      <c r="D215" s="92"/>
      <c r="E215" s="92"/>
      <c r="F215" s="92"/>
      <c r="G215" s="92"/>
      <c r="H215" s="92"/>
    </row>
    <row r="216" spans="1:8">
      <c r="A216" s="90"/>
      <c r="B216" s="90"/>
      <c r="C216" s="75" t="s">
        <v>527</v>
      </c>
      <c r="D216" s="92"/>
      <c r="E216" s="92"/>
      <c r="F216" s="92"/>
      <c r="G216" s="92"/>
      <c r="H216" s="92"/>
    </row>
    <row r="217" spans="1:8">
      <c r="A217" s="90"/>
      <c r="B217" s="90"/>
      <c r="C217" s="75" t="s">
        <v>528</v>
      </c>
      <c r="D217" s="92"/>
      <c r="E217" s="92"/>
      <c r="F217" s="92"/>
      <c r="G217" s="92"/>
      <c r="H217" s="92"/>
    </row>
    <row r="218" spans="1:8" s="73" customFormat="1">
      <c r="A218" s="90"/>
      <c r="B218" s="90"/>
      <c r="C218" s="75" t="s">
        <v>529</v>
      </c>
      <c r="D218" s="92"/>
      <c r="E218" s="92"/>
      <c r="F218" s="92"/>
      <c r="G218" s="92"/>
      <c r="H218" s="92"/>
    </row>
    <row r="219" spans="1:8">
      <c r="A219" s="90" t="s">
        <v>676</v>
      </c>
      <c r="B219" s="69"/>
      <c r="C219" s="75" t="s">
        <v>243</v>
      </c>
      <c r="D219" s="75" t="s">
        <v>244</v>
      </c>
      <c r="E219" s="72" t="s">
        <v>63</v>
      </c>
      <c r="F219" s="75" t="s">
        <v>64</v>
      </c>
      <c r="G219" s="75" t="s">
        <v>65</v>
      </c>
      <c r="H219" s="75" t="s">
        <v>66</v>
      </c>
    </row>
    <row r="220" spans="1:8">
      <c r="A220" s="90"/>
      <c r="B220" s="69"/>
      <c r="C220" s="75" t="s">
        <v>114</v>
      </c>
      <c r="D220" s="75" t="s">
        <v>115</v>
      </c>
      <c r="E220" s="72" t="s">
        <v>63</v>
      </c>
      <c r="F220" s="75" t="s">
        <v>64</v>
      </c>
      <c r="G220" s="75" t="s">
        <v>65</v>
      </c>
      <c r="H220" s="75" t="s">
        <v>66</v>
      </c>
    </row>
    <row r="221" spans="1:8">
      <c r="A221" s="90"/>
      <c r="B221" s="24"/>
      <c r="C221" s="75" t="s">
        <v>191</v>
      </c>
      <c r="D221" s="75" t="s">
        <v>192</v>
      </c>
      <c r="E221" s="75" t="s">
        <v>37</v>
      </c>
      <c r="F221" s="75" t="s">
        <v>193</v>
      </c>
      <c r="G221" s="71"/>
      <c r="H221" s="75" t="s">
        <v>194</v>
      </c>
    </row>
    <row r="222" spans="1:8">
      <c r="A222" s="90"/>
      <c r="B222" s="24"/>
      <c r="C222" s="75" t="s">
        <v>195</v>
      </c>
      <c r="D222" s="75" t="s">
        <v>196</v>
      </c>
      <c r="E222" s="75" t="s">
        <v>37</v>
      </c>
      <c r="F222" s="75" t="s">
        <v>38</v>
      </c>
      <c r="G222" s="71"/>
      <c r="H222" s="75" t="s">
        <v>197</v>
      </c>
    </row>
    <row r="223" spans="1:8">
      <c r="A223" s="90"/>
      <c r="B223" s="69"/>
      <c r="C223" s="75" t="s">
        <v>598</v>
      </c>
      <c r="D223" s="74" t="s">
        <v>599</v>
      </c>
      <c r="E223" s="75" t="s">
        <v>37</v>
      </c>
      <c r="F223" s="75" t="s">
        <v>107</v>
      </c>
      <c r="G223" s="71"/>
      <c r="H223" s="75" t="s">
        <v>600</v>
      </c>
    </row>
    <row r="224" spans="1:8">
      <c r="A224" s="90"/>
      <c r="B224" s="24"/>
      <c r="C224" s="75" t="s">
        <v>601</v>
      </c>
      <c r="D224" s="75" t="s">
        <v>602</v>
      </c>
      <c r="E224" s="75" t="s">
        <v>54</v>
      </c>
      <c r="F224" s="75" t="s">
        <v>55</v>
      </c>
      <c r="G224" s="75" t="s">
        <v>56</v>
      </c>
      <c r="H224" s="75" t="s">
        <v>603</v>
      </c>
    </row>
    <row r="225" spans="1:8">
      <c r="A225" s="90"/>
      <c r="B225" s="24"/>
      <c r="C225" s="75" t="s">
        <v>604</v>
      </c>
      <c r="D225" s="75" t="s">
        <v>605</v>
      </c>
      <c r="E225" s="75" t="s">
        <v>54</v>
      </c>
      <c r="F225" s="75" t="s">
        <v>55</v>
      </c>
      <c r="G225" s="75" t="s">
        <v>56</v>
      </c>
      <c r="H225" s="75" t="s">
        <v>606</v>
      </c>
    </row>
    <row r="226" spans="1:8">
      <c r="A226" s="90"/>
      <c r="B226" s="24"/>
      <c r="C226" s="75" t="s">
        <v>233</v>
      </c>
      <c r="D226" s="75" t="s">
        <v>267</v>
      </c>
      <c r="E226" s="75" t="s">
        <v>37</v>
      </c>
      <c r="F226" s="75" t="s">
        <v>268</v>
      </c>
      <c r="G226" s="75"/>
      <c r="H226" s="75" t="s">
        <v>269</v>
      </c>
    </row>
    <row r="227" spans="1:8">
      <c r="A227" s="90"/>
      <c r="B227" s="69"/>
      <c r="C227" s="75" t="s">
        <v>607</v>
      </c>
      <c r="D227" s="74" t="s">
        <v>608</v>
      </c>
      <c r="E227" s="75" t="s">
        <v>37</v>
      </c>
      <c r="F227" s="75" t="s">
        <v>107</v>
      </c>
      <c r="G227" s="75"/>
      <c r="H227" s="75" t="s">
        <v>448</v>
      </c>
    </row>
    <row r="228" spans="1:8">
      <c r="A228" s="90"/>
      <c r="B228" s="24"/>
      <c r="C228" s="75" t="s">
        <v>609</v>
      </c>
      <c r="D228" s="74" t="s">
        <v>610</v>
      </c>
      <c r="E228" s="75" t="s">
        <v>54</v>
      </c>
      <c r="F228" s="75" t="s">
        <v>55</v>
      </c>
      <c r="G228" s="75" t="s">
        <v>56</v>
      </c>
      <c r="H228" s="75" t="s">
        <v>611</v>
      </c>
    </row>
    <row r="229" spans="1:8" s="73" customFormat="1">
      <c r="A229" s="90"/>
      <c r="B229" s="24"/>
      <c r="C229" s="75" t="s">
        <v>612</v>
      </c>
      <c r="D229" s="74" t="s">
        <v>613</v>
      </c>
      <c r="E229" s="75" t="s">
        <v>54</v>
      </c>
      <c r="F229" s="75" t="s">
        <v>55</v>
      </c>
      <c r="G229" s="75" t="s">
        <v>56</v>
      </c>
      <c r="H229" s="75" t="s">
        <v>606</v>
      </c>
    </row>
    <row r="230" spans="1:8" s="73" customFormat="1">
      <c r="A230" s="90"/>
      <c r="B230" s="24"/>
      <c r="C230" s="74" t="s">
        <v>643</v>
      </c>
      <c r="D230" s="74" t="s">
        <v>644</v>
      </c>
      <c r="E230" s="75" t="s">
        <v>37</v>
      </c>
      <c r="F230" s="75" t="s">
        <v>44</v>
      </c>
      <c r="G230" s="75"/>
      <c r="H230" s="75" t="s">
        <v>410</v>
      </c>
    </row>
    <row r="231" spans="1:8" s="75" customFormat="1">
      <c r="A231" s="90"/>
      <c r="B231" s="24"/>
      <c r="C231" s="74" t="s">
        <v>645</v>
      </c>
      <c r="D231" s="74" t="s">
        <v>646</v>
      </c>
      <c r="E231" s="75" t="s">
        <v>37</v>
      </c>
      <c r="F231" s="75" t="s">
        <v>193</v>
      </c>
      <c r="H231" s="75" t="s">
        <v>194</v>
      </c>
    </row>
    <row r="232" spans="1:8">
      <c r="A232" s="90"/>
      <c r="B232" s="69"/>
      <c r="C232" s="74" t="s">
        <v>174</v>
      </c>
      <c r="D232" s="74" t="s">
        <v>175</v>
      </c>
      <c r="E232" s="75" t="s">
        <v>63</v>
      </c>
      <c r="F232" s="75" t="s">
        <v>38</v>
      </c>
      <c r="G232" s="75" t="s">
        <v>176</v>
      </c>
      <c r="H232" s="75" t="s">
        <v>79</v>
      </c>
    </row>
    <row r="233" spans="1:8" s="73" customFormat="1">
      <c r="A233" s="90" t="s">
        <v>677</v>
      </c>
      <c r="B233" s="69"/>
      <c r="C233" s="75" t="s">
        <v>233</v>
      </c>
      <c r="D233" s="74" t="s">
        <v>267</v>
      </c>
      <c r="E233" s="75" t="s">
        <v>37</v>
      </c>
      <c r="F233" s="75" t="s">
        <v>268</v>
      </c>
      <c r="G233" s="75"/>
      <c r="H233" s="75" t="s">
        <v>269</v>
      </c>
    </row>
    <row r="234" spans="1:8" s="73" customFormat="1">
      <c r="A234" s="90"/>
      <c r="B234" s="69"/>
      <c r="C234" s="75" t="s">
        <v>607</v>
      </c>
      <c r="D234" s="74" t="s">
        <v>608</v>
      </c>
      <c r="E234" s="75" t="s">
        <v>37</v>
      </c>
      <c r="F234" s="75" t="s">
        <v>107</v>
      </c>
      <c r="G234" s="75"/>
      <c r="H234" s="75" t="s">
        <v>448</v>
      </c>
    </row>
    <row r="235" spans="1:8" s="73" customFormat="1">
      <c r="A235" s="90"/>
      <c r="B235" s="69"/>
      <c r="C235" s="75" t="s">
        <v>678</v>
      </c>
      <c r="D235" s="74" t="s">
        <v>679</v>
      </c>
      <c r="E235" s="75" t="s">
        <v>54</v>
      </c>
      <c r="F235" s="75" t="s">
        <v>55</v>
      </c>
      <c r="G235" s="75" t="s">
        <v>56</v>
      </c>
      <c r="H235" s="75" t="s">
        <v>657</v>
      </c>
    </row>
    <row r="236" spans="1:8">
      <c r="A236" s="90" t="s">
        <v>201</v>
      </c>
      <c r="B236" s="69"/>
      <c r="C236" s="75" t="s">
        <v>114</v>
      </c>
      <c r="D236" s="75" t="s">
        <v>115</v>
      </c>
      <c r="E236" s="72" t="s">
        <v>63</v>
      </c>
      <c r="F236" s="75" t="s">
        <v>64</v>
      </c>
      <c r="G236" s="75" t="s">
        <v>65</v>
      </c>
      <c r="H236" s="75" t="s">
        <v>66</v>
      </c>
    </row>
    <row r="237" spans="1:8">
      <c r="A237" s="90"/>
      <c r="B237" s="69"/>
      <c r="C237" s="75" t="s">
        <v>243</v>
      </c>
      <c r="D237" s="75" t="s">
        <v>244</v>
      </c>
      <c r="E237" s="72" t="s">
        <v>63</v>
      </c>
      <c r="F237" s="75" t="s">
        <v>64</v>
      </c>
      <c r="G237" s="75" t="s">
        <v>65</v>
      </c>
      <c r="H237" s="75" t="s">
        <v>66</v>
      </c>
    </row>
    <row r="238" spans="1:8">
      <c r="A238" s="90"/>
      <c r="B238" s="69"/>
      <c r="C238" s="75" t="s">
        <v>680</v>
      </c>
      <c r="D238" s="75" t="s">
        <v>681</v>
      </c>
      <c r="E238" s="75" t="s">
        <v>37</v>
      </c>
      <c r="F238" s="75" t="s">
        <v>44</v>
      </c>
      <c r="G238" s="75"/>
      <c r="H238" s="75" t="s">
        <v>682</v>
      </c>
    </row>
    <row r="239" spans="1:8">
      <c r="A239" s="90"/>
      <c r="B239" s="69"/>
      <c r="C239" s="75" t="s">
        <v>643</v>
      </c>
      <c r="D239" s="75" t="s">
        <v>644</v>
      </c>
      <c r="E239" s="75" t="s">
        <v>37</v>
      </c>
      <c r="F239" s="75" t="s">
        <v>44</v>
      </c>
      <c r="G239" s="75"/>
      <c r="H239" s="75" t="s">
        <v>410</v>
      </c>
    </row>
    <row r="240" spans="1:8">
      <c r="A240" s="90"/>
      <c r="B240" s="90" t="s">
        <v>683</v>
      </c>
      <c r="C240" s="75" t="s">
        <v>684</v>
      </c>
      <c r="D240" s="92" t="s">
        <v>388</v>
      </c>
      <c r="E240" s="92"/>
      <c r="F240" s="92"/>
      <c r="G240" s="92"/>
      <c r="H240" s="92"/>
    </row>
    <row r="241" spans="1:8">
      <c r="A241" s="90"/>
      <c r="B241" s="90"/>
      <c r="C241" s="75" t="s">
        <v>685</v>
      </c>
      <c r="D241" s="92"/>
      <c r="E241" s="92"/>
      <c r="F241" s="92"/>
      <c r="G241" s="92"/>
      <c r="H241" s="92"/>
    </row>
    <row r="242" spans="1:8">
      <c r="A242" s="90"/>
      <c r="B242" s="90"/>
      <c r="C242" s="75" t="s">
        <v>686</v>
      </c>
      <c r="D242" s="92"/>
      <c r="E242" s="92"/>
      <c r="F242" s="92"/>
      <c r="G242" s="92"/>
      <c r="H242" s="92"/>
    </row>
    <row r="243" spans="1:8">
      <c r="A243" s="90"/>
      <c r="B243" s="90"/>
      <c r="C243" s="75" t="s">
        <v>687</v>
      </c>
      <c r="D243" s="92"/>
      <c r="E243" s="92"/>
      <c r="F243" s="92"/>
      <c r="G243" s="92"/>
      <c r="H243" s="92"/>
    </row>
    <row r="244" spans="1:8">
      <c r="A244" s="90"/>
      <c r="B244" s="90"/>
      <c r="C244" s="75" t="s">
        <v>688</v>
      </c>
      <c r="D244" s="92"/>
      <c r="E244" s="92"/>
      <c r="F244" s="92"/>
      <c r="G244" s="92"/>
      <c r="H244" s="92"/>
    </row>
    <row r="245" spans="1:8">
      <c r="A245" s="90"/>
      <c r="B245" s="90"/>
      <c r="C245" s="75" t="s">
        <v>689</v>
      </c>
      <c r="D245" s="92"/>
      <c r="E245" s="92"/>
      <c r="F245" s="92"/>
      <c r="G245" s="92"/>
      <c r="H245" s="92"/>
    </row>
    <row r="246" spans="1:8">
      <c r="A246" s="90"/>
      <c r="B246" s="90"/>
      <c r="C246" s="75" t="s">
        <v>690</v>
      </c>
      <c r="D246" s="92"/>
      <c r="E246" s="92"/>
      <c r="F246" s="92"/>
      <c r="G246" s="92"/>
      <c r="H246" s="92"/>
    </row>
    <row r="247" spans="1:8">
      <c r="A247" s="90"/>
      <c r="B247" s="90"/>
      <c r="C247" s="75" t="s">
        <v>691</v>
      </c>
      <c r="D247" s="92"/>
      <c r="E247" s="92"/>
      <c r="F247" s="92"/>
      <c r="G247" s="92"/>
      <c r="H247" s="92"/>
    </row>
    <row r="248" spans="1:8">
      <c r="A248" s="90"/>
      <c r="B248" s="90"/>
      <c r="C248" s="75" t="s">
        <v>692</v>
      </c>
      <c r="D248" s="92"/>
      <c r="E248" s="92"/>
      <c r="F248" s="92"/>
      <c r="G248" s="92"/>
      <c r="H248" s="92"/>
    </row>
    <row r="249" spans="1:8">
      <c r="A249" s="90"/>
      <c r="B249" s="90"/>
      <c r="C249" s="75" t="s">
        <v>693</v>
      </c>
      <c r="D249" s="92"/>
      <c r="E249" s="92"/>
      <c r="F249" s="92"/>
      <c r="G249" s="92"/>
      <c r="H249" s="92"/>
    </row>
    <row r="250" spans="1:8">
      <c r="A250" s="90"/>
      <c r="B250" s="90"/>
      <c r="C250" s="75" t="s">
        <v>694</v>
      </c>
      <c r="D250" s="92"/>
      <c r="E250" s="92"/>
      <c r="F250" s="92"/>
      <c r="G250" s="92"/>
      <c r="H250" s="92"/>
    </row>
    <row r="251" spans="1:8">
      <c r="A251" s="90"/>
      <c r="B251" s="90"/>
      <c r="C251" s="75" t="s">
        <v>695</v>
      </c>
      <c r="D251" s="92"/>
      <c r="E251" s="92"/>
      <c r="F251" s="92"/>
      <c r="G251" s="92"/>
      <c r="H251" s="92"/>
    </row>
    <row r="252" spans="1:8">
      <c r="A252" s="90"/>
      <c r="B252" s="90" t="s">
        <v>696</v>
      </c>
      <c r="C252" s="75" t="s">
        <v>697</v>
      </c>
      <c r="D252" s="92" t="s">
        <v>386</v>
      </c>
      <c r="E252" s="92"/>
      <c r="F252" s="92"/>
      <c r="G252" s="92"/>
      <c r="H252" s="92"/>
    </row>
    <row r="253" spans="1:8" s="73" customFormat="1">
      <c r="A253" s="90"/>
      <c r="B253" s="90"/>
      <c r="C253" s="75" t="s">
        <v>698</v>
      </c>
      <c r="D253" s="92"/>
      <c r="E253" s="92"/>
      <c r="F253" s="92"/>
      <c r="G253" s="92"/>
      <c r="H253" s="92"/>
    </row>
    <row r="254" spans="1:8" s="73" customFormat="1">
      <c r="A254" s="90"/>
      <c r="B254" s="90"/>
      <c r="C254" s="75" t="s">
        <v>699</v>
      </c>
      <c r="D254" s="92"/>
      <c r="E254" s="92"/>
      <c r="F254" s="92"/>
      <c r="G254" s="92"/>
      <c r="H254" s="92"/>
    </row>
    <row r="255" spans="1:8" s="73" customFormat="1">
      <c r="A255" s="90"/>
      <c r="B255" s="90"/>
      <c r="C255" s="75" t="s">
        <v>700</v>
      </c>
      <c r="D255" s="92"/>
      <c r="E255" s="92"/>
      <c r="F255" s="92"/>
      <c r="G255" s="92"/>
      <c r="H255" s="92"/>
    </row>
    <row r="256" spans="1:8" s="73" customFormat="1">
      <c r="A256" s="90"/>
      <c r="B256" s="90"/>
      <c r="C256" s="75" t="s">
        <v>701</v>
      </c>
      <c r="D256" s="92"/>
      <c r="E256" s="92"/>
      <c r="F256" s="92"/>
      <c r="G256" s="92"/>
      <c r="H256" s="92"/>
    </row>
    <row r="257" spans="1:8" s="73" customFormat="1">
      <c r="A257" s="90"/>
      <c r="B257" s="90"/>
      <c r="C257" s="75" t="s">
        <v>702</v>
      </c>
      <c r="D257" s="92"/>
      <c r="E257" s="92"/>
      <c r="F257" s="92"/>
      <c r="G257" s="92"/>
      <c r="H257" s="92"/>
    </row>
    <row r="258" spans="1:8" s="73" customFormat="1">
      <c r="A258" s="90"/>
      <c r="B258" s="90"/>
      <c r="C258" s="75" t="s">
        <v>703</v>
      </c>
      <c r="D258" s="92"/>
      <c r="E258" s="92"/>
      <c r="F258" s="92"/>
      <c r="G258" s="92"/>
      <c r="H258" s="92"/>
    </row>
    <row r="259" spans="1:8">
      <c r="A259" s="90"/>
      <c r="B259" s="90"/>
      <c r="C259" s="75" t="s">
        <v>704</v>
      </c>
      <c r="D259" s="92"/>
      <c r="E259" s="92"/>
      <c r="F259" s="92"/>
      <c r="G259" s="92"/>
      <c r="H259" s="92"/>
    </row>
    <row r="260" spans="1:8">
      <c r="A260" s="90"/>
      <c r="B260" s="90"/>
      <c r="C260" s="75" t="s">
        <v>705</v>
      </c>
      <c r="D260" s="92"/>
      <c r="E260" s="92"/>
      <c r="F260" s="92"/>
      <c r="G260" s="92"/>
      <c r="H260" s="92"/>
    </row>
    <row r="261" spans="1:8">
      <c r="A261" s="90"/>
      <c r="B261" s="90"/>
      <c r="C261" s="75" t="s">
        <v>706</v>
      </c>
      <c r="D261" s="92"/>
      <c r="E261" s="92"/>
      <c r="F261" s="92"/>
      <c r="G261" s="92"/>
      <c r="H261" s="92"/>
    </row>
    <row r="262" spans="1:8">
      <c r="A262" s="90"/>
      <c r="B262" s="90"/>
      <c r="C262" s="75" t="s">
        <v>707</v>
      </c>
      <c r="D262" s="92"/>
      <c r="E262" s="92"/>
      <c r="F262" s="92"/>
      <c r="G262" s="92"/>
      <c r="H262" s="92"/>
    </row>
    <row r="263" spans="1:8">
      <c r="A263" s="90"/>
      <c r="B263" s="90"/>
      <c r="C263" s="75" t="s">
        <v>708</v>
      </c>
      <c r="D263" s="92"/>
      <c r="E263" s="92"/>
      <c r="F263" s="92"/>
      <c r="G263" s="92"/>
      <c r="H263" s="92"/>
    </row>
    <row r="264" spans="1:8">
      <c r="A264" s="90"/>
      <c r="B264" s="90"/>
      <c r="C264" s="75" t="s">
        <v>709</v>
      </c>
      <c r="D264" s="92"/>
      <c r="E264" s="92"/>
      <c r="F264" s="92"/>
      <c r="G264" s="92"/>
      <c r="H264" s="92"/>
    </row>
    <row r="265" spans="1:8">
      <c r="A265" s="90"/>
      <c r="B265" s="90" t="s">
        <v>710</v>
      </c>
      <c r="C265" s="75" t="s">
        <v>711</v>
      </c>
      <c r="D265" s="92" t="s">
        <v>386</v>
      </c>
      <c r="E265" s="92"/>
      <c r="F265" s="92"/>
      <c r="G265" s="92"/>
      <c r="H265" s="92"/>
    </row>
    <row r="266" spans="1:8" s="73" customFormat="1">
      <c r="A266" s="90"/>
      <c r="B266" s="90"/>
      <c r="C266" s="75" t="s">
        <v>712</v>
      </c>
      <c r="D266" s="92"/>
      <c r="E266" s="92"/>
      <c r="F266" s="92"/>
      <c r="G266" s="92"/>
      <c r="H266" s="92"/>
    </row>
    <row r="267" spans="1:8" s="73" customFormat="1">
      <c r="A267" s="90"/>
      <c r="B267" s="90"/>
      <c r="C267" s="75" t="s">
        <v>713</v>
      </c>
      <c r="D267" s="92"/>
      <c r="E267" s="92"/>
      <c r="F267" s="92"/>
      <c r="G267" s="92"/>
      <c r="H267" s="92"/>
    </row>
    <row r="268" spans="1:8" s="73" customFormat="1">
      <c r="A268" s="90"/>
      <c r="B268" s="90"/>
      <c r="C268" s="75" t="s">
        <v>714</v>
      </c>
      <c r="D268" s="92"/>
      <c r="E268" s="92"/>
      <c r="F268" s="92"/>
      <c r="G268" s="92"/>
      <c r="H268" s="92"/>
    </row>
    <row r="269" spans="1:8" s="73" customFormat="1">
      <c r="A269" s="90"/>
      <c r="B269" s="90"/>
      <c r="C269" s="75" t="s">
        <v>715</v>
      </c>
      <c r="D269" s="92"/>
      <c r="E269" s="92"/>
      <c r="F269" s="92"/>
      <c r="G269" s="92"/>
      <c r="H269" s="92"/>
    </row>
    <row r="270" spans="1:8" s="73" customFormat="1">
      <c r="A270" s="90"/>
      <c r="B270" s="90"/>
      <c r="C270" s="75" t="s">
        <v>716</v>
      </c>
      <c r="D270" s="92"/>
      <c r="E270" s="92"/>
      <c r="F270" s="92"/>
      <c r="G270" s="92"/>
      <c r="H270" s="92"/>
    </row>
    <row r="271" spans="1:8" s="73" customFormat="1">
      <c r="A271" s="90"/>
      <c r="B271" s="90"/>
      <c r="C271" s="75" t="s">
        <v>717</v>
      </c>
      <c r="D271" s="92"/>
      <c r="E271" s="92"/>
      <c r="F271" s="92"/>
      <c r="G271" s="92"/>
      <c r="H271" s="92"/>
    </row>
    <row r="272" spans="1:8">
      <c r="A272" s="90"/>
      <c r="B272" s="90"/>
      <c r="C272" s="75" t="s">
        <v>718</v>
      </c>
      <c r="D272" s="92"/>
      <c r="E272" s="92"/>
      <c r="F272" s="92"/>
      <c r="G272" s="92"/>
      <c r="H272" s="92"/>
    </row>
    <row r="273" spans="1:8">
      <c r="A273" s="90"/>
      <c r="B273" s="90"/>
      <c r="C273" s="75" t="s">
        <v>719</v>
      </c>
      <c r="D273" s="92"/>
      <c r="E273" s="92"/>
      <c r="F273" s="92"/>
      <c r="G273" s="92"/>
      <c r="H273" s="92"/>
    </row>
    <row r="274" spans="1:8">
      <c r="A274" s="90"/>
      <c r="B274" s="90"/>
      <c r="C274" s="75" t="s">
        <v>720</v>
      </c>
      <c r="D274" s="92"/>
      <c r="E274" s="92"/>
      <c r="F274" s="92"/>
      <c r="G274" s="92"/>
      <c r="H274" s="92"/>
    </row>
    <row r="275" spans="1:8">
      <c r="A275" s="90"/>
      <c r="B275" s="90"/>
      <c r="C275" s="75" t="s">
        <v>721</v>
      </c>
      <c r="D275" s="92"/>
      <c r="E275" s="92"/>
      <c r="F275" s="92"/>
      <c r="G275" s="92"/>
      <c r="H275" s="92"/>
    </row>
    <row r="276" spans="1:8">
      <c r="A276" s="90"/>
      <c r="B276" s="90"/>
      <c r="C276" s="75" t="s">
        <v>722</v>
      </c>
      <c r="D276" s="92"/>
      <c r="E276" s="92"/>
      <c r="F276" s="92"/>
      <c r="G276" s="92"/>
      <c r="H276" s="92"/>
    </row>
    <row r="277" spans="1:8">
      <c r="A277" s="90"/>
      <c r="B277" s="90"/>
      <c r="C277" s="75" t="s">
        <v>723</v>
      </c>
      <c r="D277" s="92"/>
      <c r="E277" s="92"/>
      <c r="F277" s="92"/>
      <c r="G277" s="92"/>
      <c r="H277" s="92"/>
    </row>
    <row r="278" spans="1:8">
      <c r="A278" s="90"/>
      <c r="B278" s="90" t="s">
        <v>724</v>
      </c>
      <c r="C278" s="75" t="s">
        <v>725</v>
      </c>
      <c r="D278" s="92" t="s">
        <v>388</v>
      </c>
      <c r="E278" s="92"/>
      <c r="F278" s="92"/>
      <c r="G278" s="92"/>
      <c r="H278" s="92"/>
    </row>
    <row r="279" spans="1:8">
      <c r="A279" s="90"/>
      <c r="B279" s="90"/>
      <c r="C279" s="75" t="s">
        <v>726</v>
      </c>
      <c r="D279" s="92"/>
      <c r="E279" s="92"/>
      <c r="F279" s="92"/>
      <c r="G279" s="92"/>
      <c r="H279" s="92"/>
    </row>
    <row r="280" spans="1:8">
      <c r="A280" s="90"/>
      <c r="B280" s="90"/>
      <c r="C280" s="75" t="s">
        <v>727</v>
      </c>
      <c r="D280" s="92"/>
      <c r="E280" s="92"/>
      <c r="F280" s="92"/>
      <c r="G280" s="92"/>
      <c r="H280" s="92"/>
    </row>
    <row r="281" spans="1:8">
      <c r="A281" s="90"/>
      <c r="B281" s="90"/>
      <c r="C281" s="75" t="s">
        <v>728</v>
      </c>
      <c r="D281" s="92"/>
      <c r="E281" s="92"/>
      <c r="F281" s="92"/>
      <c r="G281" s="92"/>
      <c r="H281" s="92"/>
    </row>
    <row r="282" spans="1:8">
      <c r="A282" s="90"/>
      <c r="B282" s="90"/>
      <c r="C282" s="75" t="s">
        <v>729</v>
      </c>
      <c r="D282" s="92"/>
      <c r="E282" s="92"/>
      <c r="F282" s="92"/>
      <c r="G282" s="92"/>
      <c r="H282" s="92"/>
    </row>
    <row r="283" spans="1:8">
      <c r="A283" s="90"/>
      <c r="B283" s="90"/>
      <c r="C283" s="75" t="s">
        <v>730</v>
      </c>
      <c r="D283" s="92"/>
      <c r="E283" s="92"/>
      <c r="F283" s="92"/>
      <c r="G283" s="92"/>
      <c r="H283" s="92"/>
    </row>
    <row r="284" spans="1:8">
      <c r="A284" s="90"/>
      <c r="B284" s="90"/>
      <c r="C284" s="75" t="s">
        <v>731</v>
      </c>
      <c r="D284" s="92"/>
      <c r="E284" s="92"/>
      <c r="F284" s="92"/>
      <c r="G284" s="92"/>
      <c r="H284" s="92"/>
    </row>
    <row r="285" spans="1:8">
      <c r="A285" s="90"/>
      <c r="B285" s="90"/>
      <c r="C285" s="75" t="s">
        <v>732</v>
      </c>
      <c r="D285" s="92"/>
      <c r="E285" s="92"/>
      <c r="F285" s="92"/>
      <c r="G285" s="92"/>
      <c r="H285" s="92"/>
    </row>
    <row r="286" spans="1:8">
      <c r="A286" s="90"/>
      <c r="B286" s="90"/>
      <c r="C286" s="75" t="s">
        <v>733</v>
      </c>
      <c r="D286" s="92"/>
      <c r="E286" s="92"/>
      <c r="F286" s="92"/>
      <c r="G286" s="92"/>
      <c r="H286" s="92"/>
    </row>
    <row r="287" spans="1:8">
      <c r="A287" s="90"/>
      <c r="B287" s="90"/>
      <c r="C287" s="75" t="s">
        <v>734</v>
      </c>
      <c r="D287" s="92"/>
      <c r="E287" s="92"/>
      <c r="F287" s="92"/>
      <c r="G287" s="92"/>
      <c r="H287" s="92"/>
    </row>
    <row r="288" spans="1:8">
      <c r="A288" s="90"/>
      <c r="B288" s="90"/>
      <c r="C288" s="75" t="s">
        <v>735</v>
      </c>
      <c r="D288" s="92"/>
      <c r="E288" s="92"/>
      <c r="F288" s="92"/>
      <c r="G288" s="92"/>
      <c r="H288" s="92"/>
    </row>
    <row r="289" spans="1:8">
      <c r="A289" s="90"/>
      <c r="B289" s="90"/>
      <c r="C289" s="75" t="s">
        <v>736</v>
      </c>
      <c r="D289" s="92"/>
      <c r="E289" s="92"/>
      <c r="F289" s="92"/>
      <c r="G289" s="92"/>
      <c r="H289" s="92"/>
    </row>
    <row r="290" spans="1:8">
      <c r="A290" s="90"/>
      <c r="B290" s="90" t="s">
        <v>737</v>
      </c>
      <c r="C290" s="75" t="s">
        <v>738</v>
      </c>
      <c r="D290" s="92" t="s">
        <v>386</v>
      </c>
      <c r="E290" s="92"/>
      <c r="F290" s="92"/>
      <c r="G290" s="92"/>
      <c r="H290" s="92"/>
    </row>
    <row r="291" spans="1:8" s="73" customFormat="1">
      <c r="A291" s="90"/>
      <c r="B291" s="90"/>
      <c r="C291" s="75" t="s">
        <v>739</v>
      </c>
      <c r="D291" s="92"/>
      <c r="E291" s="92"/>
      <c r="F291" s="92"/>
      <c r="G291" s="92"/>
      <c r="H291" s="92"/>
    </row>
    <row r="292" spans="1:8" s="73" customFormat="1">
      <c r="A292" s="90"/>
      <c r="B292" s="90"/>
      <c r="C292" s="75" t="s">
        <v>740</v>
      </c>
      <c r="D292" s="92"/>
      <c r="E292" s="92"/>
      <c r="F292" s="92"/>
      <c r="G292" s="92"/>
      <c r="H292" s="92"/>
    </row>
    <row r="293" spans="1:8" s="73" customFormat="1">
      <c r="A293" s="90"/>
      <c r="B293" s="90"/>
      <c r="C293" s="75" t="s">
        <v>741</v>
      </c>
      <c r="D293" s="92"/>
      <c r="E293" s="92"/>
      <c r="F293" s="92"/>
      <c r="G293" s="92"/>
      <c r="H293" s="92"/>
    </row>
    <row r="294" spans="1:8" s="73" customFormat="1">
      <c r="A294" s="90"/>
      <c r="B294" s="90"/>
      <c r="C294" s="75" t="s">
        <v>742</v>
      </c>
      <c r="D294" s="92"/>
      <c r="E294" s="92"/>
      <c r="F294" s="92"/>
      <c r="G294" s="92"/>
      <c r="H294" s="92"/>
    </row>
    <row r="295" spans="1:8" s="73" customFormat="1">
      <c r="A295" s="90"/>
      <c r="B295" s="90"/>
      <c r="C295" s="75" t="s">
        <v>743</v>
      </c>
      <c r="D295" s="92"/>
      <c r="E295" s="92"/>
      <c r="F295" s="92"/>
      <c r="G295" s="92"/>
      <c r="H295" s="92"/>
    </row>
    <row r="296" spans="1:8" s="73" customFormat="1">
      <c r="A296" s="90"/>
      <c r="B296" s="90"/>
      <c r="C296" s="75" t="s">
        <v>744</v>
      </c>
      <c r="D296" s="92"/>
      <c r="E296" s="92"/>
      <c r="F296" s="92"/>
      <c r="G296" s="92"/>
      <c r="H296" s="92"/>
    </row>
    <row r="297" spans="1:8">
      <c r="A297" s="90"/>
      <c r="B297" s="90"/>
      <c r="C297" s="75" t="s">
        <v>745</v>
      </c>
      <c r="D297" s="92"/>
      <c r="E297" s="92"/>
      <c r="F297" s="92"/>
      <c r="G297" s="92"/>
      <c r="H297" s="92"/>
    </row>
    <row r="298" spans="1:8">
      <c r="A298" s="90"/>
      <c r="B298" s="90"/>
      <c r="C298" s="75" t="s">
        <v>746</v>
      </c>
      <c r="D298" s="92"/>
      <c r="E298" s="92"/>
      <c r="F298" s="92"/>
      <c r="G298" s="92"/>
      <c r="H298" s="92"/>
    </row>
    <row r="299" spans="1:8">
      <c r="A299" s="90"/>
      <c r="B299" s="90"/>
      <c r="C299" s="75" t="s">
        <v>747</v>
      </c>
      <c r="D299" s="92"/>
      <c r="E299" s="92"/>
      <c r="F299" s="92"/>
      <c r="G299" s="92"/>
      <c r="H299" s="92"/>
    </row>
    <row r="300" spans="1:8">
      <c r="A300" s="90"/>
      <c r="B300" s="90"/>
      <c r="C300" s="75" t="s">
        <v>748</v>
      </c>
      <c r="D300" s="92"/>
      <c r="E300" s="92"/>
      <c r="F300" s="92"/>
      <c r="G300" s="92"/>
      <c r="H300" s="92"/>
    </row>
    <row r="301" spans="1:8">
      <c r="A301" s="90"/>
      <c r="B301" s="90"/>
      <c r="C301" s="75" t="s">
        <v>749</v>
      </c>
      <c r="D301" s="92"/>
      <c r="E301" s="92"/>
      <c r="F301" s="92"/>
      <c r="G301" s="92"/>
      <c r="H301" s="92"/>
    </row>
    <row r="302" spans="1:8">
      <c r="A302" s="90"/>
      <c r="B302" s="90"/>
      <c r="C302" s="75" t="s">
        <v>750</v>
      </c>
      <c r="D302" s="92"/>
      <c r="E302" s="92"/>
      <c r="F302" s="92"/>
      <c r="G302" s="92"/>
      <c r="H302" s="92"/>
    </row>
    <row r="303" spans="1:8">
      <c r="A303" s="90"/>
      <c r="B303" s="90" t="s">
        <v>751</v>
      </c>
      <c r="C303" s="75" t="s">
        <v>752</v>
      </c>
      <c r="D303" s="92" t="s">
        <v>386</v>
      </c>
      <c r="E303" s="92"/>
      <c r="F303" s="92"/>
      <c r="G303" s="92"/>
      <c r="H303" s="92"/>
    </row>
    <row r="304" spans="1:8" s="73" customFormat="1">
      <c r="A304" s="90"/>
      <c r="B304" s="90"/>
      <c r="C304" s="75" t="s">
        <v>753</v>
      </c>
      <c r="D304" s="92"/>
      <c r="E304" s="92"/>
      <c r="F304" s="92"/>
      <c r="G304" s="92"/>
      <c r="H304" s="92"/>
    </row>
    <row r="305" spans="1:8" s="73" customFormat="1">
      <c r="A305" s="90"/>
      <c r="B305" s="90"/>
      <c r="C305" s="75" t="s">
        <v>754</v>
      </c>
      <c r="D305" s="92"/>
      <c r="E305" s="92"/>
      <c r="F305" s="92"/>
      <c r="G305" s="92"/>
      <c r="H305" s="92"/>
    </row>
    <row r="306" spans="1:8" s="73" customFormat="1">
      <c r="A306" s="90"/>
      <c r="B306" s="90"/>
      <c r="C306" s="75" t="s">
        <v>755</v>
      </c>
      <c r="D306" s="92"/>
      <c r="E306" s="92"/>
      <c r="F306" s="92"/>
      <c r="G306" s="92"/>
      <c r="H306" s="92"/>
    </row>
    <row r="307" spans="1:8" s="73" customFormat="1">
      <c r="A307" s="90"/>
      <c r="B307" s="90"/>
      <c r="C307" s="75" t="s">
        <v>756</v>
      </c>
      <c r="D307" s="92"/>
      <c r="E307" s="92"/>
      <c r="F307" s="92"/>
      <c r="G307" s="92"/>
      <c r="H307" s="92"/>
    </row>
    <row r="308" spans="1:8" s="73" customFormat="1">
      <c r="A308" s="90"/>
      <c r="B308" s="90"/>
      <c r="C308" s="75" t="s">
        <v>757</v>
      </c>
      <c r="D308" s="92"/>
      <c r="E308" s="92"/>
      <c r="F308" s="92"/>
      <c r="G308" s="92"/>
      <c r="H308" s="92"/>
    </row>
    <row r="309" spans="1:8" s="73" customFormat="1">
      <c r="A309" s="90"/>
      <c r="B309" s="90"/>
      <c r="C309" s="75" t="s">
        <v>758</v>
      </c>
      <c r="D309" s="92"/>
      <c r="E309" s="92"/>
      <c r="F309" s="92"/>
      <c r="G309" s="92"/>
      <c r="H309" s="92"/>
    </row>
    <row r="310" spans="1:8">
      <c r="A310" s="90"/>
      <c r="B310" s="90"/>
      <c r="C310" s="75" t="s">
        <v>759</v>
      </c>
      <c r="D310" s="92"/>
      <c r="E310" s="92"/>
      <c r="F310" s="92"/>
      <c r="G310" s="92"/>
      <c r="H310" s="92"/>
    </row>
    <row r="311" spans="1:8">
      <c r="A311" s="90"/>
      <c r="B311" s="90"/>
      <c r="C311" s="75" t="s">
        <v>760</v>
      </c>
      <c r="D311" s="92"/>
      <c r="E311" s="92"/>
      <c r="F311" s="92"/>
      <c r="G311" s="92"/>
      <c r="H311" s="92"/>
    </row>
    <row r="312" spans="1:8">
      <c r="A312" s="90"/>
      <c r="B312" s="90"/>
      <c r="C312" s="75" t="s">
        <v>761</v>
      </c>
      <c r="D312" s="92"/>
      <c r="E312" s="92"/>
      <c r="F312" s="92"/>
      <c r="G312" s="92"/>
      <c r="H312" s="92"/>
    </row>
    <row r="313" spans="1:8">
      <c r="A313" s="90"/>
      <c r="B313" s="90"/>
      <c r="C313" s="75" t="s">
        <v>762</v>
      </c>
      <c r="D313" s="92"/>
      <c r="E313" s="92"/>
      <c r="F313" s="92"/>
      <c r="G313" s="92"/>
      <c r="H313" s="92"/>
    </row>
    <row r="314" spans="1:8">
      <c r="A314" s="90"/>
      <c r="B314" s="90"/>
      <c r="C314" s="75" t="s">
        <v>763</v>
      </c>
      <c r="D314" s="92"/>
      <c r="E314" s="92"/>
      <c r="F314" s="92"/>
      <c r="G314" s="92"/>
      <c r="H314" s="92"/>
    </row>
    <row r="315" spans="1:8">
      <c r="A315" s="90"/>
      <c r="B315" s="90"/>
      <c r="C315" s="75" t="s">
        <v>764</v>
      </c>
      <c r="D315" s="92"/>
      <c r="E315" s="92"/>
      <c r="F315" s="92"/>
      <c r="G315" s="92"/>
      <c r="H315" s="92"/>
    </row>
    <row r="316" spans="1:8">
      <c r="A316" s="90" t="s">
        <v>765</v>
      </c>
      <c r="B316" s="69"/>
      <c r="C316" s="75" t="s">
        <v>114</v>
      </c>
      <c r="D316" s="75" t="s">
        <v>115</v>
      </c>
      <c r="E316" s="72" t="s">
        <v>63</v>
      </c>
      <c r="F316" s="75" t="s">
        <v>64</v>
      </c>
      <c r="G316" s="75" t="s">
        <v>65</v>
      </c>
      <c r="H316" s="75" t="s">
        <v>66</v>
      </c>
    </row>
    <row r="317" spans="1:8">
      <c r="A317" s="90"/>
      <c r="B317" s="69"/>
      <c r="C317" s="75" t="s">
        <v>243</v>
      </c>
      <c r="D317" s="75" t="s">
        <v>244</v>
      </c>
      <c r="E317" s="72" t="s">
        <v>63</v>
      </c>
      <c r="F317" s="75" t="s">
        <v>64</v>
      </c>
      <c r="G317" s="75" t="s">
        <v>65</v>
      </c>
      <c r="H317" s="75" t="s">
        <v>66</v>
      </c>
    </row>
    <row r="318" spans="1:8">
      <c r="A318" s="90"/>
      <c r="B318" s="69"/>
      <c r="C318" s="75" t="s">
        <v>680</v>
      </c>
      <c r="D318" s="75" t="s">
        <v>681</v>
      </c>
      <c r="E318" s="75" t="s">
        <v>37</v>
      </c>
      <c r="F318" s="75" t="s">
        <v>44</v>
      </c>
      <c r="G318" s="75"/>
      <c r="H318" s="75" t="s">
        <v>682</v>
      </c>
    </row>
    <row r="319" spans="1:8">
      <c r="A319" s="90"/>
      <c r="B319" s="69"/>
      <c r="C319" s="75" t="s">
        <v>643</v>
      </c>
      <c r="D319" s="75" t="s">
        <v>644</v>
      </c>
      <c r="E319" s="75" t="s">
        <v>37</v>
      </c>
      <c r="F319" s="75" t="s">
        <v>44</v>
      </c>
      <c r="G319" s="75"/>
      <c r="H319" s="75" t="s">
        <v>410</v>
      </c>
    </row>
    <row r="320" spans="1:8">
      <c r="A320" s="90"/>
      <c r="B320" s="90" t="s">
        <v>683</v>
      </c>
      <c r="C320" s="75" t="s">
        <v>684</v>
      </c>
      <c r="D320" s="92" t="s">
        <v>388</v>
      </c>
      <c r="E320" s="92"/>
      <c r="F320" s="92"/>
      <c r="G320" s="92"/>
      <c r="H320" s="92"/>
    </row>
    <row r="321" spans="1:8">
      <c r="A321" s="90"/>
      <c r="B321" s="90"/>
      <c r="C321" s="75" t="s">
        <v>685</v>
      </c>
      <c r="D321" s="92"/>
      <c r="E321" s="92"/>
      <c r="F321" s="92"/>
      <c r="G321" s="92"/>
      <c r="H321" s="92"/>
    </row>
    <row r="322" spans="1:8">
      <c r="A322" s="90"/>
      <c r="B322" s="90"/>
      <c r="C322" s="75" t="s">
        <v>686</v>
      </c>
      <c r="D322" s="92"/>
      <c r="E322" s="92"/>
      <c r="F322" s="92"/>
      <c r="G322" s="92"/>
      <c r="H322" s="92"/>
    </row>
    <row r="323" spans="1:8">
      <c r="A323" s="90"/>
      <c r="B323" s="90"/>
      <c r="C323" s="75" t="s">
        <v>687</v>
      </c>
      <c r="D323" s="92"/>
      <c r="E323" s="92"/>
      <c r="F323" s="92"/>
      <c r="G323" s="92"/>
      <c r="H323" s="92"/>
    </row>
    <row r="324" spans="1:8">
      <c r="A324" s="90"/>
      <c r="B324" s="90"/>
      <c r="C324" s="75" t="s">
        <v>688</v>
      </c>
      <c r="D324" s="92"/>
      <c r="E324" s="92"/>
      <c r="F324" s="92"/>
      <c r="G324" s="92"/>
      <c r="H324" s="92"/>
    </row>
    <row r="325" spans="1:8">
      <c r="A325" s="90"/>
      <c r="B325" s="90"/>
      <c r="C325" s="75" t="s">
        <v>689</v>
      </c>
      <c r="D325" s="92"/>
      <c r="E325" s="92"/>
      <c r="F325" s="92"/>
      <c r="G325" s="92"/>
      <c r="H325" s="92"/>
    </row>
    <row r="326" spans="1:8">
      <c r="A326" s="90"/>
      <c r="B326" s="90"/>
      <c r="C326" s="75" t="s">
        <v>690</v>
      </c>
      <c r="D326" s="92"/>
      <c r="E326" s="92"/>
      <c r="F326" s="92"/>
      <c r="G326" s="92"/>
      <c r="H326" s="92"/>
    </row>
    <row r="327" spans="1:8">
      <c r="A327" s="90"/>
      <c r="B327" s="90"/>
      <c r="C327" s="75" t="s">
        <v>691</v>
      </c>
      <c r="D327" s="92"/>
      <c r="E327" s="92"/>
      <c r="F327" s="92"/>
      <c r="G327" s="92"/>
      <c r="H327" s="92"/>
    </row>
    <row r="328" spans="1:8">
      <c r="A328" s="90"/>
      <c r="B328" s="90"/>
      <c r="C328" s="75" t="s">
        <v>692</v>
      </c>
      <c r="D328" s="92"/>
      <c r="E328" s="92"/>
      <c r="F328" s="92"/>
      <c r="G328" s="92"/>
      <c r="H328" s="92"/>
    </row>
    <row r="329" spans="1:8">
      <c r="A329" s="90"/>
      <c r="B329" s="90"/>
      <c r="C329" s="75" t="s">
        <v>693</v>
      </c>
      <c r="D329" s="92"/>
      <c r="E329" s="92"/>
      <c r="F329" s="92"/>
      <c r="G329" s="92"/>
      <c r="H329" s="92"/>
    </row>
    <row r="330" spans="1:8">
      <c r="A330" s="90"/>
      <c r="B330" s="90"/>
      <c r="C330" s="75" t="s">
        <v>694</v>
      </c>
      <c r="D330" s="92"/>
      <c r="E330" s="92"/>
      <c r="F330" s="92"/>
      <c r="G330" s="92"/>
      <c r="H330" s="92"/>
    </row>
    <row r="331" spans="1:8">
      <c r="A331" s="90"/>
      <c r="B331" s="90"/>
      <c r="C331" s="75" t="s">
        <v>695</v>
      </c>
      <c r="D331" s="92"/>
      <c r="E331" s="92"/>
      <c r="F331" s="92"/>
      <c r="G331" s="92"/>
      <c r="H331" s="92"/>
    </row>
    <row r="332" spans="1:8">
      <c r="A332" s="90"/>
      <c r="B332" s="90" t="s">
        <v>724</v>
      </c>
      <c r="C332" s="75" t="s">
        <v>725</v>
      </c>
      <c r="D332" s="92" t="s">
        <v>388</v>
      </c>
      <c r="E332" s="92"/>
      <c r="F332" s="92"/>
      <c r="G332" s="92"/>
      <c r="H332" s="92"/>
    </row>
    <row r="333" spans="1:8">
      <c r="A333" s="90"/>
      <c r="B333" s="90"/>
      <c r="C333" s="75" t="s">
        <v>726</v>
      </c>
      <c r="D333" s="92"/>
      <c r="E333" s="92"/>
      <c r="F333" s="92"/>
      <c r="G333" s="92"/>
      <c r="H333" s="92"/>
    </row>
    <row r="334" spans="1:8">
      <c r="A334" s="90"/>
      <c r="B334" s="90"/>
      <c r="C334" s="75" t="s">
        <v>727</v>
      </c>
      <c r="D334" s="92"/>
      <c r="E334" s="92"/>
      <c r="F334" s="92"/>
      <c r="G334" s="92"/>
      <c r="H334" s="92"/>
    </row>
    <row r="335" spans="1:8">
      <c r="A335" s="90"/>
      <c r="B335" s="90"/>
      <c r="C335" s="75" t="s">
        <v>728</v>
      </c>
      <c r="D335" s="92"/>
      <c r="E335" s="92"/>
      <c r="F335" s="92"/>
      <c r="G335" s="92"/>
      <c r="H335" s="92"/>
    </row>
    <row r="336" spans="1:8">
      <c r="A336" s="90"/>
      <c r="B336" s="90"/>
      <c r="C336" s="75" t="s">
        <v>729</v>
      </c>
      <c r="D336" s="92"/>
      <c r="E336" s="92"/>
      <c r="F336" s="92"/>
      <c r="G336" s="92"/>
      <c r="H336" s="92"/>
    </row>
    <row r="337" spans="1:8">
      <c r="A337" s="90"/>
      <c r="B337" s="90"/>
      <c r="C337" s="75" t="s">
        <v>730</v>
      </c>
      <c r="D337" s="92"/>
      <c r="E337" s="92"/>
      <c r="F337" s="92"/>
      <c r="G337" s="92"/>
      <c r="H337" s="92"/>
    </row>
    <row r="338" spans="1:8">
      <c r="A338" s="90"/>
      <c r="B338" s="90"/>
      <c r="C338" s="75" t="s">
        <v>731</v>
      </c>
      <c r="D338" s="92"/>
      <c r="E338" s="92"/>
      <c r="F338" s="92"/>
      <c r="G338" s="92"/>
      <c r="H338" s="92"/>
    </row>
    <row r="339" spans="1:8">
      <c r="A339" s="90"/>
      <c r="B339" s="90"/>
      <c r="C339" s="75" t="s">
        <v>732</v>
      </c>
      <c r="D339" s="92"/>
      <c r="E339" s="92"/>
      <c r="F339" s="92"/>
      <c r="G339" s="92"/>
      <c r="H339" s="92"/>
    </row>
    <row r="340" spans="1:8">
      <c r="A340" s="90"/>
      <c r="B340" s="90"/>
      <c r="C340" s="75" t="s">
        <v>733</v>
      </c>
      <c r="D340" s="92"/>
      <c r="E340" s="92"/>
      <c r="F340" s="92"/>
      <c r="G340" s="92"/>
      <c r="H340" s="92"/>
    </row>
    <row r="341" spans="1:8">
      <c r="A341" s="90"/>
      <c r="B341" s="90"/>
      <c r="C341" s="75" t="s">
        <v>734</v>
      </c>
      <c r="D341" s="92"/>
      <c r="E341" s="92"/>
      <c r="F341" s="92"/>
      <c r="G341" s="92"/>
      <c r="H341" s="92"/>
    </row>
    <row r="342" spans="1:8">
      <c r="A342" s="90"/>
      <c r="B342" s="90"/>
      <c r="C342" s="75" t="s">
        <v>735</v>
      </c>
      <c r="D342" s="92"/>
      <c r="E342" s="92"/>
      <c r="F342" s="92"/>
      <c r="G342" s="92"/>
      <c r="H342" s="92"/>
    </row>
    <row r="343" spans="1:8">
      <c r="A343" s="90"/>
      <c r="B343" s="90"/>
      <c r="C343" s="75" t="s">
        <v>736</v>
      </c>
      <c r="D343" s="92"/>
      <c r="E343" s="92"/>
      <c r="F343" s="92"/>
      <c r="G343" s="92"/>
      <c r="H343" s="92"/>
    </row>
    <row r="344" spans="1:8">
      <c r="A344" s="90" t="s">
        <v>202</v>
      </c>
      <c r="B344" s="69"/>
      <c r="C344" s="75" t="s">
        <v>114</v>
      </c>
      <c r="D344" s="75" t="s">
        <v>115</v>
      </c>
      <c r="E344" s="72" t="s">
        <v>63</v>
      </c>
      <c r="F344" s="75" t="s">
        <v>64</v>
      </c>
      <c r="G344" s="75" t="s">
        <v>65</v>
      </c>
      <c r="H344" s="75" t="s">
        <v>66</v>
      </c>
    </row>
    <row r="345" spans="1:8">
      <c r="A345" s="90"/>
      <c r="B345" s="69"/>
      <c r="C345" s="75" t="s">
        <v>243</v>
      </c>
      <c r="D345" s="75" t="s">
        <v>244</v>
      </c>
      <c r="E345" s="72" t="s">
        <v>63</v>
      </c>
      <c r="F345" s="75" t="s">
        <v>64</v>
      </c>
      <c r="G345" s="75" t="s">
        <v>65</v>
      </c>
      <c r="H345" s="75" t="s">
        <v>66</v>
      </c>
    </row>
    <row r="346" spans="1:8">
      <c r="A346" s="90"/>
      <c r="B346" s="69"/>
      <c r="C346" s="75" t="s">
        <v>680</v>
      </c>
      <c r="D346" s="75" t="s">
        <v>681</v>
      </c>
      <c r="E346" s="75" t="s">
        <v>37</v>
      </c>
      <c r="F346" s="75" t="s">
        <v>44</v>
      </c>
      <c r="G346" s="75"/>
      <c r="H346" s="75" t="s">
        <v>766</v>
      </c>
    </row>
    <row r="347" spans="1:8">
      <c r="A347" s="90"/>
      <c r="B347" s="69"/>
      <c r="C347" s="75" t="s">
        <v>643</v>
      </c>
      <c r="D347" s="75" t="s">
        <v>644</v>
      </c>
      <c r="E347" s="75" t="s">
        <v>37</v>
      </c>
      <c r="F347" s="75" t="s">
        <v>44</v>
      </c>
      <c r="G347" s="75"/>
      <c r="H347" s="75" t="s">
        <v>410</v>
      </c>
    </row>
    <row r="348" spans="1:8">
      <c r="A348" s="90"/>
      <c r="B348" s="90" t="s">
        <v>767</v>
      </c>
      <c r="C348" s="75" t="s">
        <v>768</v>
      </c>
      <c r="D348" s="92" t="s">
        <v>388</v>
      </c>
      <c r="E348" s="92"/>
      <c r="F348" s="92"/>
      <c r="G348" s="92"/>
      <c r="H348" s="92"/>
    </row>
    <row r="349" spans="1:8">
      <c r="A349" s="90"/>
      <c r="B349" s="90"/>
      <c r="C349" s="75" t="s">
        <v>769</v>
      </c>
      <c r="D349" s="92"/>
      <c r="E349" s="92"/>
      <c r="F349" s="92"/>
      <c r="G349" s="92"/>
      <c r="H349" s="92"/>
    </row>
    <row r="350" spans="1:8">
      <c r="A350" s="90"/>
      <c r="B350" s="90"/>
      <c r="C350" s="75" t="s">
        <v>770</v>
      </c>
      <c r="D350" s="92"/>
      <c r="E350" s="92"/>
      <c r="F350" s="92"/>
      <c r="G350" s="92"/>
      <c r="H350" s="92"/>
    </row>
    <row r="351" spans="1:8">
      <c r="A351" s="90"/>
      <c r="B351" s="90"/>
      <c r="C351" s="75" t="s">
        <v>771</v>
      </c>
      <c r="D351" s="92"/>
      <c r="E351" s="92"/>
      <c r="F351" s="92"/>
      <c r="G351" s="92"/>
      <c r="H351" s="92"/>
    </row>
    <row r="352" spans="1:8">
      <c r="A352" s="90"/>
      <c r="B352" s="90"/>
      <c r="C352" s="75" t="s">
        <v>772</v>
      </c>
      <c r="D352" s="92"/>
      <c r="E352" s="92"/>
      <c r="F352" s="92"/>
      <c r="G352" s="92"/>
      <c r="H352" s="92"/>
    </row>
    <row r="353" spans="1:8">
      <c r="A353" s="90"/>
      <c r="B353" s="90"/>
      <c r="C353" s="75" t="s">
        <v>773</v>
      </c>
      <c r="D353" s="92"/>
      <c r="E353" s="92"/>
      <c r="F353" s="92"/>
      <c r="G353" s="92"/>
      <c r="H353" s="92"/>
    </row>
    <row r="354" spans="1:8">
      <c r="A354" s="90"/>
      <c r="B354" s="90"/>
      <c r="C354" s="75" t="s">
        <v>774</v>
      </c>
      <c r="D354" s="92"/>
      <c r="E354" s="92"/>
      <c r="F354" s="92"/>
      <c r="G354" s="92"/>
      <c r="H354" s="92"/>
    </row>
    <row r="355" spans="1:8">
      <c r="A355" s="90"/>
      <c r="B355" s="90"/>
      <c r="C355" s="75" t="s">
        <v>775</v>
      </c>
      <c r="D355" s="92"/>
      <c r="E355" s="92"/>
      <c r="F355" s="92"/>
      <c r="G355" s="92"/>
      <c r="H355" s="92"/>
    </row>
    <row r="356" spans="1:8">
      <c r="A356" s="90"/>
      <c r="B356" s="90"/>
      <c r="C356" s="75" t="s">
        <v>776</v>
      </c>
      <c r="D356" s="92"/>
      <c r="E356" s="92"/>
      <c r="F356" s="92"/>
      <c r="G356" s="92"/>
      <c r="H356" s="92"/>
    </row>
    <row r="357" spans="1:8">
      <c r="A357" s="90"/>
      <c r="B357" s="90"/>
      <c r="C357" s="75" t="s">
        <v>777</v>
      </c>
      <c r="D357" s="92"/>
      <c r="E357" s="92"/>
      <c r="F357" s="92"/>
      <c r="G357" s="92"/>
      <c r="H357" s="92"/>
    </row>
    <row r="358" spans="1:8">
      <c r="A358" s="90"/>
      <c r="B358" s="90"/>
      <c r="C358" s="75" t="s">
        <v>778</v>
      </c>
      <c r="D358" s="92"/>
      <c r="E358" s="92"/>
      <c r="F358" s="92"/>
      <c r="G358" s="92"/>
      <c r="H358" s="92"/>
    </row>
    <row r="359" spans="1:8">
      <c r="A359" s="90"/>
      <c r="B359" s="90"/>
      <c r="C359" s="75" t="s">
        <v>779</v>
      </c>
      <c r="D359" s="92"/>
      <c r="E359" s="92"/>
      <c r="F359" s="92"/>
      <c r="G359" s="92"/>
      <c r="H359" s="92"/>
    </row>
    <row r="360" spans="1:8">
      <c r="A360" s="90"/>
      <c r="B360" s="90" t="s">
        <v>780</v>
      </c>
      <c r="C360" s="75" t="s">
        <v>781</v>
      </c>
      <c r="D360" s="92" t="s">
        <v>386</v>
      </c>
      <c r="E360" s="92"/>
      <c r="F360" s="92"/>
      <c r="G360" s="92"/>
      <c r="H360" s="92"/>
    </row>
    <row r="361" spans="1:8" s="73" customFormat="1">
      <c r="A361" s="90"/>
      <c r="B361" s="90"/>
      <c r="C361" s="75" t="s">
        <v>782</v>
      </c>
      <c r="D361" s="92"/>
      <c r="E361" s="92"/>
      <c r="F361" s="92"/>
      <c r="G361" s="92"/>
      <c r="H361" s="92"/>
    </row>
    <row r="362" spans="1:8" s="73" customFormat="1">
      <c r="A362" s="90"/>
      <c r="B362" s="90"/>
      <c r="C362" s="75" t="s">
        <v>783</v>
      </c>
      <c r="D362" s="92"/>
      <c r="E362" s="92"/>
      <c r="F362" s="92"/>
      <c r="G362" s="92"/>
      <c r="H362" s="92"/>
    </row>
    <row r="363" spans="1:8" s="73" customFormat="1">
      <c r="A363" s="90"/>
      <c r="B363" s="90"/>
      <c r="C363" s="75" t="s">
        <v>784</v>
      </c>
      <c r="D363" s="92"/>
      <c r="E363" s="92"/>
      <c r="F363" s="92"/>
      <c r="G363" s="92"/>
      <c r="H363" s="92"/>
    </row>
    <row r="364" spans="1:8" s="73" customFormat="1">
      <c r="A364" s="90"/>
      <c r="B364" s="90"/>
      <c r="C364" s="75" t="s">
        <v>785</v>
      </c>
      <c r="D364" s="92"/>
      <c r="E364" s="92"/>
      <c r="F364" s="92"/>
      <c r="G364" s="92"/>
      <c r="H364" s="92"/>
    </row>
    <row r="365" spans="1:8" s="73" customFormat="1">
      <c r="A365" s="90"/>
      <c r="B365" s="90"/>
      <c r="C365" s="75" t="s">
        <v>786</v>
      </c>
      <c r="D365" s="92"/>
      <c r="E365" s="92"/>
      <c r="F365" s="92"/>
      <c r="G365" s="92"/>
      <c r="H365" s="92"/>
    </row>
    <row r="366" spans="1:8" s="73" customFormat="1">
      <c r="A366" s="90"/>
      <c r="B366" s="90"/>
      <c r="C366" s="75" t="s">
        <v>787</v>
      </c>
      <c r="D366" s="92"/>
      <c r="E366" s="92"/>
      <c r="F366" s="92"/>
      <c r="G366" s="92"/>
      <c r="H366" s="92"/>
    </row>
    <row r="367" spans="1:8">
      <c r="A367" s="90"/>
      <c r="B367" s="90"/>
      <c r="C367" s="75" t="s">
        <v>788</v>
      </c>
      <c r="D367" s="92"/>
      <c r="E367" s="92"/>
      <c r="F367" s="92"/>
      <c r="G367" s="92"/>
      <c r="H367" s="92"/>
    </row>
    <row r="368" spans="1:8">
      <c r="A368" s="90"/>
      <c r="B368" s="90"/>
      <c r="C368" s="75" t="s">
        <v>789</v>
      </c>
      <c r="D368" s="92"/>
      <c r="E368" s="92"/>
      <c r="F368" s="92"/>
      <c r="G368" s="92"/>
      <c r="H368" s="92"/>
    </row>
    <row r="369" spans="1:8">
      <c r="A369" s="90"/>
      <c r="B369" s="90"/>
      <c r="C369" s="75" t="s">
        <v>790</v>
      </c>
      <c r="D369" s="92"/>
      <c r="E369" s="92"/>
      <c r="F369" s="92"/>
      <c r="G369" s="92"/>
      <c r="H369" s="92"/>
    </row>
    <row r="370" spans="1:8">
      <c r="A370" s="90"/>
      <c r="B370" s="90"/>
      <c r="C370" s="75" t="s">
        <v>791</v>
      </c>
      <c r="D370" s="92"/>
      <c r="E370" s="92"/>
      <c r="F370" s="92"/>
      <c r="G370" s="92"/>
      <c r="H370" s="92"/>
    </row>
    <row r="371" spans="1:8">
      <c r="A371" s="90"/>
      <c r="B371" s="90"/>
      <c r="C371" s="75" t="s">
        <v>792</v>
      </c>
      <c r="D371" s="92"/>
      <c r="E371" s="92"/>
      <c r="F371" s="92"/>
      <c r="G371" s="92"/>
      <c r="H371" s="92"/>
    </row>
    <row r="372" spans="1:8">
      <c r="A372" s="90"/>
      <c r="B372" s="90"/>
      <c r="C372" s="75" t="s">
        <v>793</v>
      </c>
      <c r="D372" s="92"/>
      <c r="E372" s="92"/>
      <c r="F372" s="92"/>
      <c r="G372" s="92"/>
      <c r="H372" s="92"/>
    </row>
    <row r="373" spans="1:8">
      <c r="A373" s="90"/>
      <c r="B373" s="90" t="s">
        <v>794</v>
      </c>
      <c r="C373" s="75" t="s">
        <v>795</v>
      </c>
      <c r="D373" s="92" t="s">
        <v>386</v>
      </c>
      <c r="E373" s="92"/>
      <c r="F373" s="92"/>
      <c r="G373" s="92"/>
      <c r="H373" s="92"/>
    </row>
    <row r="374" spans="1:8" s="73" customFormat="1">
      <c r="A374" s="90"/>
      <c r="B374" s="90"/>
      <c r="C374" s="75" t="s">
        <v>796</v>
      </c>
      <c r="D374" s="92"/>
      <c r="E374" s="92"/>
      <c r="F374" s="92"/>
      <c r="G374" s="92"/>
      <c r="H374" s="92"/>
    </row>
    <row r="375" spans="1:8" s="73" customFormat="1">
      <c r="A375" s="90"/>
      <c r="B375" s="90"/>
      <c r="C375" s="75" t="s">
        <v>797</v>
      </c>
      <c r="D375" s="92"/>
      <c r="E375" s="92"/>
      <c r="F375" s="92"/>
      <c r="G375" s="92"/>
      <c r="H375" s="92"/>
    </row>
    <row r="376" spans="1:8" s="73" customFormat="1">
      <c r="A376" s="90"/>
      <c r="B376" s="90"/>
      <c r="C376" s="75" t="s">
        <v>798</v>
      </c>
      <c r="D376" s="92"/>
      <c r="E376" s="92"/>
      <c r="F376" s="92"/>
      <c r="G376" s="92"/>
      <c r="H376" s="92"/>
    </row>
    <row r="377" spans="1:8" s="73" customFormat="1">
      <c r="A377" s="90"/>
      <c r="B377" s="90"/>
      <c r="C377" s="75" t="s">
        <v>799</v>
      </c>
      <c r="D377" s="92"/>
      <c r="E377" s="92"/>
      <c r="F377" s="92"/>
      <c r="G377" s="92"/>
      <c r="H377" s="92"/>
    </row>
    <row r="378" spans="1:8" s="73" customFormat="1">
      <c r="A378" s="90"/>
      <c r="B378" s="90"/>
      <c r="C378" s="75" t="s">
        <v>800</v>
      </c>
      <c r="D378" s="92"/>
      <c r="E378" s="92"/>
      <c r="F378" s="92"/>
      <c r="G378" s="92"/>
      <c r="H378" s="92"/>
    </row>
    <row r="379" spans="1:8" s="73" customFormat="1">
      <c r="A379" s="90"/>
      <c r="B379" s="90"/>
      <c r="C379" s="75" t="s">
        <v>801</v>
      </c>
      <c r="D379" s="92"/>
      <c r="E379" s="92"/>
      <c r="F379" s="92"/>
      <c r="G379" s="92"/>
      <c r="H379" s="92"/>
    </row>
    <row r="380" spans="1:8">
      <c r="A380" s="90"/>
      <c r="B380" s="90"/>
      <c r="C380" s="75" t="s">
        <v>802</v>
      </c>
      <c r="D380" s="92"/>
      <c r="E380" s="92"/>
      <c r="F380" s="92"/>
      <c r="G380" s="92"/>
      <c r="H380" s="92"/>
    </row>
    <row r="381" spans="1:8">
      <c r="A381" s="90"/>
      <c r="B381" s="90"/>
      <c r="C381" s="75" t="s">
        <v>803</v>
      </c>
      <c r="D381" s="92"/>
      <c r="E381" s="92"/>
      <c r="F381" s="92"/>
      <c r="G381" s="92"/>
      <c r="H381" s="92"/>
    </row>
    <row r="382" spans="1:8">
      <c r="A382" s="90"/>
      <c r="B382" s="90"/>
      <c r="C382" s="75" t="s">
        <v>804</v>
      </c>
      <c r="D382" s="92"/>
      <c r="E382" s="92"/>
      <c r="F382" s="92"/>
      <c r="G382" s="92"/>
      <c r="H382" s="92"/>
    </row>
    <row r="383" spans="1:8">
      <c r="A383" s="90"/>
      <c r="B383" s="90"/>
      <c r="C383" s="75" t="s">
        <v>805</v>
      </c>
      <c r="D383" s="92"/>
      <c r="E383" s="92"/>
      <c r="F383" s="92"/>
      <c r="G383" s="92"/>
      <c r="H383" s="92"/>
    </row>
    <row r="384" spans="1:8">
      <c r="A384" s="90"/>
      <c r="B384" s="90"/>
      <c r="C384" s="75" t="s">
        <v>806</v>
      </c>
      <c r="D384" s="92"/>
      <c r="E384" s="92"/>
      <c r="F384" s="92"/>
      <c r="G384" s="92"/>
      <c r="H384" s="92"/>
    </row>
    <row r="385" spans="1:8">
      <c r="A385" s="90"/>
      <c r="B385" s="90"/>
      <c r="C385" s="75" t="s">
        <v>807</v>
      </c>
      <c r="D385" s="92"/>
      <c r="E385" s="92"/>
      <c r="F385" s="92"/>
      <c r="G385" s="92"/>
      <c r="H385" s="92"/>
    </row>
    <row r="386" spans="1:8">
      <c r="A386" s="90"/>
      <c r="B386" s="90" t="s">
        <v>808</v>
      </c>
      <c r="C386" s="75" t="s">
        <v>809</v>
      </c>
      <c r="D386" s="92" t="s">
        <v>388</v>
      </c>
      <c r="E386" s="92"/>
      <c r="F386" s="92"/>
      <c r="G386" s="92"/>
      <c r="H386" s="92"/>
    </row>
    <row r="387" spans="1:8">
      <c r="A387" s="90"/>
      <c r="B387" s="90"/>
      <c r="C387" s="75" t="s">
        <v>810</v>
      </c>
      <c r="D387" s="92"/>
      <c r="E387" s="92"/>
      <c r="F387" s="92"/>
      <c r="G387" s="92"/>
      <c r="H387" s="92"/>
    </row>
    <row r="388" spans="1:8">
      <c r="A388" s="90"/>
      <c r="B388" s="90"/>
      <c r="C388" s="75" t="s">
        <v>811</v>
      </c>
      <c r="D388" s="92"/>
      <c r="E388" s="92"/>
      <c r="F388" s="92"/>
      <c r="G388" s="92"/>
      <c r="H388" s="92"/>
    </row>
    <row r="389" spans="1:8">
      <c r="A389" s="90"/>
      <c r="B389" s="90"/>
      <c r="C389" s="75" t="s">
        <v>812</v>
      </c>
      <c r="D389" s="92"/>
      <c r="E389" s="92"/>
      <c r="F389" s="92"/>
      <c r="G389" s="92"/>
      <c r="H389" s="92"/>
    </row>
    <row r="390" spans="1:8">
      <c r="A390" s="90"/>
      <c r="B390" s="90"/>
      <c r="C390" s="75" t="s">
        <v>813</v>
      </c>
      <c r="D390" s="92"/>
      <c r="E390" s="92"/>
      <c r="F390" s="92"/>
      <c r="G390" s="92"/>
      <c r="H390" s="92"/>
    </row>
    <row r="391" spans="1:8">
      <c r="A391" s="90"/>
      <c r="B391" s="90"/>
      <c r="C391" s="75" t="s">
        <v>814</v>
      </c>
      <c r="D391" s="92"/>
      <c r="E391" s="92"/>
      <c r="F391" s="92"/>
      <c r="G391" s="92"/>
      <c r="H391" s="92"/>
    </row>
    <row r="392" spans="1:8">
      <c r="A392" s="90"/>
      <c r="B392" s="90"/>
      <c r="C392" s="75" t="s">
        <v>815</v>
      </c>
      <c r="D392" s="92"/>
      <c r="E392" s="92"/>
      <c r="F392" s="92"/>
      <c r="G392" s="92"/>
      <c r="H392" s="92"/>
    </row>
    <row r="393" spans="1:8">
      <c r="A393" s="90"/>
      <c r="B393" s="90"/>
      <c r="C393" s="75" t="s">
        <v>816</v>
      </c>
      <c r="D393" s="92"/>
      <c r="E393" s="92"/>
      <c r="F393" s="92"/>
      <c r="G393" s="92"/>
      <c r="H393" s="92"/>
    </row>
    <row r="394" spans="1:8">
      <c r="A394" s="90"/>
      <c r="B394" s="90"/>
      <c r="C394" s="75" t="s">
        <v>817</v>
      </c>
      <c r="D394" s="92"/>
      <c r="E394" s="92"/>
      <c r="F394" s="92"/>
      <c r="G394" s="92"/>
      <c r="H394" s="92"/>
    </row>
    <row r="395" spans="1:8">
      <c r="A395" s="90"/>
      <c r="B395" s="90"/>
      <c r="C395" s="75" t="s">
        <v>818</v>
      </c>
      <c r="D395" s="92"/>
      <c r="E395" s="92"/>
      <c r="F395" s="92"/>
      <c r="G395" s="92"/>
      <c r="H395" s="92"/>
    </row>
    <row r="396" spans="1:8">
      <c r="A396" s="90"/>
      <c r="B396" s="90"/>
      <c r="C396" s="75" t="s">
        <v>819</v>
      </c>
      <c r="D396" s="92"/>
      <c r="E396" s="92"/>
      <c r="F396" s="92"/>
      <c r="G396" s="92"/>
      <c r="H396" s="92"/>
    </row>
    <row r="397" spans="1:8">
      <c r="A397" s="90"/>
      <c r="B397" s="90"/>
      <c r="C397" s="75" t="s">
        <v>820</v>
      </c>
      <c r="D397" s="92"/>
      <c r="E397" s="92"/>
      <c r="F397" s="92"/>
      <c r="G397" s="92"/>
      <c r="H397" s="92"/>
    </row>
    <row r="398" spans="1:8">
      <c r="A398" s="90"/>
      <c r="B398" s="90" t="s">
        <v>821</v>
      </c>
      <c r="C398" s="75" t="s">
        <v>822</v>
      </c>
      <c r="D398" s="92" t="s">
        <v>386</v>
      </c>
      <c r="E398" s="92"/>
      <c r="F398" s="92"/>
      <c r="G398" s="92"/>
      <c r="H398" s="92"/>
    </row>
    <row r="399" spans="1:8" s="73" customFormat="1">
      <c r="A399" s="90"/>
      <c r="B399" s="90"/>
      <c r="C399" s="75" t="s">
        <v>823</v>
      </c>
      <c r="D399" s="92"/>
      <c r="E399" s="92"/>
      <c r="F399" s="92"/>
      <c r="G399" s="92"/>
      <c r="H399" s="92"/>
    </row>
    <row r="400" spans="1:8" s="73" customFormat="1">
      <c r="A400" s="90"/>
      <c r="B400" s="90"/>
      <c r="C400" s="75" t="s">
        <v>824</v>
      </c>
      <c r="D400" s="92"/>
      <c r="E400" s="92"/>
      <c r="F400" s="92"/>
      <c r="G400" s="92"/>
      <c r="H400" s="92"/>
    </row>
    <row r="401" spans="1:8" s="73" customFormat="1">
      <c r="A401" s="90"/>
      <c r="B401" s="90"/>
      <c r="C401" s="75" t="s">
        <v>825</v>
      </c>
      <c r="D401" s="92"/>
      <c r="E401" s="92"/>
      <c r="F401" s="92"/>
      <c r="G401" s="92"/>
      <c r="H401" s="92"/>
    </row>
    <row r="402" spans="1:8" s="73" customFormat="1">
      <c r="A402" s="90"/>
      <c r="B402" s="90"/>
      <c r="C402" s="75" t="s">
        <v>826</v>
      </c>
      <c r="D402" s="92"/>
      <c r="E402" s="92"/>
      <c r="F402" s="92"/>
      <c r="G402" s="92"/>
      <c r="H402" s="92"/>
    </row>
    <row r="403" spans="1:8" s="73" customFormat="1">
      <c r="A403" s="90"/>
      <c r="B403" s="90"/>
      <c r="C403" s="75" t="s">
        <v>827</v>
      </c>
      <c r="D403" s="92"/>
      <c r="E403" s="92"/>
      <c r="F403" s="92"/>
      <c r="G403" s="92"/>
      <c r="H403" s="92"/>
    </row>
    <row r="404" spans="1:8" s="73" customFormat="1">
      <c r="A404" s="90"/>
      <c r="B404" s="90"/>
      <c r="C404" s="75" t="s">
        <v>828</v>
      </c>
      <c r="D404" s="92"/>
      <c r="E404" s="92"/>
      <c r="F404" s="92"/>
      <c r="G404" s="92"/>
      <c r="H404" s="92"/>
    </row>
    <row r="405" spans="1:8">
      <c r="A405" s="90"/>
      <c r="B405" s="90"/>
      <c r="C405" s="75" t="s">
        <v>829</v>
      </c>
      <c r="D405" s="92"/>
      <c r="E405" s="92"/>
      <c r="F405" s="92"/>
      <c r="G405" s="92"/>
      <c r="H405" s="92"/>
    </row>
    <row r="406" spans="1:8">
      <c r="A406" s="90"/>
      <c r="B406" s="90"/>
      <c r="C406" s="75" t="s">
        <v>830</v>
      </c>
      <c r="D406" s="92"/>
      <c r="E406" s="92"/>
      <c r="F406" s="92"/>
      <c r="G406" s="92"/>
      <c r="H406" s="92"/>
    </row>
    <row r="407" spans="1:8">
      <c r="A407" s="90"/>
      <c r="B407" s="90"/>
      <c r="C407" s="75" t="s">
        <v>831</v>
      </c>
      <c r="D407" s="92"/>
      <c r="E407" s="92"/>
      <c r="F407" s="92"/>
      <c r="G407" s="92"/>
      <c r="H407" s="92"/>
    </row>
    <row r="408" spans="1:8">
      <c r="A408" s="90"/>
      <c r="B408" s="90"/>
      <c r="C408" s="75" t="s">
        <v>832</v>
      </c>
      <c r="D408" s="92"/>
      <c r="E408" s="92"/>
      <c r="F408" s="92"/>
      <c r="G408" s="92"/>
      <c r="H408" s="92"/>
    </row>
    <row r="409" spans="1:8">
      <c r="A409" s="90"/>
      <c r="B409" s="90"/>
      <c r="C409" s="75" t="s">
        <v>833</v>
      </c>
      <c r="D409" s="92"/>
      <c r="E409" s="92"/>
      <c r="F409" s="92"/>
      <c r="G409" s="92"/>
      <c r="H409" s="92"/>
    </row>
    <row r="410" spans="1:8">
      <c r="A410" s="90"/>
      <c r="B410" s="90"/>
      <c r="C410" s="75" t="s">
        <v>834</v>
      </c>
      <c r="D410" s="92"/>
      <c r="E410" s="92"/>
      <c r="F410" s="92"/>
      <c r="G410" s="92"/>
      <c r="H410" s="92"/>
    </row>
    <row r="411" spans="1:8">
      <c r="A411" s="90"/>
      <c r="B411" s="90" t="s">
        <v>835</v>
      </c>
      <c r="C411" s="75" t="s">
        <v>836</v>
      </c>
      <c r="D411" s="92" t="s">
        <v>386</v>
      </c>
      <c r="E411" s="92"/>
      <c r="F411" s="92"/>
      <c r="G411" s="92"/>
      <c r="H411" s="92"/>
    </row>
    <row r="412" spans="1:8" s="73" customFormat="1">
      <c r="A412" s="90"/>
      <c r="B412" s="90"/>
      <c r="C412" s="75" t="s">
        <v>837</v>
      </c>
      <c r="D412" s="92"/>
      <c r="E412" s="92"/>
      <c r="F412" s="92"/>
      <c r="G412" s="92"/>
      <c r="H412" s="92"/>
    </row>
    <row r="413" spans="1:8" s="73" customFormat="1">
      <c r="A413" s="90"/>
      <c r="B413" s="90"/>
      <c r="C413" s="75" t="s">
        <v>838</v>
      </c>
      <c r="D413" s="92"/>
      <c r="E413" s="92"/>
      <c r="F413" s="92"/>
      <c r="G413" s="92"/>
      <c r="H413" s="92"/>
    </row>
    <row r="414" spans="1:8" s="73" customFormat="1">
      <c r="A414" s="90"/>
      <c r="B414" s="90"/>
      <c r="C414" s="75" t="s">
        <v>839</v>
      </c>
      <c r="D414" s="92"/>
      <c r="E414" s="92"/>
      <c r="F414" s="92"/>
      <c r="G414" s="92"/>
      <c r="H414" s="92"/>
    </row>
    <row r="415" spans="1:8" s="73" customFormat="1">
      <c r="A415" s="90"/>
      <c r="B415" s="90"/>
      <c r="C415" s="75" t="s">
        <v>840</v>
      </c>
      <c r="D415" s="92"/>
      <c r="E415" s="92"/>
      <c r="F415" s="92"/>
      <c r="G415" s="92"/>
      <c r="H415" s="92"/>
    </row>
    <row r="416" spans="1:8" s="73" customFormat="1">
      <c r="A416" s="90"/>
      <c r="B416" s="90"/>
      <c r="C416" s="75" t="s">
        <v>841</v>
      </c>
      <c r="D416" s="92"/>
      <c r="E416" s="92"/>
      <c r="F416" s="92"/>
      <c r="G416" s="92"/>
      <c r="H416" s="92"/>
    </row>
    <row r="417" spans="1:8" s="73" customFormat="1">
      <c r="A417" s="90"/>
      <c r="B417" s="90"/>
      <c r="C417" s="75" t="s">
        <v>842</v>
      </c>
      <c r="D417" s="92"/>
      <c r="E417" s="92"/>
      <c r="F417" s="92"/>
      <c r="G417" s="92"/>
      <c r="H417" s="92"/>
    </row>
    <row r="418" spans="1:8">
      <c r="A418" s="90"/>
      <c r="B418" s="90"/>
      <c r="C418" s="75" t="s">
        <v>843</v>
      </c>
      <c r="D418" s="92"/>
      <c r="E418" s="92"/>
      <c r="F418" s="92"/>
      <c r="G418" s="92"/>
      <c r="H418" s="92"/>
    </row>
    <row r="419" spans="1:8">
      <c r="A419" s="90"/>
      <c r="B419" s="90"/>
      <c r="C419" s="75" t="s">
        <v>844</v>
      </c>
      <c r="D419" s="92"/>
      <c r="E419" s="92"/>
      <c r="F419" s="92"/>
      <c r="G419" s="92"/>
      <c r="H419" s="92"/>
    </row>
    <row r="420" spans="1:8">
      <c r="A420" s="90"/>
      <c r="B420" s="90"/>
      <c r="C420" s="75" t="s">
        <v>845</v>
      </c>
      <c r="D420" s="92"/>
      <c r="E420" s="92"/>
      <c r="F420" s="92"/>
      <c r="G420" s="92"/>
      <c r="H420" s="92"/>
    </row>
    <row r="421" spans="1:8">
      <c r="A421" s="90"/>
      <c r="B421" s="90"/>
      <c r="C421" s="75" t="s">
        <v>846</v>
      </c>
      <c r="D421" s="92"/>
      <c r="E421" s="92"/>
      <c r="F421" s="92"/>
      <c r="G421" s="92"/>
      <c r="H421" s="92"/>
    </row>
    <row r="422" spans="1:8">
      <c r="A422" s="90"/>
      <c r="B422" s="90"/>
      <c r="C422" s="75" t="s">
        <v>847</v>
      </c>
      <c r="D422" s="92"/>
      <c r="E422" s="92"/>
      <c r="F422" s="92"/>
      <c r="G422" s="92"/>
      <c r="H422" s="92"/>
    </row>
    <row r="423" spans="1:8">
      <c r="A423" s="90"/>
      <c r="B423" s="90"/>
      <c r="C423" s="75" t="s">
        <v>848</v>
      </c>
      <c r="D423" s="92"/>
      <c r="E423" s="92"/>
      <c r="F423" s="92"/>
      <c r="G423" s="92"/>
      <c r="H423" s="92"/>
    </row>
    <row r="424" spans="1:8">
      <c r="A424" s="90" t="s">
        <v>849</v>
      </c>
      <c r="B424" s="69"/>
      <c r="C424" s="75" t="s">
        <v>114</v>
      </c>
      <c r="D424" s="75" t="s">
        <v>115</v>
      </c>
      <c r="E424" s="72" t="s">
        <v>63</v>
      </c>
      <c r="F424" s="75" t="s">
        <v>64</v>
      </c>
      <c r="G424" s="75" t="s">
        <v>65</v>
      </c>
      <c r="H424" s="75" t="s">
        <v>66</v>
      </c>
    </row>
    <row r="425" spans="1:8">
      <c r="A425" s="90"/>
      <c r="B425" s="69"/>
      <c r="C425" s="75" t="s">
        <v>243</v>
      </c>
      <c r="D425" s="75" t="s">
        <v>244</v>
      </c>
      <c r="E425" s="72" t="s">
        <v>63</v>
      </c>
      <c r="F425" s="75" t="s">
        <v>64</v>
      </c>
      <c r="G425" s="75" t="s">
        <v>65</v>
      </c>
      <c r="H425" s="75" t="s">
        <v>66</v>
      </c>
    </row>
    <row r="426" spans="1:8">
      <c r="A426" s="90"/>
      <c r="B426" s="69"/>
      <c r="C426" s="75" t="s">
        <v>680</v>
      </c>
      <c r="D426" s="75" t="s">
        <v>681</v>
      </c>
      <c r="E426" s="75" t="s">
        <v>37</v>
      </c>
      <c r="F426" s="75" t="s">
        <v>44</v>
      </c>
      <c r="G426" s="75"/>
      <c r="H426" s="75" t="s">
        <v>766</v>
      </c>
    </row>
    <row r="427" spans="1:8">
      <c r="A427" s="90"/>
      <c r="B427" s="69"/>
      <c r="C427" s="75" t="s">
        <v>643</v>
      </c>
      <c r="D427" s="75" t="s">
        <v>644</v>
      </c>
      <c r="E427" s="75" t="s">
        <v>37</v>
      </c>
      <c r="F427" s="75" t="s">
        <v>44</v>
      </c>
      <c r="G427" s="75"/>
      <c r="H427" s="75" t="s">
        <v>410</v>
      </c>
    </row>
    <row r="428" spans="1:8">
      <c r="A428" s="90"/>
      <c r="B428" s="90" t="s">
        <v>767</v>
      </c>
      <c r="C428" s="75" t="s">
        <v>768</v>
      </c>
      <c r="D428" s="92" t="s">
        <v>388</v>
      </c>
      <c r="E428" s="92"/>
      <c r="F428" s="92"/>
      <c r="G428" s="92"/>
      <c r="H428" s="92"/>
    </row>
    <row r="429" spans="1:8">
      <c r="A429" s="90"/>
      <c r="B429" s="90"/>
      <c r="C429" s="75" t="s">
        <v>769</v>
      </c>
      <c r="D429" s="92"/>
      <c r="E429" s="92"/>
      <c r="F429" s="92"/>
      <c r="G429" s="92"/>
      <c r="H429" s="92"/>
    </row>
    <row r="430" spans="1:8">
      <c r="A430" s="90"/>
      <c r="B430" s="90"/>
      <c r="C430" s="75" t="s">
        <v>770</v>
      </c>
      <c r="D430" s="92"/>
      <c r="E430" s="92"/>
      <c r="F430" s="92"/>
      <c r="G430" s="92"/>
      <c r="H430" s="92"/>
    </row>
    <row r="431" spans="1:8">
      <c r="A431" s="90"/>
      <c r="B431" s="90"/>
      <c r="C431" s="75" t="s">
        <v>771</v>
      </c>
      <c r="D431" s="92"/>
      <c r="E431" s="92"/>
      <c r="F431" s="92"/>
      <c r="G431" s="92"/>
      <c r="H431" s="92"/>
    </row>
    <row r="432" spans="1:8">
      <c r="A432" s="90"/>
      <c r="B432" s="90"/>
      <c r="C432" s="75" t="s">
        <v>772</v>
      </c>
      <c r="D432" s="92"/>
      <c r="E432" s="92"/>
      <c r="F432" s="92"/>
      <c r="G432" s="92"/>
      <c r="H432" s="92"/>
    </row>
    <row r="433" spans="1:8">
      <c r="A433" s="90"/>
      <c r="B433" s="90"/>
      <c r="C433" s="75" t="s">
        <v>773</v>
      </c>
      <c r="D433" s="92"/>
      <c r="E433" s="92"/>
      <c r="F433" s="92"/>
      <c r="G433" s="92"/>
      <c r="H433" s="92"/>
    </row>
    <row r="434" spans="1:8">
      <c r="A434" s="90"/>
      <c r="B434" s="90"/>
      <c r="C434" s="75" t="s">
        <v>774</v>
      </c>
      <c r="D434" s="92"/>
      <c r="E434" s="92"/>
      <c r="F434" s="92"/>
      <c r="G434" s="92"/>
      <c r="H434" s="92"/>
    </row>
    <row r="435" spans="1:8">
      <c r="A435" s="90"/>
      <c r="B435" s="90"/>
      <c r="C435" s="75" t="s">
        <v>775</v>
      </c>
      <c r="D435" s="92"/>
      <c r="E435" s="92"/>
      <c r="F435" s="92"/>
      <c r="G435" s="92"/>
      <c r="H435" s="92"/>
    </row>
    <row r="436" spans="1:8">
      <c r="A436" s="90"/>
      <c r="B436" s="90"/>
      <c r="C436" s="75" t="s">
        <v>776</v>
      </c>
      <c r="D436" s="92"/>
      <c r="E436" s="92"/>
      <c r="F436" s="92"/>
      <c r="G436" s="92"/>
      <c r="H436" s="92"/>
    </row>
    <row r="437" spans="1:8">
      <c r="A437" s="90"/>
      <c r="B437" s="90"/>
      <c r="C437" s="75" t="s">
        <v>777</v>
      </c>
      <c r="D437" s="92"/>
      <c r="E437" s="92"/>
      <c r="F437" s="92"/>
      <c r="G437" s="92"/>
      <c r="H437" s="92"/>
    </row>
    <row r="438" spans="1:8">
      <c r="A438" s="90"/>
      <c r="B438" s="90"/>
      <c r="C438" s="75" t="s">
        <v>778</v>
      </c>
      <c r="D438" s="92"/>
      <c r="E438" s="92"/>
      <c r="F438" s="92"/>
      <c r="G438" s="92"/>
      <c r="H438" s="92"/>
    </row>
    <row r="439" spans="1:8">
      <c r="A439" s="90"/>
      <c r="B439" s="90"/>
      <c r="C439" s="75" t="s">
        <v>779</v>
      </c>
      <c r="D439" s="92"/>
      <c r="E439" s="92"/>
      <c r="F439" s="92"/>
      <c r="G439" s="92"/>
      <c r="H439" s="92"/>
    </row>
    <row r="440" spans="1:8">
      <c r="A440" s="90"/>
      <c r="B440" s="90" t="s">
        <v>808</v>
      </c>
      <c r="C440" s="75" t="s">
        <v>809</v>
      </c>
      <c r="D440" s="92" t="s">
        <v>388</v>
      </c>
      <c r="E440" s="92"/>
      <c r="F440" s="92"/>
      <c r="G440" s="92"/>
      <c r="H440" s="92"/>
    </row>
    <row r="441" spans="1:8">
      <c r="A441" s="90"/>
      <c r="B441" s="90"/>
      <c r="C441" s="75" t="s">
        <v>810</v>
      </c>
      <c r="D441" s="92"/>
      <c r="E441" s="92"/>
      <c r="F441" s="92"/>
      <c r="G441" s="92"/>
      <c r="H441" s="92"/>
    </row>
    <row r="442" spans="1:8">
      <c r="A442" s="90"/>
      <c r="B442" s="90"/>
      <c r="C442" s="75" t="s">
        <v>811</v>
      </c>
      <c r="D442" s="92"/>
      <c r="E442" s="92"/>
      <c r="F442" s="92"/>
      <c r="G442" s="92"/>
      <c r="H442" s="92"/>
    </row>
    <row r="443" spans="1:8">
      <c r="A443" s="90"/>
      <c r="B443" s="90"/>
      <c r="C443" s="75" t="s">
        <v>812</v>
      </c>
      <c r="D443" s="92"/>
      <c r="E443" s="92"/>
      <c r="F443" s="92"/>
      <c r="G443" s="92"/>
      <c r="H443" s="92"/>
    </row>
    <row r="444" spans="1:8">
      <c r="A444" s="90"/>
      <c r="B444" s="90"/>
      <c r="C444" s="75" t="s">
        <v>813</v>
      </c>
      <c r="D444" s="92"/>
      <c r="E444" s="92"/>
      <c r="F444" s="92"/>
      <c r="G444" s="92"/>
      <c r="H444" s="92"/>
    </row>
    <row r="445" spans="1:8">
      <c r="A445" s="90"/>
      <c r="B445" s="90"/>
      <c r="C445" s="75" t="s">
        <v>814</v>
      </c>
      <c r="D445" s="92"/>
      <c r="E445" s="92"/>
      <c r="F445" s="92"/>
      <c r="G445" s="92"/>
      <c r="H445" s="92"/>
    </row>
    <row r="446" spans="1:8">
      <c r="A446" s="90"/>
      <c r="B446" s="90"/>
      <c r="C446" s="75" t="s">
        <v>815</v>
      </c>
      <c r="D446" s="92"/>
      <c r="E446" s="92"/>
      <c r="F446" s="92"/>
      <c r="G446" s="92"/>
      <c r="H446" s="92"/>
    </row>
    <row r="447" spans="1:8">
      <c r="A447" s="90"/>
      <c r="B447" s="90"/>
      <c r="C447" s="75" t="s">
        <v>816</v>
      </c>
      <c r="D447" s="92"/>
      <c r="E447" s="92"/>
      <c r="F447" s="92"/>
      <c r="G447" s="92"/>
      <c r="H447" s="92"/>
    </row>
    <row r="448" spans="1:8">
      <c r="A448" s="90"/>
      <c r="B448" s="90"/>
      <c r="C448" s="75" t="s">
        <v>817</v>
      </c>
      <c r="D448" s="92"/>
      <c r="E448" s="92"/>
      <c r="F448" s="92"/>
      <c r="G448" s="92"/>
      <c r="H448" s="92"/>
    </row>
    <row r="449" spans="1:9">
      <c r="A449" s="90"/>
      <c r="B449" s="90"/>
      <c r="C449" s="75" t="s">
        <v>818</v>
      </c>
      <c r="D449" s="92"/>
      <c r="E449" s="92"/>
      <c r="F449" s="92"/>
      <c r="G449" s="92"/>
      <c r="H449" s="92"/>
      <c r="I449" s="75"/>
    </row>
    <row r="450" spans="1:9">
      <c r="A450" s="90"/>
      <c r="B450" s="90"/>
      <c r="C450" s="75" t="s">
        <v>819</v>
      </c>
      <c r="D450" s="92"/>
      <c r="E450" s="92"/>
      <c r="F450" s="92"/>
      <c r="G450" s="92"/>
      <c r="H450" s="92"/>
      <c r="I450" s="75"/>
    </row>
    <row r="451" spans="1:9">
      <c r="A451" s="90"/>
      <c r="B451" s="90"/>
      <c r="C451" s="75" t="s">
        <v>820</v>
      </c>
      <c r="D451" s="92"/>
      <c r="E451" s="92"/>
      <c r="F451" s="92"/>
      <c r="G451" s="92"/>
      <c r="H451" s="92"/>
      <c r="I451" s="75"/>
    </row>
    <row r="452" spans="1:9">
      <c r="A452" s="90" t="s">
        <v>203</v>
      </c>
      <c r="B452" s="69"/>
      <c r="C452" s="75" t="s">
        <v>219</v>
      </c>
      <c r="D452" s="75" t="s">
        <v>220</v>
      </c>
      <c r="E452" s="75" t="s">
        <v>37</v>
      </c>
      <c r="F452" s="75" t="s">
        <v>55</v>
      </c>
      <c r="G452" s="75"/>
      <c r="H452" s="75" t="s">
        <v>221</v>
      </c>
      <c r="I452" s="75"/>
    </row>
    <row r="453" spans="1:9">
      <c r="A453" s="90"/>
      <c r="B453" s="69"/>
      <c r="C453" s="75" t="s">
        <v>850</v>
      </c>
      <c r="D453" s="75" t="s">
        <v>851</v>
      </c>
      <c r="E453" s="75" t="s">
        <v>37</v>
      </c>
      <c r="F453" s="75" t="s">
        <v>70</v>
      </c>
      <c r="G453" s="75"/>
      <c r="H453" s="75" t="s">
        <v>852</v>
      </c>
      <c r="I453" s="75"/>
    </row>
    <row r="454" spans="1:9">
      <c r="A454" s="90"/>
      <c r="B454" s="69"/>
      <c r="C454" s="75" t="s">
        <v>853</v>
      </c>
      <c r="D454" s="75" t="s">
        <v>854</v>
      </c>
      <c r="E454" s="75" t="s">
        <v>37</v>
      </c>
      <c r="F454" s="75" t="s">
        <v>107</v>
      </c>
      <c r="G454" s="75"/>
      <c r="H454" s="75" t="s">
        <v>855</v>
      </c>
      <c r="I454" s="75"/>
    </row>
    <row r="455" spans="1:9">
      <c r="A455" s="90"/>
      <c r="B455" s="69"/>
      <c r="C455" s="75" t="s">
        <v>856</v>
      </c>
      <c r="D455" s="75" t="s">
        <v>857</v>
      </c>
      <c r="E455" s="75" t="s">
        <v>54</v>
      </c>
      <c r="F455" s="75" t="s">
        <v>55</v>
      </c>
      <c r="G455" s="75" t="s">
        <v>56</v>
      </c>
      <c r="H455" s="75" t="s">
        <v>858</v>
      </c>
      <c r="I455" s="75"/>
    </row>
    <row r="456" spans="1:9">
      <c r="A456" s="90"/>
      <c r="B456" s="69"/>
      <c r="C456" s="75" t="s">
        <v>859</v>
      </c>
      <c r="D456" s="75" t="s">
        <v>860</v>
      </c>
      <c r="E456" s="75" t="s">
        <v>37</v>
      </c>
      <c r="F456" s="75" t="s">
        <v>268</v>
      </c>
      <c r="G456" s="75"/>
      <c r="H456" s="75" t="s">
        <v>861</v>
      </c>
      <c r="I456" s="75"/>
    </row>
    <row r="457" spans="1:9">
      <c r="A457" s="90"/>
      <c r="B457" s="69"/>
      <c r="C457" s="75" t="s">
        <v>862</v>
      </c>
      <c r="D457" s="75" t="s">
        <v>863</v>
      </c>
      <c r="E457" s="75" t="s">
        <v>37</v>
      </c>
      <c r="F457" s="75" t="s">
        <v>107</v>
      </c>
      <c r="G457" s="75"/>
      <c r="H457" s="75" t="s">
        <v>486</v>
      </c>
      <c r="I457" s="75"/>
    </row>
    <row r="458" spans="1:9" s="75" customFormat="1">
      <c r="A458" s="90"/>
      <c r="B458" s="69"/>
      <c r="C458" s="75" t="s">
        <v>864</v>
      </c>
      <c r="D458" s="75" t="s">
        <v>865</v>
      </c>
      <c r="E458" s="75" t="s">
        <v>37</v>
      </c>
      <c r="F458" s="75" t="s">
        <v>44</v>
      </c>
      <c r="H458" s="74" t="s">
        <v>410</v>
      </c>
    </row>
    <row r="459" spans="1:9">
      <c r="A459" s="90"/>
      <c r="B459" s="69"/>
      <c r="C459" s="75" t="s">
        <v>866</v>
      </c>
      <c r="D459" s="75" t="s">
        <v>867</v>
      </c>
      <c r="E459" s="75" t="s">
        <v>37</v>
      </c>
      <c r="F459" s="75" t="s">
        <v>44</v>
      </c>
      <c r="G459" s="75"/>
      <c r="H459" s="74" t="s">
        <v>410</v>
      </c>
      <c r="I459" s="75"/>
    </row>
    <row r="460" spans="1:9">
      <c r="A460" s="90"/>
      <c r="B460" s="69"/>
      <c r="C460" s="75" t="s">
        <v>868</v>
      </c>
      <c r="D460" s="75" t="s">
        <v>869</v>
      </c>
      <c r="E460" s="75" t="s">
        <v>54</v>
      </c>
      <c r="F460" s="75" t="s">
        <v>55</v>
      </c>
      <c r="G460" s="75" t="s">
        <v>56</v>
      </c>
      <c r="H460" s="75" t="s">
        <v>870</v>
      </c>
      <c r="I460" s="75"/>
    </row>
    <row r="461" spans="1:9">
      <c r="A461" s="90"/>
      <c r="B461" s="69"/>
      <c r="C461" s="75" t="s">
        <v>871</v>
      </c>
      <c r="D461" s="75" t="s">
        <v>872</v>
      </c>
      <c r="E461" s="75" t="s">
        <v>37</v>
      </c>
      <c r="F461" s="75" t="s">
        <v>268</v>
      </c>
      <c r="G461" s="75"/>
      <c r="H461" s="75" t="s">
        <v>873</v>
      </c>
      <c r="I461" s="75"/>
    </row>
    <row r="462" spans="1:9" s="9" customFormat="1">
      <c r="A462" s="90"/>
      <c r="B462" s="69"/>
      <c r="C462" s="75" t="s">
        <v>874</v>
      </c>
      <c r="D462" s="75" t="s">
        <v>875</v>
      </c>
      <c r="E462" s="75" t="s">
        <v>37</v>
      </c>
      <c r="F462" s="75" t="s">
        <v>107</v>
      </c>
      <c r="G462" s="75"/>
      <c r="H462" s="75" t="s">
        <v>876</v>
      </c>
      <c r="I462" s="75"/>
    </row>
    <row r="463" spans="1:9">
      <c r="A463" s="90"/>
      <c r="B463" s="69"/>
      <c r="C463" s="75" t="s">
        <v>877</v>
      </c>
      <c r="D463" s="75" t="s">
        <v>878</v>
      </c>
      <c r="E463" s="75" t="s">
        <v>54</v>
      </c>
      <c r="F463" s="75" t="s">
        <v>55</v>
      </c>
      <c r="G463" s="75" t="s">
        <v>56</v>
      </c>
      <c r="H463" s="75" t="s">
        <v>879</v>
      </c>
      <c r="I463" s="75"/>
    </row>
    <row r="464" spans="1:9">
      <c r="A464" s="90"/>
      <c r="B464" s="69"/>
      <c r="C464" s="75" t="s">
        <v>880</v>
      </c>
      <c r="D464" s="75" t="s">
        <v>881</v>
      </c>
      <c r="E464" s="75" t="s">
        <v>63</v>
      </c>
      <c r="F464" s="75" t="s">
        <v>154</v>
      </c>
      <c r="G464" s="75" t="s">
        <v>155</v>
      </c>
      <c r="H464" s="75" t="s">
        <v>882</v>
      </c>
      <c r="I464" s="75"/>
    </row>
    <row r="465" spans="1:8">
      <c r="A465" s="90"/>
      <c r="B465" s="69"/>
      <c r="C465" s="75" t="s">
        <v>883</v>
      </c>
      <c r="D465" s="75" t="s">
        <v>884</v>
      </c>
      <c r="E465" s="75" t="s">
        <v>37</v>
      </c>
      <c r="F465" s="75" t="s">
        <v>885</v>
      </c>
      <c r="G465" s="75"/>
      <c r="H465" s="75" t="s">
        <v>194</v>
      </c>
    </row>
    <row r="466" spans="1:8">
      <c r="A466" s="90"/>
      <c r="B466" s="69"/>
      <c r="C466" s="75" t="s">
        <v>886</v>
      </c>
      <c r="D466" s="75" t="s">
        <v>887</v>
      </c>
      <c r="E466" s="75" t="s">
        <v>37</v>
      </c>
      <c r="F466" s="75" t="s">
        <v>84</v>
      </c>
      <c r="G466" s="75"/>
      <c r="H466" s="75" t="s">
        <v>469</v>
      </c>
    </row>
    <row r="467" spans="1:8">
      <c r="A467" s="90"/>
      <c r="B467" s="69"/>
      <c r="C467" s="75" t="s">
        <v>888</v>
      </c>
      <c r="D467" s="75" t="s">
        <v>889</v>
      </c>
      <c r="E467" s="75" t="s">
        <v>37</v>
      </c>
      <c r="F467" s="75" t="s">
        <v>70</v>
      </c>
      <c r="G467" s="75"/>
      <c r="H467" s="75" t="s">
        <v>890</v>
      </c>
    </row>
    <row r="468" spans="1:8">
      <c r="A468" s="90"/>
      <c r="B468" s="69"/>
      <c r="C468" s="75" t="s">
        <v>891</v>
      </c>
      <c r="D468" s="75" t="s">
        <v>892</v>
      </c>
      <c r="E468" s="75" t="s">
        <v>37</v>
      </c>
      <c r="F468" s="75" t="s">
        <v>107</v>
      </c>
      <c r="G468" s="75"/>
      <c r="H468" s="75" t="s">
        <v>893</v>
      </c>
    </row>
    <row r="469" spans="1:8">
      <c r="A469" s="90"/>
      <c r="B469" s="69"/>
      <c r="C469" s="75" t="s">
        <v>894</v>
      </c>
      <c r="D469" s="75" t="s">
        <v>895</v>
      </c>
      <c r="E469" s="75" t="s">
        <v>37</v>
      </c>
      <c r="F469" s="75" t="s">
        <v>70</v>
      </c>
      <c r="G469" s="75"/>
      <c r="H469" s="75" t="s">
        <v>896</v>
      </c>
    </row>
    <row r="470" spans="1:8">
      <c r="A470" s="90"/>
      <c r="B470" s="69"/>
      <c r="C470" s="75" t="s">
        <v>897</v>
      </c>
      <c r="D470" s="75" t="s">
        <v>898</v>
      </c>
      <c r="E470" s="75" t="s">
        <v>37</v>
      </c>
      <c r="F470" s="75" t="s">
        <v>107</v>
      </c>
      <c r="G470" s="75"/>
      <c r="H470" s="75" t="s">
        <v>899</v>
      </c>
    </row>
    <row r="471" spans="1:8">
      <c r="A471" s="90"/>
      <c r="B471" s="69"/>
      <c r="C471" s="75" t="s">
        <v>900</v>
      </c>
      <c r="D471" s="75" t="s">
        <v>901</v>
      </c>
      <c r="E471" s="75" t="s">
        <v>37</v>
      </c>
      <c r="F471" s="75" t="s">
        <v>70</v>
      </c>
      <c r="G471" s="75"/>
      <c r="H471" s="75" t="s">
        <v>902</v>
      </c>
    </row>
    <row r="472" spans="1:8">
      <c r="A472" s="90"/>
      <c r="B472" s="69"/>
      <c r="C472" s="75" t="s">
        <v>903</v>
      </c>
      <c r="D472" s="75" t="s">
        <v>904</v>
      </c>
      <c r="E472" s="75" t="s">
        <v>37</v>
      </c>
      <c r="F472" s="75" t="s">
        <v>107</v>
      </c>
      <c r="G472" s="75"/>
      <c r="H472" s="75" t="s">
        <v>905</v>
      </c>
    </row>
    <row r="473" spans="1:8">
      <c r="A473" s="90"/>
      <c r="B473" s="69"/>
      <c r="C473" s="75" t="s">
        <v>906</v>
      </c>
      <c r="D473" s="75" t="s">
        <v>907</v>
      </c>
      <c r="E473" s="75" t="s">
        <v>37</v>
      </c>
      <c r="F473" s="75" t="s">
        <v>70</v>
      </c>
      <c r="G473" s="75"/>
      <c r="H473" s="75" t="s">
        <v>908</v>
      </c>
    </row>
    <row r="474" spans="1:8">
      <c r="A474" s="90"/>
      <c r="B474" s="69"/>
      <c r="C474" s="75" t="s">
        <v>909</v>
      </c>
      <c r="D474" s="75" t="s">
        <v>910</v>
      </c>
      <c r="E474" s="75" t="s">
        <v>37</v>
      </c>
      <c r="F474" s="75" t="s">
        <v>107</v>
      </c>
      <c r="G474" s="75"/>
      <c r="H474" s="75" t="s">
        <v>911</v>
      </c>
    </row>
    <row r="475" spans="1:8">
      <c r="A475" s="90"/>
      <c r="B475" s="69"/>
      <c r="C475" s="75" t="s">
        <v>912</v>
      </c>
      <c r="D475" s="75" t="s">
        <v>913</v>
      </c>
      <c r="E475" s="75" t="s">
        <v>37</v>
      </c>
      <c r="F475" s="75" t="s">
        <v>70</v>
      </c>
      <c r="G475" s="75"/>
      <c r="H475" s="75" t="s">
        <v>341</v>
      </c>
    </row>
    <row r="476" spans="1:8">
      <c r="A476" s="90"/>
      <c r="B476" s="69"/>
      <c r="C476" s="75" t="s">
        <v>914</v>
      </c>
      <c r="D476" s="75" t="s">
        <v>915</v>
      </c>
      <c r="E476" s="75" t="s">
        <v>37</v>
      </c>
      <c r="F476" s="75" t="s">
        <v>107</v>
      </c>
      <c r="G476" s="75"/>
      <c r="H476" s="75" t="s">
        <v>916</v>
      </c>
    </row>
    <row r="477" spans="1:8">
      <c r="A477" s="90"/>
      <c r="B477" s="69"/>
      <c r="C477" s="75" t="s">
        <v>917</v>
      </c>
      <c r="D477" s="75" t="s">
        <v>918</v>
      </c>
      <c r="E477" s="75" t="s">
        <v>37</v>
      </c>
      <c r="F477" s="75" t="s">
        <v>347</v>
      </c>
      <c r="G477" s="75"/>
      <c r="H477" s="75" t="s">
        <v>348</v>
      </c>
    </row>
    <row r="478" spans="1:8">
      <c r="A478" s="90"/>
      <c r="B478" s="69"/>
      <c r="C478" s="75" t="s">
        <v>919</v>
      </c>
      <c r="D478" s="75" t="s">
        <v>920</v>
      </c>
      <c r="E478" s="75" t="s">
        <v>37</v>
      </c>
      <c r="F478" s="75" t="s">
        <v>107</v>
      </c>
      <c r="G478" s="75"/>
      <c r="H478" s="75" t="s">
        <v>338</v>
      </c>
    </row>
    <row r="479" spans="1:8">
      <c r="A479" s="90"/>
      <c r="B479" s="69"/>
      <c r="C479" s="75" t="s">
        <v>921</v>
      </c>
      <c r="D479" s="75" t="s">
        <v>922</v>
      </c>
      <c r="E479" s="75" t="s">
        <v>37</v>
      </c>
      <c r="F479" s="75" t="s">
        <v>70</v>
      </c>
      <c r="G479" s="75"/>
      <c r="H479" s="75" t="s">
        <v>341</v>
      </c>
    </row>
    <row r="480" spans="1:8">
      <c r="A480" s="90"/>
      <c r="B480" s="69"/>
      <c r="C480" s="75" t="s">
        <v>923</v>
      </c>
      <c r="D480" s="75" t="s">
        <v>924</v>
      </c>
      <c r="E480" s="75" t="s">
        <v>37</v>
      </c>
      <c r="F480" s="75" t="s">
        <v>107</v>
      </c>
      <c r="G480" s="75"/>
      <c r="H480" s="75" t="s">
        <v>916</v>
      </c>
    </row>
    <row r="481" spans="1:8">
      <c r="A481" s="90"/>
      <c r="B481" s="69"/>
      <c r="C481" s="75" t="s">
        <v>925</v>
      </c>
      <c r="D481" s="75" t="s">
        <v>926</v>
      </c>
      <c r="E481" s="75" t="s">
        <v>37</v>
      </c>
      <c r="F481" s="75" t="s">
        <v>347</v>
      </c>
      <c r="G481" s="75"/>
      <c r="H481" s="75" t="s">
        <v>348</v>
      </c>
    </row>
    <row r="482" spans="1:8">
      <c r="A482" s="90"/>
      <c r="B482" s="69"/>
      <c r="C482" s="75" t="s">
        <v>927</v>
      </c>
      <c r="D482" s="75" t="s">
        <v>928</v>
      </c>
      <c r="E482" s="75" t="s">
        <v>37</v>
      </c>
      <c r="F482" s="75" t="s">
        <v>107</v>
      </c>
      <c r="G482" s="75"/>
      <c r="H482" s="75" t="s">
        <v>338</v>
      </c>
    </row>
    <row r="483" spans="1:8">
      <c r="A483" s="90" t="s">
        <v>929</v>
      </c>
      <c r="B483" s="69"/>
      <c r="C483" s="75" t="s">
        <v>219</v>
      </c>
      <c r="D483" s="75" t="s">
        <v>220</v>
      </c>
      <c r="E483" s="75" t="s">
        <v>37</v>
      </c>
      <c r="F483" s="75" t="s">
        <v>55</v>
      </c>
      <c r="G483" s="75"/>
      <c r="H483" s="75" t="s">
        <v>221</v>
      </c>
    </row>
    <row r="484" spans="1:8">
      <c r="A484" s="90"/>
      <c r="B484" s="69"/>
      <c r="C484" s="75" t="s">
        <v>850</v>
      </c>
      <c r="D484" s="75" t="s">
        <v>851</v>
      </c>
      <c r="E484" s="75" t="s">
        <v>37</v>
      </c>
      <c r="F484" s="75" t="s">
        <v>70</v>
      </c>
      <c r="G484" s="75"/>
      <c r="H484" s="75" t="s">
        <v>852</v>
      </c>
    </row>
    <row r="485" spans="1:8">
      <c r="A485" s="90"/>
      <c r="B485" s="69"/>
      <c r="C485" s="75" t="s">
        <v>853</v>
      </c>
      <c r="D485" s="75" t="s">
        <v>854</v>
      </c>
      <c r="E485" s="75" t="s">
        <v>37</v>
      </c>
      <c r="F485" s="75" t="s">
        <v>107</v>
      </c>
      <c r="G485" s="75"/>
      <c r="H485" s="75" t="s">
        <v>855</v>
      </c>
    </row>
    <row r="486" spans="1:8">
      <c r="A486" s="90"/>
      <c r="B486" s="69"/>
      <c r="C486" s="75" t="s">
        <v>859</v>
      </c>
      <c r="D486" s="75" t="s">
        <v>860</v>
      </c>
      <c r="E486" s="75" t="s">
        <v>37</v>
      </c>
      <c r="F486" s="75" t="s">
        <v>268</v>
      </c>
      <c r="G486" s="75"/>
      <c r="H486" s="75" t="s">
        <v>861</v>
      </c>
    </row>
    <row r="487" spans="1:8">
      <c r="A487" s="90"/>
      <c r="B487" s="69"/>
      <c r="C487" s="75" t="s">
        <v>862</v>
      </c>
      <c r="D487" s="75" t="s">
        <v>863</v>
      </c>
      <c r="E487" s="75" t="s">
        <v>37</v>
      </c>
      <c r="F487" s="75" t="s">
        <v>107</v>
      </c>
      <c r="G487" s="75"/>
      <c r="H487" s="75" t="s">
        <v>486</v>
      </c>
    </row>
    <row r="488" spans="1:8">
      <c r="A488" s="90" t="s">
        <v>343</v>
      </c>
      <c r="B488" s="69"/>
      <c r="C488" s="75" t="s">
        <v>339</v>
      </c>
      <c r="D488" s="75" t="s">
        <v>340</v>
      </c>
      <c r="E488" s="75" t="s">
        <v>37</v>
      </c>
      <c r="F488" s="75" t="s">
        <v>70</v>
      </c>
      <c r="G488" s="75"/>
      <c r="H488" s="75" t="s">
        <v>341</v>
      </c>
    </row>
    <row r="489" spans="1:8">
      <c r="A489" s="90"/>
      <c r="B489" s="69"/>
      <c r="C489" s="75" t="s">
        <v>930</v>
      </c>
      <c r="D489" s="75" t="s">
        <v>931</v>
      </c>
      <c r="E489" s="75" t="s">
        <v>37</v>
      </c>
      <c r="F489" s="75" t="s">
        <v>107</v>
      </c>
      <c r="G489" s="75"/>
      <c r="H489" s="75" t="s">
        <v>916</v>
      </c>
    </row>
    <row r="490" spans="1:8">
      <c r="A490" s="90"/>
      <c r="B490" s="69"/>
      <c r="C490" s="75" t="s">
        <v>345</v>
      </c>
      <c r="D490" s="75" t="s">
        <v>346</v>
      </c>
      <c r="E490" s="75" t="s">
        <v>37</v>
      </c>
      <c r="F490" s="75" t="s">
        <v>347</v>
      </c>
      <c r="G490" s="75"/>
      <c r="H490" s="75" t="s">
        <v>348</v>
      </c>
    </row>
    <row r="491" spans="1:8">
      <c r="A491" s="90"/>
      <c r="B491" s="69"/>
      <c r="C491" s="75" t="s">
        <v>932</v>
      </c>
      <c r="D491" s="75" t="s">
        <v>933</v>
      </c>
      <c r="E491" s="75" t="s">
        <v>37</v>
      </c>
      <c r="F491" s="75" t="s">
        <v>44</v>
      </c>
      <c r="G491" s="75"/>
      <c r="H491" s="74" t="s">
        <v>410</v>
      </c>
    </row>
    <row r="492" spans="1:8">
      <c r="A492" s="90"/>
      <c r="B492" s="69"/>
      <c r="C492" s="75" t="s">
        <v>336</v>
      </c>
      <c r="D492" s="75" t="s">
        <v>337</v>
      </c>
      <c r="E492" s="75" t="s">
        <v>37</v>
      </c>
      <c r="F492" s="75" t="s">
        <v>107</v>
      </c>
      <c r="G492" s="75"/>
      <c r="H492" s="75" t="s">
        <v>338</v>
      </c>
    </row>
    <row r="493" spans="1:8">
      <c r="A493" s="90"/>
      <c r="B493" s="90" t="s">
        <v>386</v>
      </c>
      <c r="C493" s="75" t="s">
        <v>934</v>
      </c>
      <c r="D493" s="92" t="s">
        <v>386</v>
      </c>
      <c r="E493" s="92"/>
      <c r="F493" s="92"/>
      <c r="G493" s="92"/>
      <c r="H493" s="92"/>
    </row>
    <row r="494" spans="1:8" s="73" customFormat="1">
      <c r="A494" s="90"/>
      <c r="B494" s="90"/>
      <c r="C494" s="75" t="s">
        <v>935</v>
      </c>
      <c r="D494" s="92"/>
      <c r="E494" s="92"/>
      <c r="F494" s="92"/>
      <c r="G494" s="92"/>
      <c r="H494" s="92"/>
    </row>
    <row r="495" spans="1:8" s="73" customFormat="1">
      <c r="A495" s="90"/>
      <c r="B495" s="90"/>
      <c r="C495" s="75" t="s">
        <v>936</v>
      </c>
      <c r="D495" s="92"/>
      <c r="E495" s="92"/>
      <c r="F495" s="92"/>
      <c r="G495" s="92"/>
      <c r="H495" s="92"/>
    </row>
    <row r="496" spans="1:8" s="73" customFormat="1">
      <c r="A496" s="90"/>
      <c r="B496" s="90"/>
      <c r="C496" s="75" t="s">
        <v>937</v>
      </c>
      <c r="D496" s="92"/>
      <c r="E496" s="92"/>
      <c r="F496" s="92"/>
      <c r="G496" s="92"/>
      <c r="H496" s="92"/>
    </row>
    <row r="497" spans="1:8" s="73" customFormat="1">
      <c r="A497" s="90"/>
      <c r="B497" s="90"/>
      <c r="C497" s="75" t="s">
        <v>938</v>
      </c>
      <c r="D497" s="92"/>
      <c r="E497" s="92"/>
      <c r="F497" s="92"/>
      <c r="G497" s="92"/>
      <c r="H497" s="92"/>
    </row>
    <row r="498" spans="1:8" s="73" customFormat="1">
      <c r="A498" s="90"/>
      <c r="B498" s="90"/>
      <c r="C498" s="75" t="s">
        <v>939</v>
      </c>
      <c r="D498" s="92"/>
      <c r="E498" s="92"/>
      <c r="F498" s="92"/>
      <c r="G498" s="92"/>
      <c r="H498" s="92"/>
    </row>
    <row r="499" spans="1:8" s="73" customFormat="1">
      <c r="A499" s="90"/>
      <c r="B499" s="90"/>
      <c r="C499" s="75" t="s">
        <v>940</v>
      </c>
      <c r="D499" s="92"/>
      <c r="E499" s="92"/>
      <c r="F499" s="92"/>
      <c r="G499" s="92"/>
      <c r="H499" s="92"/>
    </row>
    <row r="500" spans="1:8">
      <c r="A500" s="90"/>
      <c r="B500" s="90"/>
      <c r="C500" s="75" t="s">
        <v>941</v>
      </c>
      <c r="D500" s="92"/>
      <c r="E500" s="92"/>
      <c r="F500" s="92"/>
      <c r="G500" s="92"/>
      <c r="H500" s="92"/>
    </row>
    <row r="501" spans="1:8">
      <c r="A501" s="90"/>
      <c r="B501" s="90"/>
      <c r="C501" s="75" t="s">
        <v>942</v>
      </c>
      <c r="D501" s="92"/>
      <c r="E501" s="92"/>
      <c r="F501" s="92"/>
      <c r="G501" s="92"/>
      <c r="H501" s="92"/>
    </row>
    <row r="502" spans="1:8">
      <c r="A502" s="90"/>
      <c r="B502" s="90"/>
      <c r="C502" s="75" t="s">
        <v>943</v>
      </c>
      <c r="D502" s="92"/>
      <c r="E502" s="92"/>
      <c r="F502" s="92"/>
      <c r="G502" s="92"/>
      <c r="H502" s="92"/>
    </row>
    <row r="503" spans="1:8">
      <c r="A503" s="90"/>
      <c r="B503" s="90"/>
      <c r="C503" s="75" t="s">
        <v>944</v>
      </c>
      <c r="D503" s="92"/>
      <c r="E503" s="92"/>
      <c r="F503" s="92"/>
      <c r="G503" s="92"/>
      <c r="H503" s="92"/>
    </row>
    <row r="504" spans="1:8">
      <c r="A504" s="90"/>
      <c r="B504" s="90"/>
      <c r="C504" s="75" t="s">
        <v>945</v>
      </c>
      <c r="D504" s="92"/>
      <c r="E504" s="92"/>
      <c r="F504" s="92"/>
      <c r="G504" s="92"/>
      <c r="H504" s="92"/>
    </row>
    <row r="505" spans="1:8">
      <c r="A505" s="90"/>
      <c r="B505" s="90"/>
      <c r="C505" s="75" t="s">
        <v>946</v>
      </c>
      <c r="D505" s="92"/>
      <c r="E505" s="92"/>
      <c r="F505" s="92"/>
      <c r="G505" s="92"/>
      <c r="H505" s="92"/>
    </row>
    <row r="506" spans="1:8" s="75" customFormat="1">
      <c r="A506" s="90" t="s">
        <v>313</v>
      </c>
      <c r="B506" s="69"/>
      <c r="C506" s="72" t="s">
        <v>123</v>
      </c>
      <c r="D506" s="74" t="s">
        <v>124</v>
      </c>
      <c r="E506" s="72" t="s">
        <v>63</v>
      </c>
      <c r="F506" s="75" t="s">
        <v>64</v>
      </c>
      <c r="G506" s="75" t="s">
        <v>65</v>
      </c>
      <c r="H506" s="75" t="s">
        <v>66</v>
      </c>
    </row>
    <row r="507" spans="1:8" s="75" customFormat="1">
      <c r="A507" s="90"/>
      <c r="B507" s="69"/>
      <c r="C507" s="75" t="s">
        <v>42</v>
      </c>
      <c r="D507" s="74" t="s">
        <v>43</v>
      </c>
      <c r="E507" s="75" t="s">
        <v>37</v>
      </c>
      <c r="F507" s="75" t="s">
        <v>44</v>
      </c>
      <c r="H507" s="75" t="s">
        <v>45</v>
      </c>
    </row>
    <row r="508" spans="1:8" s="75" customFormat="1">
      <c r="A508" s="90"/>
      <c r="B508" s="69"/>
      <c r="C508" s="75" t="s">
        <v>35</v>
      </c>
      <c r="D508" s="74" t="s">
        <v>36</v>
      </c>
      <c r="E508" s="75" t="s">
        <v>37</v>
      </c>
      <c r="F508" s="75" t="s">
        <v>38</v>
      </c>
      <c r="H508" s="75" t="s">
        <v>39</v>
      </c>
    </row>
    <row r="509" spans="1:8" s="75" customFormat="1">
      <c r="A509" s="90"/>
      <c r="B509" s="69"/>
      <c r="C509" s="75" t="s">
        <v>47</v>
      </c>
      <c r="D509" s="74" t="s">
        <v>48</v>
      </c>
      <c r="E509" s="75" t="s">
        <v>37</v>
      </c>
      <c r="F509" s="75" t="s">
        <v>49</v>
      </c>
      <c r="H509" s="69" t="s">
        <v>50</v>
      </c>
    </row>
    <row r="510" spans="1:8" s="75" customFormat="1">
      <c r="A510" s="90"/>
      <c r="B510" s="69"/>
      <c r="C510" s="75" t="s">
        <v>52</v>
      </c>
      <c r="D510" s="74" t="s">
        <v>53</v>
      </c>
      <c r="E510" s="75" t="s">
        <v>54</v>
      </c>
      <c r="F510" s="75" t="s">
        <v>55</v>
      </c>
      <c r="G510" s="75" t="s">
        <v>56</v>
      </c>
      <c r="H510" s="75" t="s">
        <v>57</v>
      </c>
    </row>
    <row r="511" spans="1:8" s="75" customFormat="1">
      <c r="A511" s="90"/>
      <c r="B511" s="69"/>
      <c r="C511" s="75" t="s">
        <v>58</v>
      </c>
      <c r="D511" s="74" t="s">
        <v>59</v>
      </c>
      <c r="E511" s="75" t="s">
        <v>54</v>
      </c>
      <c r="F511" s="75" t="s">
        <v>55</v>
      </c>
      <c r="G511" s="75" t="s">
        <v>56</v>
      </c>
      <c r="H511" s="75" t="s">
        <v>60</v>
      </c>
    </row>
    <row r="512" spans="1:8" s="75" customFormat="1">
      <c r="A512" s="90"/>
      <c r="B512" s="69"/>
      <c r="C512" s="75" t="s">
        <v>947</v>
      </c>
      <c r="D512" s="74" t="s">
        <v>948</v>
      </c>
      <c r="E512" s="75" t="s">
        <v>37</v>
      </c>
      <c r="F512" s="75" t="s">
        <v>149</v>
      </c>
      <c r="H512" s="75" t="s">
        <v>949</v>
      </c>
    </row>
    <row r="513" spans="1:8" s="75" customFormat="1">
      <c r="A513" s="90"/>
      <c r="B513" s="69"/>
      <c r="C513" s="75" t="s">
        <v>950</v>
      </c>
      <c r="D513" s="74" t="s">
        <v>951</v>
      </c>
      <c r="E513" s="75" t="s">
        <v>37</v>
      </c>
      <c r="F513" s="75" t="s">
        <v>107</v>
      </c>
      <c r="H513" s="75" t="s">
        <v>486</v>
      </c>
    </row>
    <row r="514" spans="1:8" s="75" customFormat="1">
      <c r="A514" s="90"/>
      <c r="B514" s="69"/>
      <c r="C514" s="75" t="s">
        <v>952</v>
      </c>
      <c r="D514" s="75" t="s">
        <v>953</v>
      </c>
      <c r="E514" s="75" t="s">
        <v>54</v>
      </c>
      <c r="F514" s="75" t="s">
        <v>55</v>
      </c>
      <c r="G514" s="75" t="s">
        <v>56</v>
      </c>
      <c r="H514" s="75" t="s">
        <v>954</v>
      </c>
    </row>
    <row r="515" spans="1:8" s="75" customFormat="1">
      <c r="A515" s="90"/>
      <c r="B515" s="69"/>
      <c r="C515" s="75" t="s">
        <v>955</v>
      </c>
      <c r="D515" s="75" t="s">
        <v>956</v>
      </c>
      <c r="E515" s="75" t="s">
        <v>37</v>
      </c>
      <c r="F515" s="75" t="s">
        <v>149</v>
      </c>
      <c r="H515" s="75" t="s">
        <v>957</v>
      </c>
    </row>
    <row r="516" spans="1:8" s="75" customFormat="1">
      <c r="A516" s="90"/>
      <c r="B516" s="69"/>
      <c r="C516" s="75" t="s">
        <v>958</v>
      </c>
      <c r="D516" s="75" t="s">
        <v>959</v>
      </c>
      <c r="E516" s="75" t="s">
        <v>37</v>
      </c>
      <c r="F516" s="75" t="s">
        <v>107</v>
      </c>
      <c r="H516" s="75" t="s">
        <v>960</v>
      </c>
    </row>
    <row r="517" spans="1:8" s="75" customFormat="1">
      <c r="A517" s="90"/>
      <c r="B517" s="69"/>
      <c r="C517" s="75" t="s">
        <v>961</v>
      </c>
      <c r="D517" s="75" t="s">
        <v>962</v>
      </c>
      <c r="E517" s="75" t="s">
        <v>54</v>
      </c>
      <c r="F517" s="75" t="s">
        <v>55</v>
      </c>
      <c r="G517" s="75" t="s">
        <v>56</v>
      </c>
      <c r="H517" s="75" t="s">
        <v>963</v>
      </c>
    </row>
    <row r="518" spans="1:8" s="75" customFormat="1">
      <c r="A518" s="90"/>
      <c r="B518" s="69"/>
      <c r="C518" s="75" t="s">
        <v>964</v>
      </c>
      <c r="D518" s="75" t="s">
        <v>965</v>
      </c>
      <c r="E518" s="75" t="s">
        <v>37</v>
      </c>
      <c r="F518" s="75" t="s">
        <v>149</v>
      </c>
      <c r="H518" s="75" t="s">
        <v>966</v>
      </c>
    </row>
    <row r="519" spans="1:8" s="75" customFormat="1">
      <c r="A519" s="90"/>
      <c r="B519" s="69"/>
      <c r="C519" s="75" t="s">
        <v>967</v>
      </c>
      <c r="D519" s="75" t="s">
        <v>968</v>
      </c>
      <c r="E519" s="75" t="s">
        <v>37</v>
      </c>
      <c r="F519" s="75" t="s">
        <v>107</v>
      </c>
      <c r="H519" s="75" t="s">
        <v>969</v>
      </c>
    </row>
    <row r="520" spans="1:8" s="75" customFormat="1">
      <c r="A520" s="90"/>
      <c r="B520" s="69"/>
      <c r="C520" s="75" t="s">
        <v>151</v>
      </c>
      <c r="D520" s="74" t="s">
        <v>152</v>
      </c>
      <c r="E520" s="75" t="s">
        <v>153</v>
      </c>
      <c r="F520" s="75" t="s">
        <v>154</v>
      </c>
      <c r="G520" s="75" t="s">
        <v>155</v>
      </c>
      <c r="H520" s="75" t="s">
        <v>156</v>
      </c>
    </row>
    <row r="521" spans="1:8" s="75" customFormat="1">
      <c r="A521" s="90"/>
      <c r="B521" s="69"/>
      <c r="C521" s="75" t="s">
        <v>167</v>
      </c>
      <c r="D521" s="75" t="s">
        <v>168</v>
      </c>
      <c r="E521" s="75" t="s">
        <v>37</v>
      </c>
      <c r="F521" s="75" t="s">
        <v>149</v>
      </c>
      <c r="H521" s="75" t="s">
        <v>970</v>
      </c>
    </row>
    <row r="522" spans="1:8" s="75" customFormat="1">
      <c r="A522" s="90"/>
      <c r="B522" s="69"/>
      <c r="C522" s="75" t="s">
        <v>971</v>
      </c>
      <c r="D522" s="75" t="s">
        <v>972</v>
      </c>
      <c r="E522" s="75" t="s">
        <v>37</v>
      </c>
      <c r="F522" s="75" t="s">
        <v>107</v>
      </c>
      <c r="H522" s="75" t="s">
        <v>973</v>
      </c>
    </row>
    <row r="523" spans="1:8">
      <c r="A523" s="90" t="s">
        <v>974</v>
      </c>
      <c r="B523" s="90" t="s">
        <v>313</v>
      </c>
      <c r="C523" s="72" t="s">
        <v>123</v>
      </c>
      <c r="D523" s="91" t="s">
        <v>313</v>
      </c>
      <c r="E523" s="91"/>
      <c r="F523" s="91"/>
      <c r="G523" s="91"/>
      <c r="H523" s="91"/>
    </row>
    <row r="524" spans="1:8">
      <c r="A524" s="90"/>
      <c r="B524" s="90"/>
      <c r="C524" s="75" t="s">
        <v>42</v>
      </c>
      <c r="D524" s="91"/>
      <c r="E524" s="91"/>
      <c r="F524" s="91"/>
      <c r="G524" s="91"/>
      <c r="H524" s="91"/>
    </row>
    <row r="525" spans="1:8">
      <c r="A525" s="90"/>
      <c r="B525" s="90"/>
      <c r="C525" s="75" t="s">
        <v>35</v>
      </c>
      <c r="D525" s="91"/>
      <c r="E525" s="91"/>
      <c r="F525" s="91"/>
      <c r="G525" s="91"/>
      <c r="H525" s="91"/>
    </row>
    <row r="526" spans="1:8">
      <c r="A526" s="90"/>
      <c r="B526" s="90"/>
      <c r="C526" s="75" t="s">
        <v>47</v>
      </c>
      <c r="D526" s="91"/>
      <c r="E526" s="91"/>
      <c r="F526" s="91"/>
      <c r="G526" s="91"/>
      <c r="H526" s="91"/>
    </row>
    <row r="527" spans="1:8">
      <c r="A527" s="90"/>
      <c r="B527" s="90"/>
      <c r="C527" s="75" t="s">
        <v>52</v>
      </c>
      <c r="D527" s="91"/>
      <c r="E527" s="91"/>
      <c r="F527" s="91"/>
      <c r="G527" s="91"/>
      <c r="H527" s="91"/>
    </row>
    <row r="528" spans="1:8">
      <c r="A528" s="90"/>
      <c r="B528" s="90"/>
      <c r="C528" s="75" t="s">
        <v>58</v>
      </c>
      <c r="D528" s="91"/>
      <c r="E528" s="91"/>
      <c r="F528" s="91"/>
      <c r="G528" s="91"/>
      <c r="H528" s="91"/>
    </row>
    <row r="529" spans="1:8">
      <c r="A529" s="90"/>
      <c r="B529" s="90"/>
      <c r="C529" s="75" t="s">
        <v>947</v>
      </c>
      <c r="D529" s="91"/>
      <c r="E529" s="91"/>
      <c r="F529" s="91"/>
      <c r="G529" s="91"/>
      <c r="H529" s="91"/>
    </row>
    <row r="530" spans="1:8">
      <c r="A530" s="90"/>
      <c r="B530" s="90"/>
      <c r="C530" s="75" t="s">
        <v>950</v>
      </c>
      <c r="D530" s="91"/>
      <c r="E530" s="91"/>
      <c r="F530" s="91"/>
      <c r="G530" s="91"/>
      <c r="H530" s="91"/>
    </row>
    <row r="531" spans="1:8">
      <c r="A531" s="90"/>
      <c r="B531" s="90"/>
      <c r="C531" s="75" t="s">
        <v>952</v>
      </c>
      <c r="D531" s="91"/>
      <c r="E531" s="91"/>
      <c r="F531" s="91"/>
      <c r="G531" s="91"/>
      <c r="H531" s="91"/>
    </row>
    <row r="532" spans="1:8">
      <c r="A532" s="90"/>
      <c r="B532" s="90"/>
      <c r="C532" s="75" t="s">
        <v>955</v>
      </c>
      <c r="D532" s="91"/>
      <c r="E532" s="91"/>
      <c r="F532" s="91"/>
      <c r="G532" s="91"/>
      <c r="H532" s="91"/>
    </row>
    <row r="533" spans="1:8">
      <c r="A533" s="90"/>
      <c r="B533" s="90"/>
      <c r="C533" s="75" t="s">
        <v>958</v>
      </c>
      <c r="D533" s="91"/>
      <c r="E533" s="91"/>
      <c r="F533" s="91"/>
      <c r="G533" s="91"/>
      <c r="H533" s="91"/>
    </row>
    <row r="534" spans="1:8">
      <c r="A534" s="90"/>
      <c r="B534" s="90"/>
      <c r="C534" s="75" t="s">
        <v>961</v>
      </c>
      <c r="D534" s="91"/>
      <c r="E534" s="91"/>
      <c r="F534" s="91"/>
      <c r="G534" s="91"/>
      <c r="H534" s="91"/>
    </row>
    <row r="535" spans="1:8">
      <c r="A535" s="90"/>
      <c r="B535" s="90"/>
      <c r="C535" s="75" t="s">
        <v>964</v>
      </c>
      <c r="D535" s="91"/>
      <c r="E535" s="91"/>
      <c r="F535" s="91"/>
      <c r="G535" s="91"/>
      <c r="H535" s="91"/>
    </row>
    <row r="536" spans="1:8">
      <c r="A536" s="90"/>
      <c r="B536" s="90"/>
      <c r="C536" s="75" t="s">
        <v>967</v>
      </c>
      <c r="D536" s="91"/>
      <c r="E536" s="91"/>
      <c r="F536" s="91"/>
      <c r="G536" s="91"/>
      <c r="H536" s="91"/>
    </row>
    <row r="537" spans="1:8">
      <c r="A537" s="90"/>
      <c r="B537" s="90"/>
      <c r="C537" s="75" t="s">
        <v>151</v>
      </c>
      <c r="D537" s="91"/>
      <c r="E537" s="91"/>
      <c r="F537" s="91"/>
      <c r="G537" s="91"/>
      <c r="H537" s="91"/>
    </row>
    <row r="538" spans="1:8">
      <c r="A538" s="90"/>
      <c r="B538" s="90"/>
      <c r="C538" s="75" t="s">
        <v>167</v>
      </c>
      <c r="D538" s="91"/>
      <c r="E538" s="91"/>
      <c r="F538" s="91"/>
      <c r="G538" s="91"/>
      <c r="H538" s="91"/>
    </row>
    <row r="539" spans="1:8" s="75" customFormat="1">
      <c r="A539" s="90"/>
      <c r="B539" s="90"/>
      <c r="C539" s="75" t="s">
        <v>971</v>
      </c>
      <c r="D539" s="91"/>
      <c r="E539" s="91"/>
      <c r="F539" s="91"/>
      <c r="G539" s="91"/>
      <c r="H539" s="91"/>
    </row>
    <row r="540" spans="1:8" s="75" customFormat="1">
      <c r="A540" s="90"/>
      <c r="B540" s="81"/>
      <c r="C540" s="75" t="s">
        <v>975</v>
      </c>
      <c r="D540" s="75" t="s">
        <v>976</v>
      </c>
      <c r="E540" s="75" t="s">
        <v>37</v>
      </c>
      <c r="F540" s="75" t="s">
        <v>44</v>
      </c>
      <c r="H540" s="75" t="s">
        <v>977</v>
      </c>
    </row>
    <row r="541" spans="1:8" s="75" customFormat="1">
      <c r="A541" s="90"/>
      <c r="B541" s="69"/>
      <c r="C541" s="75" t="s">
        <v>978</v>
      </c>
      <c r="D541" s="75" t="s">
        <v>979</v>
      </c>
      <c r="E541" s="75" t="s">
        <v>54</v>
      </c>
      <c r="F541" s="75" t="s">
        <v>55</v>
      </c>
      <c r="G541" s="75" t="s">
        <v>56</v>
      </c>
      <c r="H541" s="75" t="s">
        <v>57</v>
      </c>
    </row>
    <row r="542" spans="1:8">
      <c r="A542" s="90"/>
      <c r="B542" s="69"/>
      <c r="C542" s="75" t="s">
        <v>980</v>
      </c>
      <c r="D542" s="75" t="s">
        <v>981</v>
      </c>
      <c r="E542" s="75" t="s">
        <v>54</v>
      </c>
      <c r="F542" s="75" t="s">
        <v>55</v>
      </c>
      <c r="G542" s="75" t="s">
        <v>56</v>
      </c>
      <c r="H542" s="75" t="s">
        <v>60</v>
      </c>
    </row>
    <row r="543" spans="1:8">
      <c r="A543" s="90" t="s">
        <v>356</v>
      </c>
      <c r="B543" s="90" t="s">
        <v>982</v>
      </c>
      <c r="C543" s="74" t="s">
        <v>306</v>
      </c>
      <c r="D543" s="92" t="s">
        <v>388</v>
      </c>
      <c r="E543" s="92"/>
      <c r="F543" s="92"/>
      <c r="G543" s="92"/>
      <c r="H543" s="92"/>
    </row>
    <row r="544" spans="1:8">
      <c r="A544" s="90"/>
      <c r="B544" s="90"/>
      <c r="C544" s="72" t="s">
        <v>68</v>
      </c>
      <c r="D544" s="92"/>
      <c r="E544" s="92"/>
      <c r="F544" s="92"/>
      <c r="G544" s="92"/>
      <c r="H544" s="92"/>
    </row>
    <row r="545" spans="1:9">
      <c r="A545" s="90"/>
      <c r="B545" s="90"/>
      <c r="C545" s="72" t="s">
        <v>73</v>
      </c>
      <c r="D545" s="92"/>
      <c r="E545" s="92"/>
      <c r="F545" s="92"/>
      <c r="G545" s="92"/>
      <c r="H545" s="92"/>
      <c r="I545" s="75"/>
    </row>
    <row r="546" spans="1:9">
      <c r="A546" s="90"/>
      <c r="B546" s="90"/>
      <c r="C546" s="72" t="s">
        <v>77</v>
      </c>
      <c r="D546" s="92"/>
      <c r="E546" s="92"/>
      <c r="F546" s="92"/>
      <c r="G546" s="92"/>
      <c r="H546" s="92"/>
      <c r="I546" s="75"/>
    </row>
    <row r="547" spans="1:9">
      <c r="A547" s="90"/>
      <c r="B547" s="90"/>
      <c r="C547" s="72" t="s">
        <v>82</v>
      </c>
      <c r="D547" s="92"/>
      <c r="E547" s="92"/>
      <c r="F547" s="92"/>
      <c r="G547" s="92"/>
      <c r="H547" s="92"/>
      <c r="I547" s="75"/>
    </row>
    <row r="548" spans="1:9">
      <c r="A548" s="90"/>
      <c r="B548" s="90"/>
      <c r="C548" s="72" t="s">
        <v>86</v>
      </c>
      <c r="D548" s="92"/>
      <c r="E548" s="92"/>
      <c r="F548" s="92"/>
      <c r="G548" s="92"/>
      <c r="H548" s="92"/>
      <c r="I548" s="75"/>
    </row>
    <row r="549" spans="1:9">
      <c r="A549" s="90"/>
      <c r="B549" s="90"/>
      <c r="C549" s="72" t="s">
        <v>90</v>
      </c>
      <c r="D549" s="92"/>
      <c r="E549" s="92"/>
      <c r="F549" s="92"/>
      <c r="G549" s="92"/>
      <c r="H549" s="92"/>
      <c r="I549" s="75"/>
    </row>
    <row r="550" spans="1:9">
      <c r="A550" s="90"/>
      <c r="B550" s="90"/>
      <c r="C550" s="72" t="s">
        <v>93</v>
      </c>
      <c r="D550" s="92"/>
      <c r="E550" s="92"/>
      <c r="F550" s="92"/>
      <c r="G550" s="92"/>
      <c r="H550" s="92"/>
      <c r="I550" s="75"/>
    </row>
    <row r="551" spans="1:9">
      <c r="A551" s="90"/>
      <c r="B551" s="90"/>
      <c r="C551" s="72" t="s">
        <v>97</v>
      </c>
      <c r="D551" s="92"/>
      <c r="E551" s="92"/>
      <c r="F551" s="92"/>
      <c r="G551" s="92"/>
      <c r="H551" s="92"/>
      <c r="I551" s="75"/>
    </row>
    <row r="552" spans="1:9">
      <c r="A552" s="90"/>
      <c r="B552" s="90"/>
      <c r="C552" s="72" t="s">
        <v>100</v>
      </c>
      <c r="D552" s="92"/>
      <c r="E552" s="92"/>
      <c r="F552" s="92"/>
      <c r="G552" s="92"/>
      <c r="H552" s="92"/>
      <c r="I552" s="75"/>
    </row>
    <row r="553" spans="1:9">
      <c r="A553" s="90"/>
      <c r="B553" s="90"/>
      <c r="C553" s="72" t="s">
        <v>105</v>
      </c>
      <c r="D553" s="92"/>
      <c r="E553" s="92"/>
      <c r="F553" s="92"/>
      <c r="G553" s="92"/>
      <c r="H553" s="92"/>
      <c r="I553" s="75"/>
    </row>
    <row r="554" spans="1:9">
      <c r="A554" s="90"/>
      <c r="B554" s="69"/>
      <c r="C554" s="75" t="s">
        <v>495</v>
      </c>
      <c r="D554" s="75" t="s">
        <v>496</v>
      </c>
      <c r="E554" s="75" t="s">
        <v>153</v>
      </c>
      <c r="F554" s="75" t="s">
        <v>154</v>
      </c>
      <c r="G554" s="75" t="s">
        <v>155</v>
      </c>
      <c r="H554" s="75" t="s">
        <v>156</v>
      </c>
      <c r="I554" s="75"/>
    </row>
    <row r="555" spans="1:9">
      <c r="A555" s="90"/>
      <c r="B555" s="90" t="s">
        <v>386</v>
      </c>
      <c r="C555" s="75" t="s">
        <v>983</v>
      </c>
      <c r="D555" s="92" t="s">
        <v>386</v>
      </c>
      <c r="E555" s="92"/>
      <c r="F555" s="92"/>
      <c r="G555" s="92"/>
      <c r="H555" s="92"/>
      <c r="I555" s="75"/>
    </row>
    <row r="556" spans="1:9" s="73" customFormat="1">
      <c r="A556" s="90"/>
      <c r="B556" s="90"/>
      <c r="C556" s="75" t="s">
        <v>984</v>
      </c>
      <c r="D556" s="92"/>
      <c r="E556" s="92"/>
      <c r="F556" s="92"/>
      <c r="G556" s="92"/>
      <c r="H556" s="92"/>
      <c r="I556" s="75"/>
    </row>
    <row r="557" spans="1:9" s="73" customFormat="1">
      <c r="A557" s="90"/>
      <c r="B557" s="90"/>
      <c r="C557" s="75" t="s">
        <v>985</v>
      </c>
      <c r="D557" s="92"/>
      <c r="E557" s="92"/>
      <c r="F557" s="92"/>
      <c r="G557" s="92"/>
      <c r="H557" s="92"/>
      <c r="I557" s="75"/>
    </row>
    <row r="558" spans="1:9" s="73" customFormat="1">
      <c r="A558" s="90"/>
      <c r="B558" s="90"/>
      <c r="C558" s="75" t="s">
        <v>986</v>
      </c>
      <c r="D558" s="92"/>
      <c r="E558" s="92"/>
      <c r="F558" s="92"/>
      <c r="G558" s="92"/>
      <c r="H558" s="92"/>
      <c r="I558" s="75"/>
    </row>
    <row r="559" spans="1:9" s="73" customFormat="1">
      <c r="A559" s="90"/>
      <c r="B559" s="90"/>
      <c r="C559" s="75" t="s">
        <v>987</v>
      </c>
      <c r="D559" s="92"/>
      <c r="E559" s="92"/>
      <c r="F559" s="92"/>
      <c r="G559" s="92"/>
      <c r="H559" s="92"/>
      <c r="I559" s="75"/>
    </row>
    <row r="560" spans="1:9" s="73" customFormat="1">
      <c r="A560" s="90"/>
      <c r="B560" s="90"/>
      <c r="C560" s="75" t="s">
        <v>988</v>
      </c>
      <c r="D560" s="92"/>
      <c r="E560" s="92"/>
      <c r="F560" s="92"/>
      <c r="G560" s="92"/>
      <c r="H560" s="92"/>
      <c r="I560" s="75"/>
    </row>
    <row r="561" spans="1:9" s="73" customFormat="1">
      <c r="A561" s="90"/>
      <c r="B561" s="90"/>
      <c r="C561" s="75" t="s">
        <v>989</v>
      </c>
      <c r="D561" s="92"/>
      <c r="E561" s="92"/>
      <c r="F561" s="92"/>
      <c r="G561" s="92"/>
      <c r="H561" s="92"/>
      <c r="I561" s="75"/>
    </row>
    <row r="562" spans="1:9">
      <c r="A562" s="90"/>
      <c r="B562" s="90"/>
      <c r="C562" s="75" t="s">
        <v>990</v>
      </c>
      <c r="D562" s="92"/>
      <c r="E562" s="92"/>
      <c r="F562" s="92"/>
      <c r="G562" s="92"/>
      <c r="H562" s="92"/>
      <c r="I562" s="75"/>
    </row>
    <row r="563" spans="1:9">
      <c r="A563" s="90"/>
      <c r="B563" s="90"/>
      <c r="C563" s="75" t="s">
        <v>991</v>
      </c>
      <c r="D563" s="92"/>
      <c r="E563" s="92"/>
      <c r="F563" s="92"/>
      <c r="G563" s="92"/>
      <c r="H563" s="92"/>
      <c r="I563" s="75"/>
    </row>
    <row r="564" spans="1:9">
      <c r="A564" s="90"/>
      <c r="B564" s="90"/>
      <c r="C564" s="75" t="s">
        <v>992</v>
      </c>
      <c r="D564" s="92"/>
      <c r="E564" s="92"/>
      <c r="F564" s="92"/>
      <c r="G564" s="92"/>
      <c r="H564" s="92"/>
      <c r="I564" s="75"/>
    </row>
    <row r="565" spans="1:9">
      <c r="A565" s="90"/>
      <c r="B565" s="90"/>
      <c r="C565" s="75" t="s">
        <v>993</v>
      </c>
      <c r="D565" s="92"/>
      <c r="E565" s="92"/>
      <c r="F565" s="92"/>
      <c r="G565" s="92"/>
      <c r="H565" s="92"/>
      <c r="I565" s="75"/>
    </row>
    <row r="566" spans="1:9">
      <c r="A566" s="90"/>
      <c r="B566" s="90"/>
      <c r="C566" s="75" t="s">
        <v>994</v>
      </c>
      <c r="D566" s="92"/>
      <c r="E566" s="92"/>
      <c r="F566" s="92"/>
      <c r="G566" s="92"/>
      <c r="H566" s="92"/>
      <c r="I566" s="75"/>
    </row>
    <row r="567" spans="1:9">
      <c r="A567" s="90"/>
      <c r="B567" s="90"/>
      <c r="C567" s="75" t="s">
        <v>995</v>
      </c>
      <c r="D567" s="92"/>
      <c r="E567" s="92"/>
      <c r="F567" s="92"/>
      <c r="G567" s="92"/>
      <c r="H567" s="92"/>
      <c r="I567" s="75"/>
    </row>
    <row r="568" spans="1:9" s="75" customFormat="1">
      <c r="A568" s="90" t="s">
        <v>996</v>
      </c>
      <c r="B568" s="90" t="s">
        <v>676</v>
      </c>
      <c r="C568" s="75" t="s">
        <v>243</v>
      </c>
      <c r="D568" s="92" t="s">
        <v>236</v>
      </c>
      <c r="E568" s="92"/>
      <c r="F568" s="92"/>
      <c r="G568" s="92"/>
      <c r="H568" s="92"/>
    </row>
    <row r="569" spans="1:9" s="75" customFormat="1">
      <c r="A569" s="90"/>
      <c r="B569" s="90"/>
      <c r="C569" s="75" t="s">
        <v>114</v>
      </c>
      <c r="D569" s="92"/>
      <c r="E569" s="92"/>
      <c r="F569" s="92"/>
      <c r="G569" s="92"/>
      <c r="H569" s="92"/>
    </row>
    <row r="570" spans="1:9" s="75" customFormat="1">
      <c r="A570" s="90"/>
      <c r="B570" s="90"/>
      <c r="C570" s="75" t="s">
        <v>191</v>
      </c>
      <c r="D570" s="92"/>
      <c r="E570" s="92"/>
      <c r="F570" s="92"/>
      <c r="G570" s="92"/>
      <c r="H570" s="92"/>
    </row>
    <row r="571" spans="1:9" s="75" customFormat="1">
      <c r="A571" s="90"/>
      <c r="B571" s="90"/>
      <c r="C571" s="75" t="s">
        <v>195</v>
      </c>
      <c r="D571" s="92"/>
      <c r="E571" s="92"/>
      <c r="F571" s="92"/>
      <c r="G571" s="92"/>
      <c r="H571" s="92"/>
    </row>
    <row r="572" spans="1:9" s="75" customFormat="1">
      <c r="A572" s="90"/>
      <c r="B572" s="90"/>
      <c r="C572" s="75" t="s">
        <v>598</v>
      </c>
      <c r="D572" s="92"/>
      <c r="E572" s="92"/>
      <c r="F572" s="92"/>
      <c r="G572" s="92"/>
      <c r="H572" s="92"/>
    </row>
    <row r="573" spans="1:9" s="75" customFormat="1">
      <c r="A573" s="90"/>
      <c r="B573" s="90"/>
      <c r="C573" s="75" t="s">
        <v>601</v>
      </c>
      <c r="D573" s="92"/>
      <c r="E573" s="92"/>
      <c r="F573" s="92"/>
      <c r="G573" s="92"/>
      <c r="H573" s="92"/>
    </row>
    <row r="574" spans="1:9" s="75" customFormat="1">
      <c r="A574" s="90"/>
      <c r="B574" s="90"/>
      <c r="C574" s="75" t="s">
        <v>604</v>
      </c>
      <c r="D574" s="92"/>
      <c r="E574" s="92"/>
      <c r="F574" s="92"/>
      <c r="G574" s="92"/>
      <c r="H574" s="92"/>
    </row>
    <row r="575" spans="1:9" s="75" customFormat="1">
      <c r="A575" s="90"/>
      <c r="B575" s="90"/>
      <c r="C575" s="75" t="s">
        <v>233</v>
      </c>
      <c r="D575" s="92"/>
      <c r="E575" s="92"/>
      <c r="F575" s="92"/>
      <c r="G575" s="92"/>
      <c r="H575" s="92"/>
    </row>
    <row r="576" spans="1:9" s="75" customFormat="1">
      <c r="A576" s="90"/>
      <c r="B576" s="90"/>
      <c r="C576" s="75" t="s">
        <v>607</v>
      </c>
      <c r="D576" s="92"/>
      <c r="E576" s="92"/>
      <c r="F576" s="92"/>
      <c r="G576" s="92"/>
      <c r="H576" s="92"/>
    </row>
    <row r="577" spans="1:8" s="75" customFormat="1">
      <c r="A577" s="90"/>
      <c r="B577" s="90"/>
      <c r="C577" s="75" t="s">
        <v>609</v>
      </c>
      <c r="D577" s="92"/>
      <c r="E577" s="92"/>
      <c r="F577" s="92"/>
      <c r="G577" s="92"/>
      <c r="H577" s="92"/>
    </row>
    <row r="578" spans="1:8" s="75" customFormat="1">
      <c r="A578" s="90"/>
      <c r="B578" s="90"/>
      <c r="C578" s="75" t="s">
        <v>612</v>
      </c>
      <c r="D578" s="92"/>
      <c r="E578" s="92"/>
      <c r="F578" s="92"/>
      <c r="G578" s="92"/>
      <c r="H578" s="92"/>
    </row>
    <row r="579" spans="1:8" s="75" customFormat="1">
      <c r="A579" s="90"/>
      <c r="B579" s="90"/>
      <c r="C579" s="75" t="s">
        <v>643</v>
      </c>
      <c r="D579" s="92"/>
      <c r="E579" s="92"/>
      <c r="F579" s="92"/>
      <c r="G579" s="92"/>
      <c r="H579" s="92"/>
    </row>
    <row r="580" spans="1:8" s="75" customFormat="1">
      <c r="A580" s="90"/>
      <c r="B580" s="90"/>
      <c r="C580" s="75" t="s">
        <v>645</v>
      </c>
      <c r="D580" s="92"/>
      <c r="E580" s="92"/>
      <c r="F580" s="92"/>
      <c r="G580" s="92"/>
      <c r="H580" s="92"/>
    </row>
    <row r="581" spans="1:8" s="75" customFormat="1">
      <c r="A581" s="90"/>
      <c r="B581" s="90"/>
      <c r="C581" s="75" t="s">
        <v>174</v>
      </c>
      <c r="D581" s="92"/>
      <c r="E581" s="92"/>
      <c r="F581" s="92"/>
      <c r="G581" s="92"/>
      <c r="H581" s="92"/>
    </row>
    <row r="582" spans="1:8" s="75" customFormat="1">
      <c r="A582" s="90"/>
      <c r="B582" s="90" t="s">
        <v>597</v>
      </c>
      <c r="C582" s="75" t="s">
        <v>109</v>
      </c>
      <c r="D582" s="92" t="s">
        <v>239</v>
      </c>
      <c r="E582" s="92"/>
      <c r="F582" s="92"/>
      <c r="G582" s="92"/>
      <c r="H582" s="92"/>
    </row>
    <row r="583" spans="1:8" s="75" customFormat="1">
      <c r="A583" s="90"/>
      <c r="B583" s="90"/>
      <c r="C583" s="75" t="s">
        <v>212</v>
      </c>
      <c r="D583" s="92"/>
      <c r="E583" s="92"/>
      <c r="F583" s="92"/>
      <c r="G583" s="92"/>
      <c r="H583" s="92"/>
    </row>
    <row r="584" spans="1:8" s="75" customFormat="1">
      <c r="A584" s="90"/>
      <c r="B584" s="90"/>
      <c r="C584" s="75" t="s">
        <v>548</v>
      </c>
      <c r="D584" s="92"/>
      <c r="E584" s="92"/>
      <c r="F584" s="92"/>
      <c r="G584" s="92"/>
      <c r="H584" s="92"/>
    </row>
    <row r="585" spans="1:8" s="75" customFormat="1">
      <c r="A585" s="90"/>
      <c r="B585" s="90"/>
      <c r="C585" s="75" t="s">
        <v>550</v>
      </c>
      <c r="D585" s="92"/>
      <c r="E585" s="92"/>
      <c r="F585" s="92"/>
      <c r="G585" s="92"/>
      <c r="H585" s="92"/>
    </row>
    <row r="586" spans="1:8" s="75" customFormat="1">
      <c r="A586" s="90"/>
      <c r="B586" s="90"/>
      <c r="C586" s="75" t="s">
        <v>552</v>
      </c>
      <c r="D586" s="92"/>
      <c r="E586" s="92"/>
      <c r="F586" s="92"/>
      <c r="G586" s="92"/>
      <c r="H586" s="92"/>
    </row>
    <row r="587" spans="1:8">
      <c r="A587" s="90" t="s">
        <v>997</v>
      </c>
      <c r="B587" s="90" t="s">
        <v>676</v>
      </c>
      <c r="C587" s="75" t="s">
        <v>243</v>
      </c>
      <c r="D587" s="92" t="s">
        <v>236</v>
      </c>
      <c r="E587" s="92"/>
      <c r="F587" s="92"/>
      <c r="G587" s="92"/>
      <c r="H587" s="92"/>
    </row>
    <row r="588" spans="1:8">
      <c r="A588" s="90"/>
      <c r="B588" s="90"/>
      <c r="C588" s="75" t="s">
        <v>114</v>
      </c>
      <c r="D588" s="92"/>
      <c r="E588" s="92"/>
      <c r="F588" s="92"/>
      <c r="G588" s="92"/>
      <c r="H588" s="92"/>
    </row>
    <row r="589" spans="1:8">
      <c r="A589" s="90"/>
      <c r="B589" s="90"/>
      <c r="C589" s="75" t="s">
        <v>191</v>
      </c>
      <c r="D589" s="92"/>
      <c r="E589" s="92"/>
      <c r="F589" s="92"/>
      <c r="G589" s="92"/>
      <c r="H589" s="92"/>
    </row>
    <row r="590" spans="1:8">
      <c r="A590" s="90"/>
      <c r="B590" s="90"/>
      <c r="C590" s="75" t="s">
        <v>195</v>
      </c>
      <c r="D590" s="92"/>
      <c r="E590" s="92"/>
      <c r="F590" s="92"/>
      <c r="G590" s="92"/>
      <c r="H590" s="92"/>
    </row>
    <row r="591" spans="1:8">
      <c r="A591" s="90"/>
      <c r="B591" s="90"/>
      <c r="C591" s="75" t="s">
        <v>598</v>
      </c>
      <c r="D591" s="92"/>
      <c r="E591" s="92"/>
      <c r="F591" s="92"/>
      <c r="G591" s="92"/>
      <c r="H591" s="92"/>
    </row>
    <row r="592" spans="1:8">
      <c r="A592" s="90"/>
      <c r="B592" s="90"/>
      <c r="C592" s="75" t="s">
        <v>601</v>
      </c>
      <c r="D592" s="92"/>
      <c r="E592" s="92"/>
      <c r="F592" s="92"/>
      <c r="G592" s="92"/>
      <c r="H592" s="92"/>
    </row>
    <row r="593" spans="1:8">
      <c r="A593" s="90"/>
      <c r="B593" s="90"/>
      <c r="C593" s="75" t="s">
        <v>604</v>
      </c>
      <c r="D593" s="92"/>
      <c r="E593" s="92"/>
      <c r="F593" s="92"/>
      <c r="G593" s="92"/>
      <c r="H593" s="92"/>
    </row>
    <row r="594" spans="1:8">
      <c r="A594" s="90"/>
      <c r="B594" s="90"/>
      <c r="C594" s="75" t="s">
        <v>233</v>
      </c>
      <c r="D594" s="92"/>
      <c r="E594" s="92"/>
      <c r="F594" s="92"/>
      <c r="G594" s="92"/>
      <c r="H594" s="92"/>
    </row>
    <row r="595" spans="1:8">
      <c r="A595" s="90"/>
      <c r="B595" s="90"/>
      <c r="C595" s="75" t="s">
        <v>607</v>
      </c>
      <c r="D595" s="92"/>
      <c r="E595" s="92"/>
      <c r="F595" s="92"/>
      <c r="G595" s="92"/>
      <c r="H595" s="92"/>
    </row>
    <row r="596" spans="1:8" s="73" customFormat="1">
      <c r="A596" s="90"/>
      <c r="B596" s="90"/>
      <c r="C596" s="75" t="s">
        <v>609</v>
      </c>
      <c r="D596" s="92"/>
      <c r="E596" s="92"/>
      <c r="F596" s="92"/>
      <c r="G596" s="92"/>
      <c r="H596" s="92"/>
    </row>
    <row r="597" spans="1:8" s="73" customFormat="1">
      <c r="A597" s="90"/>
      <c r="B597" s="90"/>
      <c r="C597" s="75" t="s">
        <v>612</v>
      </c>
      <c r="D597" s="92"/>
      <c r="E597" s="92"/>
      <c r="F597" s="92"/>
      <c r="G597" s="92"/>
      <c r="H597" s="92"/>
    </row>
    <row r="598" spans="1:8">
      <c r="A598" s="90"/>
      <c r="B598" s="90"/>
      <c r="C598" s="75" t="s">
        <v>643</v>
      </c>
      <c r="D598" s="92"/>
      <c r="E598" s="92"/>
      <c r="F598" s="92"/>
      <c r="G598" s="92"/>
      <c r="H598" s="92"/>
    </row>
    <row r="599" spans="1:8" s="75" customFormat="1">
      <c r="A599" s="90"/>
      <c r="B599" s="90"/>
      <c r="C599" s="75" t="s">
        <v>645</v>
      </c>
      <c r="D599" s="92"/>
      <c r="E599" s="92"/>
      <c r="F599" s="92"/>
      <c r="G599" s="92"/>
      <c r="H599" s="92"/>
    </row>
    <row r="600" spans="1:8">
      <c r="A600" s="90"/>
      <c r="B600" s="90"/>
      <c r="C600" s="75" t="s">
        <v>174</v>
      </c>
      <c r="D600" s="92"/>
      <c r="E600" s="92"/>
      <c r="F600" s="92"/>
      <c r="G600" s="92"/>
      <c r="H600" s="92"/>
    </row>
    <row r="601" spans="1:8" ht="15" customHeight="1">
      <c r="A601" s="90"/>
      <c r="B601" s="90" t="s">
        <v>597</v>
      </c>
      <c r="C601" s="75" t="s">
        <v>109</v>
      </c>
      <c r="D601" s="92" t="s">
        <v>239</v>
      </c>
      <c r="E601" s="92"/>
      <c r="F601" s="92"/>
      <c r="G601" s="92"/>
      <c r="H601" s="92"/>
    </row>
    <row r="602" spans="1:8">
      <c r="A602" s="90"/>
      <c r="B602" s="90"/>
      <c r="C602" s="75" t="s">
        <v>212</v>
      </c>
      <c r="D602" s="92"/>
      <c r="E602" s="92"/>
      <c r="F602" s="92"/>
      <c r="G602" s="92"/>
      <c r="H602" s="92"/>
    </row>
    <row r="603" spans="1:8">
      <c r="A603" s="90"/>
      <c r="B603" s="90"/>
      <c r="C603" s="75" t="s">
        <v>548</v>
      </c>
      <c r="D603" s="92"/>
      <c r="E603" s="92"/>
      <c r="F603" s="92"/>
      <c r="G603" s="92"/>
      <c r="H603" s="92"/>
    </row>
    <row r="604" spans="1:8">
      <c r="A604" s="90"/>
      <c r="B604" s="90"/>
      <c r="C604" s="75" t="s">
        <v>550</v>
      </c>
      <c r="D604" s="92"/>
      <c r="E604" s="92"/>
      <c r="F604" s="92"/>
      <c r="G604" s="92"/>
      <c r="H604" s="92"/>
    </row>
    <row r="605" spans="1:8" s="75" customFormat="1">
      <c r="A605" s="90"/>
      <c r="B605" s="90"/>
      <c r="C605" s="75" t="s">
        <v>552</v>
      </c>
      <c r="D605" s="92"/>
      <c r="E605" s="92"/>
      <c r="F605" s="92"/>
      <c r="G605" s="92"/>
      <c r="H605" s="92"/>
    </row>
    <row r="606" spans="1:8" s="75" customFormat="1">
      <c r="A606" s="90"/>
      <c r="B606" s="81"/>
      <c r="C606" s="75" t="s">
        <v>975</v>
      </c>
      <c r="D606" s="75" t="s">
        <v>976</v>
      </c>
      <c r="E606" s="75" t="s">
        <v>37</v>
      </c>
      <c r="F606" s="75" t="s">
        <v>44</v>
      </c>
      <c r="H606" s="75" t="s">
        <v>977</v>
      </c>
    </row>
    <row r="607" spans="1:8" s="75" customFormat="1">
      <c r="A607" s="90"/>
      <c r="B607" s="24"/>
      <c r="C607" s="75" t="s">
        <v>978</v>
      </c>
      <c r="D607" s="75" t="s">
        <v>979</v>
      </c>
      <c r="E607" s="75" t="s">
        <v>54</v>
      </c>
      <c r="F607" s="75" t="s">
        <v>55</v>
      </c>
      <c r="G607" s="75" t="s">
        <v>56</v>
      </c>
      <c r="H607" s="75" t="s">
        <v>57</v>
      </c>
    </row>
    <row r="608" spans="1:8">
      <c r="A608" s="90"/>
      <c r="B608" s="24"/>
      <c r="C608" s="75" t="s">
        <v>980</v>
      </c>
      <c r="D608" s="75" t="s">
        <v>981</v>
      </c>
      <c r="E608" s="75" t="s">
        <v>54</v>
      </c>
      <c r="F608" s="75" t="s">
        <v>55</v>
      </c>
      <c r="G608" s="75" t="s">
        <v>56</v>
      </c>
      <c r="H608" s="75" t="s">
        <v>60</v>
      </c>
    </row>
    <row r="609" spans="1:8">
      <c r="A609" s="90" t="s">
        <v>205</v>
      </c>
      <c r="B609" s="69"/>
      <c r="C609" s="75" t="s">
        <v>114</v>
      </c>
      <c r="D609" s="75" t="s">
        <v>115</v>
      </c>
      <c r="E609" s="72" t="s">
        <v>63</v>
      </c>
      <c r="F609" s="75" t="s">
        <v>64</v>
      </c>
      <c r="G609" s="75" t="s">
        <v>65</v>
      </c>
      <c r="H609" s="75" t="s">
        <v>66</v>
      </c>
    </row>
    <row r="610" spans="1:8" s="75" customFormat="1">
      <c r="A610" s="90"/>
      <c r="B610" s="69"/>
      <c r="C610" s="75" t="s">
        <v>243</v>
      </c>
      <c r="D610" s="75" t="s">
        <v>244</v>
      </c>
      <c r="E610" s="72" t="s">
        <v>63</v>
      </c>
      <c r="F610" s="75" t="s">
        <v>64</v>
      </c>
      <c r="G610" s="75" t="s">
        <v>65</v>
      </c>
      <c r="H610" s="75" t="s">
        <v>66</v>
      </c>
    </row>
    <row r="611" spans="1:8" s="75" customFormat="1">
      <c r="A611" s="90"/>
      <c r="B611" s="69"/>
      <c r="C611" s="75" t="s">
        <v>998</v>
      </c>
      <c r="D611" s="75" t="s">
        <v>999</v>
      </c>
      <c r="E611" s="75" t="s">
        <v>37</v>
      </c>
      <c r="F611" s="75" t="s">
        <v>102</v>
      </c>
      <c r="H611" s="75" t="s">
        <v>1000</v>
      </c>
    </row>
    <row r="612" spans="1:8">
      <c r="A612" s="90"/>
      <c r="B612" s="69"/>
      <c r="C612" s="75" t="s">
        <v>1001</v>
      </c>
      <c r="D612" s="75" t="s">
        <v>1002</v>
      </c>
      <c r="E612" s="75" t="s">
        <v>54</v>
      </c>
      <c r="F612" s="75" t="s">
        <v>55</v>
      </c>
      <c r="G612" s="75" t="s">
        <v>56</v>
      </c>
      <c r="H612" s="75" t="s">
        <v>57</v>
      </c>
    </row>
    <row r="613" spans="1:8">
      <c r="A613" s="90"/>
      <c r="B613" s="69"/>
      <c r="C613" s="75" t="s">
        <v>1003</v>
      </c>
      <c r="D613" s="75" t="s">
        <v>1004</v>
      </c>
      <c r="E613" s="75" t="s">
        <v>54</v>
      </c>
      <c r="F613" s="75" t="s">
        <v>55</v>
      </c>
      <c r="G613" s="75" t="s">
        <v>56</v>
      </c>
      <c r="H613" s="75" t="s">
        <v>1005</v>
      </c>
    </row>
    <row r="614" spans="1:8">
      <c r="A614" s="90"/>
      <c r="B614" s="69"/>
      <c r="C614" s="75" t="s">
        <v>1006</v>
      </c>
      <c r="D614" s="75" t="s">
        <v>1007</v>
      </c>
      <c r="E614" s="75" t="s">
        <v>37</v>
      </c>
      <c r="F614" s="75" t="s">
        <v>44</v>
      </c>
      <c r="G614" s="75"/>
      <c r="H614" s="75" t="s">
        <v>1008</v>
      </c>
    </row>
    <row r="615" spans="1:8">
      <c r="A615" s="90"/>
      <c r="B615" s="69"/>
      <c r="C615" s="75" t="s">
        <v>1009</v>
      </c>
      <c r="D615" s="75" t="s">
        <v>1010</v>
      </c>
      <c r="E615" s="75" t="s">
        <v>37</v>
      </c>
      <c r="F615" s="75" t="s">
        <v>107</v>
      </c>
      <c r="G615" s="75"/>
      <c r="H615" s="75" t="s">
        <v>1011</v>
      </c>
    </row>
    <row r="616" spans="1:8">
      <c r="A616" s="90"/>
      <c r="B616" s="69"/>
      <c r="C616" s="75" t="s">
        <v>1012</v>
      </c>
      <c r="D616" s="75" t="s">
        <v>1013</v>
      </c>
      <c r="E616" s="75" t="s">
        <v>37</v>
      </c>
      <c r="F616" s="75" t="s">
        <v>44</v>
      </c>
      <c r="G616" s="75"/>
      <c r="H616" s="75" t="s">
        <v>1014</v>
      </c>
    </row>
    <row r="617" spans="1:8">
      <c r="A617" s="90"/>
      <c r="B617" s="69"/>
      <c r="C617" s="75" t="s">
        <v>1015</v>
      </c>
      <c r="D617" s="75" t="s">
        <v>1016</v>
      </c>
      <c r="E617" s="75" t="s">
        <v>37</v>
      </c>
      <c r="F617" s="75" t="s">
        <v>107</v>
      </c>
      <c r="G617" s="75"/>
      <c r="H617" s="75" t="s">
        <v>1017</v>
      </c>
    </row>
    <row r="618" spans="1:8">
      <c r="A618" s="90"/>
      <c r="B618" s="69"/>
      <c r="C618" s="75" t="s">
        <v>1018</v>
      </c>
      <c r="D618" s="75" t="s">
        <v>1019</v>
      </c>
      <c r="E618" s="75" t="s">
        <v>37</v>
      </c>
      <c r="F618" s="75" t="s">
        <v>44</v>
      </c>
      <c r="G618" s="75"/>
      <c r="H618" s="75" t="s">
        <v>1014</v>
      </c>
    </row>
    <row r="619" spans="1:8">
      <c r="A619" s="90"/>
      <c r="B619" s="69"/>
      <c r="C619" s="75" t="s">
        <v>1020</v>
      </c>
      <c r="D619" s="75" t="s">
        <v>1021</v>
      </c>
      <c r="E619" s="75" t="s">
        <v>37</v>
      </c>
      <c r="F619" s="75" t="s">
        <v>107</v>
      </c>
      <c r="G619" s="75"/>
      <c r="H619" s="75" t="s">
        <v>1017</v>
      </c>
    </row>
    <row r="620" spans="1:8">
      <c r="A620" s="90"/>
      <c r="B620" s="69"/>
      <c r="C620" s="75" t="s">
        <v>1022</v>
      </c>
      <c r="D620" s="75" t="s">
        <v>1023</v>
      </c>
      <c r="E620" s="75" t="s">
        <v>37</v>
      </c>
      <c r="F620" s="75" t="s">
        <v>154</v>
      </c>
      <c r="G620" s="75" t="s">
        <v>155</v>
      </c>
      <c r="H620" s="75" t="s">
        <v>882</v>
      </c>
    </row>
    <row r="621" spans="1:8">
      <c r="A621" s="90"/>
      <c r="B621" s="69"/>
      <c r="C621" s="75" t="s">
        <v>1024</v>
      </c>
      <c r="D621" s="75" t="s">
        <v>1025</v>
      </c>
      <c r="E621" s="75" t="s">
        <v>37</v>
      </c>
      <c r="F621" s="75" t="s">
        <v>55</v>
      </c>
      <c r="G621" s="75"/>
      <c r="H621" s="69" t="s">
        <v>1026</v>
      </c>
    </row>
    <row r="622" spans="1:8">
      <c r="A622" s="90"/>
      <c r="B622" s="69"/>
      <c r="C622" s="75" t="s">
        <v>1027</v>
      </c>
      <c r="D622" s="75" t="s">
        <v>1028</v>
      </c>
      <c r="E622" s="75" t="s">
        <v>37</v>
      </c>
      <c r="F622" s="75" t="s">
        <v>107</v>
      </c>
      <c r="G622" s="75"/>
      <c r="H622" s="75" t="s">
        <v>1029</v>
      </c>
    </row>
    <row r="623" spans="1:8">
      <c r="A623" s="90"/>
      <c r="B623" s="69"/>
      <c r="C623" s="75" t="s">
        <v>1030</v>
      </c>
      <c r="D623" s="75" t="s">
        <v>1031</v>
      </c>
      <c r="E623" s="75" t="s">
        <v>37</v>
      </c>
      <c r="F623" s="75" t="s">
        <v>102</v>
      </c>
      <c r="G623" s="75"/>
      <c r="H623" s="75" t="s">
        <v>1000</v>
      </c>
    </row>
    <row r="624" spans="1:8">
      <c r="A624" s="90"/>
      <c r="B624" s="69"/>
      <c r="C624" s="75" t="s">
        <v>1003</v>
      </c>
      <c r="D624" s="75" t="s">
        <v>1032</v>
      </c>
      <c r="E624" s="75" t="s">
        <v>1033</v>
      </c>
      <c r="F624" s="75" t="s">
        <v>1034</v>
      </c>
      <c r="G624" s="75" t="s">
        <v>1035</v>
      </c>
      <c r="H624" s="75" t="s">
        <v>1036</v>
      </c>
    </row>
    <row r="625" spans="1:8">
      <c r="A625" s="90" t="s">
        <v>1037</v>
      </c>
      <c r="B625" s="69"/>
      <c r="C625" s="72" t="s">
        <v>1038</v>
      </c>
      <c r="D625" s="72" t="s">
        <v>1039</v>
      </c>
      <c r="E625" s="75" t="s">
        <v>37</v>
      </c>
      <c r="F625" s="75" t="s">
        <v>38</v>
      </c>
      <c r="G625" s="71"/>
      <c r="H625" s="75" t="s">
        <v>39</v>
      </c>
    </row>
    <row r="626" spans="1:8">
      <c r="A626" s="90"/>
      <c r="B626" s="69"/>
      <c r="C626" s="72" t="s">
        <v>1040</v>
      </c>
      <c r="D626" s="75" t="s">
        <v>1041</v>
      </c>
      <c r="E626" s="75" t="s">
        <v>37</v>
      </c>
      <c r="F626" s="75" t="s">
        <v>107</v>
      </c>
      <c r="G626" s="71"/>
      <c r="H626" s="75" t="s">
        <v>1042</v>
      </c>
    </row>
    <row r="627" spans="1:8" ht="60">
      <c r="A627" s="90"/>
      <c r="B627" s="69"/>
      <c r="C627" s="72" t="s">
        <v>1043</v>
      </c>
      <c r="D627" s="75" t="s">
        <v>1044</v>
      </c>
      <c r="E627" s="75" t="s">
        <v>37</v>
      </c>
      <c r="F627" s="75" t="s">
        <v>38</v>
      </c>
      <c r="G627" s="71"/>
      <c r="H627" s="69" t="s">
        <v>1045</v>
      </c>
    </row>
    <row r="628" spans="1:8" ht="60">
      <c r="A628" s="90"/>
      <c r="B628" s="69"/>
      <c r="C628" s="72" t="s">
        <v>1046</v>
      </c>
      <c r="D628" s="75" t="s">
        <v>1047</v>
      </c>
      <c r="E628" s="75" t="s">
        <v>37</v>
      </c>
      <c r="F628" s="75" t="s">
        <v>107</v>
      </c>
      <c r="G628" s="71"/>
      <c r="H628" s="69" t="s">
        <v>1048</v>
      </c>
    </row>
    <row r="629" spans="1:8">
      <c r="A629" s="90"/>
      <c r="B629" s="69"/>
      <c r="C629" s="72" t="s">
        <v>548</v>
      </c>
      <c r="D629" s="75" t="s">
        <v>548</v>
      </c>
      <c r="E629" s="75" t="s">
        <v>54</v>
      </c>
      <c r="F629" s="75" t="s">
        <v>149</v>
      </c>
      <c r="G629" s="75" t="s">
        <v>1049</v>
      </c>
      <c r="H629" s="75" t="s">
        <v>1050</v>
      </c>
    </row>
    <row r="630" spans="1:8" ht="45">
      <c r="A630" s="90"/>
      <c r="B630" s="69"/>
      <c r="C630" s="72" t="s">
        <v>1051</v>
      </c>
      <c r="D630" s="75" t="s">
        <v>1052</v>
      </c>
      <c r="E630" s="75" t="s">
        <v>54</v>
      </c>
      <c r="F630" s="75" t="s">
        <v>55</v>
      </c>
      <c r="G630" s="71"/>
      <c r="H630" s="69" t="s">
        <v>1053</v>
      </c>
    </row>
    <row r="631" spans="1:8" ht="60">
      <c r="A631" s="90"/>
      <c r="B631" s="69"/>
      <c r="C631" s="72" t="s">
        <v>1054</v>
      </c>
      <c r="D631" s="75" t="s">
        <v>1055</v>
      </c>
      <c r="E631" s="75" t="s">
        <v>37</v>
      </c>
      <c r="F631" s="75" t="s">
        <v>1056</v>
      </c>
      <c r="G631" s="71"/>
      <c r="H631" s="69" t="s">
        <v>1057</v>
      </c>
    </row>
    <row r="632" spans="1:8">
      <c r="A632" s="90" t="s">
        <v>1058</v>
      </c>
      <c r="B632" s="75"/>
      <c r="C632" s="75" t="s">
        <v>1059</v>
      </c>
      <c r="D632" s="75" t="s">
        <v>1060</v>
      </c>
      <c r="E632" s="75" t="s">
        <v>37</v>
      </c>
      <c r="F632" s="75" t="s">
        <v>38</v>
      </c>
      <c r="G632" s="75"/>
      <c r="H632" s="75" t="s">
        <v>272</v>
      </c>
    </row>
    <row r="633" spans="1:8">
      <c r="A633" s="90"/>
      <c r="B633" s="75"/>
      <c r="C633" s="75" t="s">
        <v>1061</v>
      </c>
      <c r="D633" s="75" t="s">
        <v>1062</v>
      </c>
      <c r="E633" s="75" t="s">
        <v>37</v>
      </c>
      <c r="F633" s="75" t="s">
        <v>107</v>
      </c>
      <c r="G633" s="75"/>
      <c r="H633" s="75" t="s">
        <v>1063</v>
      </c>
    </row>
  </sheetData>
  <sheetProtection algorithmName="SHA-512" hashValue="txMjXyc99eCokc12P0rXyf1p389//Yz+8Y6T3znIgZ2CR4896DaVjOxj8ZrXfGY9ogBfRiLuaFnXDELx5E2mUg==" saltValue="aiom0FqYZIlTMBWQzfcEJQ==" spinCount="100000" sheet="1" objects="1" scenarios="1" formatColumns="0" formatRows="0"/>
  <mergeCells count="94">
    <mergeCell ref="A233:A235"/>
    <mergeCell ref="A98:A128"/>
    <mergeCell ref="D65:H77"/>
    <mergeCell ref="B65:B77"/>
    <mergeCell ref="A483:A487"/>
    <mergeCell ref="D252:H264"/>
    <mergeCell ref="D265:H277"/>
    <mergeCell ref="D240:H251"/>
    <mergeCell ref="D290:H302"/>
    <mergeCell ref="D303:H315"/>
    <mergeCell ref="D278:H289"/>
    <mergeCell ref="A219:A232"/>
    <mergeCell ref="A424:A451"/>
    <mergeCell ref="B428:B439"/>
    <mergeCell ref="B440:B451"/>
    <mergeCell ref="B303:B315"/>
    <mergeCell ref="D33:H38"/>
    <mergeCell ref="D39:H44"/>
    <mergeCell ref="D57:H64"/>
    <mergeCell ref="D116:H128"/>
    <mergeCell ref="B206:B218"/>
    <mergeCell ref="D206:H218"/>
    <mergeCell ref="B193:B205"/>
    <mergeCell ref="B190:B192"/>
    <mergeCell ref="D103:H115"/>
    <mergeCell ref="D193:H205"/>
    <mergeCell ref="A236:A315"/>
    <mergeCell ref="A316:A343"/>
    <mergeCell ref="B240:B251"/>
    <mergeCell ref="B252:B264"/>
    <mergeCell ref="B265:B277"/>
    <mergeCell ref="B278:B289"/>
    <mergeCell ref="B290:B302"/>
    <mergeCell ref="D320:H331"/>
    <mergeCell ref="D332:H343"/>
    <mergeCell ref="D348:H359"/>
    <mergeCell ref="B320:B331"/>
    <mergeCell ref="B332:B343"/>
    <mergeCell ref="B411:B423"/>
    <mergeCell ref="A344:A423"/>
    <mergeCell ref="B348:B359"/>
    <mergeCell ref="D587:H600"/>
    <mergeCell ref="D493:H505"/>
    <mergeCell ref="D543:H553"/>
    <mergeCell ref="B587:B600"/>
    <mergeCell ref="B398:B410"/>
    <mergeCell ref="D555:H567"/>
    <mergeCell ref="D440:H451"/>
    <mergeCell ref="D360:H372"/>
    <mergeCell ref="D373:H385"/>
    <mergeCell ref="D398:H410"/>
    <mergeCell ref="D411:H423"/>
    <mergeCell ref="D386:H397"/>
    <mergeCell ref="D428:H439"/>
    <mergeCell ref="A625:A631"/>
    <mergeCell ref="A1:B1"/>
    <mergeCell ref="A156:A160"/>
    <mergeCell ref="A452:A482"/>
    <mergeCell ref="B493:B505"/>
    <mergeCell ref="A488:A505"/>
    <mergeCell ref="A523:A542"/>
    <mergeCell ref="B543:B553"/>
    <mergeCell ref="A543:A567"/>
    <mergeCell ref="B555:B567"/>
    <mergeCell ref="B386:B397"/>
    <mergeCell ref="B360:B372"/>
    <mergeCell ref="B373:B385"/>
    <mergeCell ref="A609:A624"/>
    <mergeCell ref="A3:A90"/>
    <mergeCell ref="A587:A608"/>
    <mergeCell ref="A632:A633"/>
    <mergeCell ref="E1:H1"/>
    <mergeCell ref="A161:A218"/>
    <mergeCell ref="A91:A97"/>
    <mergeCell ref="B103:B115"/>
    <mergeCell ref="A129:A132"/>
    <mergeCell ref="A133:A155"/>
    <mergeCell ref="B186:B189"/>
    <mergeCell ref="B116:B128"/>
    <mergeCell ref="B33:B38"/>
    <mergeCell ref="B39:B44"/>
    <mergeCell ref="B57:B64"/>
    <mergeCell ref="B78:B90"/>
    <mergeCell ref="D78:H90"/>
    <mergeCell ref="B601:B605"/>
    <mergeCell ref="D601:H605"/>
    <mergeCell ref="A506:A522"/>
    <mergeCell ref="B523:B539"/>
    <mergeCell ref="D523:H539"/>
    <mergeCell ref="A568:A586"/>
    <mergeCell ref="B568:B581"/>
    <mergeCell ref="D568:H581"/>
    <mergeCell ref="B582:B586"/>
    <mergeCell ref="D582:H586"/>
  </mergeCells>
  <hyperlinks>
    <hyperlink ref="J1" location="DataIndex" display="Data Index" xr:uid="{00000000-0004-0000-0600-000000000000}"/>
    <hyperlink ref="D33" location="'Common Data Types'!A3" display="Endorsement" xr:uid="{00000000-0004-0000-0600-000001000000}"/>
    <hyperlink ref="D39" location="'Common Data Types'!A9" display="Restriction" xr:uid="{00000000-0004-0000-0600-000002000000}"/>
    <hyperlink ref="D57" location="'Common Data Types'!A15" display="Name List" xr:uid="{00000000-0004-0000-0600-000003000000}"/>
    <hyperlink ref="D65" location="'Common Data Types'!A22" display="Address" xr:uid="{00000000-0004-0000-0600-000004000000}"/>
    <hyperlink ref="D240" location="'Common Data Types'!A27" display="Entity Details" xr:uid="{00000000-0004-0000-0600-000005000000}"/>
    <hyperlink ref="D601" location="'Inquiry Data Elements'!A101" display="Vehicle Summary" xr:uid="{00000000-0004-0000-0600-000006000000}"/>
    <hyperlink ref="D587" location="'Inquiry Data Elements'!A125" display="Registration Summary" xr:uid="{00000000-0004-0000-0600-000007000000}"/>
    <hyperlink ref="D33:H38" location="Endorsement" display="Endorsement" xr:uid="{00000000-0004-0000-0600-000008000000}"/>
    <hyperlink ref="I1" location="InquiryWebServiceOperations" display="Inquiry Web Service Operations" xr:uid="{00000000-0004-0000-0600-000009000000}"/>
    <hyperlink ref="D39:H44" location="Restriction" display="Restriction" xr:uid="{00000000-0004-0000-0600-00000A000000}"/>
    <hyperlink ref="D57:H64" location="Name" display="Name" xr:uid="{00000000-0004-0000-0600-00000B000000}"/>
    <hyperlink ref="D240:H251" location="EntityDetails" display="Entity Details" xr:uid="{00000000-0004-0000-0600-00000C000000}"/>
    <hyperlink ref="D78" location="'Common Data Types'!A22" display="Address" xr:uid="{00000000-0004-0000-0600-00000D000000}"/>
    <hyperlink ref="D78:H90" location="Address" display="Address" xr:uid="{00000000-0004-0000-0600-00000E000000}"/>
    <hyperlink ref="D103" location="'Common Data Types'!A22" display="Address" xr:uid="{00000000-0004-0000-0600-00000F000000}"/>
    <hyperlink ref="D103:H115" location="Address" display="Address" xr:uid="{00000000-0004-0000-0600-000010000000}"/>
    <hyperlink ref="D193" location="'Common Data Types'!A22" display="Address" xr:uid="{00000000-0004-0000-0600-000011000000}"/>
    <hyperlink ref="D193:H205" location="Address" display="Address" xr:uid="{00000000-0004-0000-0600-000012000000}"/>
    <hyperlink ref="D206" location="'Common Data Types'!A22" display="Address" xr:uid="{00000000-0004-0000-0600-000013000000}"/>
    <hyperlink ref="D252" location="'Common Data Types'!A22" display="Address" xr:uid="{00000000-0004-0000-0600-000014000000}"/>
    <hyperlink ref="D252:H264" location="Address" display="Address" xr:uid="{00000000-0004-0000-0600-000015000000}"/>
    <hyperlink ref="D265" location="'Common Data Types'!A22" display="Address" xr:uid="{00000000-0004-0000-0600-000016000000}"/>
    <hyperlink ref="D265:H277" location="Address" display="Address" xr:uid="{00000000-0004-0000-0600-000017000000}"/>
    <hyperlink ref="D290" location="'Common Data Types'!A22" display="Address" xr:uid="{00000000-0004-0000-0600-000018000000}"/>
    <hyperlink ref="D290:H302" location="Address" display="Address" xr:uid="{00000000-0004-0000-0600-000019000000}"/>
    <hyperlink ref="D303" location="'Common Data Types'!A22" display="Address" xr:uid="{00000000-0004-0000-0600-00001A000000}"/>
    <hyperlink ref="D303:H315" location="Address" display="Address" xr:uid="{00000000-0004-0000-0600-00001B000000}"/>
    <hyperlink ref="D360" location="'Common Data Types'!A22" display="Address" xr:uid="{00000000-0004-0000-0600-00001C000000}"/>
    <hyperlink ref="D360:H372" location="Address" display="Address" xr:uid="{00000000-0004-0000-0600-00001D000000}"/>
    <hyperlink ref="D373" location="'Common Data Types'!A22" display="Address" xr:uid="{00000000-0004-0000-0600-00001E000000}"/>
    <hyperlink ref="D373:H385" location="Address" display="Address" xr:uid="{00000000-0004-0000-0600-00001F000000}"/>
    <hyperlink ref="D398" location="'Common Data Types'!A22" display="Address" xr:uid="{00000000-0004-0000-0600-000020000000}"/>
    <hyperlink ref="D398:H410" location="Address" display="Address" xr:uid="{00000000-0004-0000-0600-000021000000}"/>
    <hyperlink ref="D411" location="'Common Data Types'!A22" display="Address" xr:uid="{00000000-0004-0000-0600-000022000000}"/>
    <hyperlink ref="D411:H423" location="Address" display="Address" xr:uid="{00000000-0004-0000-0600-000023000000}"/>
    <hyperlink ref="D493" location="'Common Data Types'!A22" display="Address" xr:uid="{00000000-0004-0000-0600-000024000000}"/>
    <hyperlink ref="D493:H505" location="Address" display="Address" xr:uid="{00000000-0004-0000-0600-000025000000}"/>
    <hyperlink ref="D555" location="'Common Data Types'!A22" display="Address" xr:uid="{00000000-0004-0000-0600-000026000000}"/>
    <hyperlink ref="D555:H567" location="Address" display="Address" xr:uid="{00000000-0004-0000-0600-000027000000}"/>
    <hyperlink ref="D278" location="'Common Data Types'!A27" display="Entity Details" xr:uid="{00000000-0004-0000-0600-000028000000}"/>
    <hyperlink ref="D278:H289" location="EntityDetails" display="Entity Details" xr:uid="{00000000-0004-0000-0600-000029000000}"/>
    <hyperlink ref="D320" location="'Common Data Types'!A27" display="Entity Details" xr:uid="{00000000-0004-0000-0600-00002A000000}"/>
    <hyperlink ref="D320:H331" location="EntityDetails" display="Entity Details" xr:uid="{00000000-0004-0000-0600-00002B000000}"/>
    <hyperlink ref="D332" location="'Common Data Types'!A27" display="Entity Details" xr:uid="{00000000-0004-0000-0600-00002C000000}"/>
    <hyperlink ref="D332:H343" location="EntityDetails" display="Entity Details" xr:uid="{00000000-0004-0000-0600-00002D000000}"/>
    <hyperlink ref="D348" location="'Common Data Types'!A27" display="Entity Details" xr:uid="{00000000-0004-0000-0600-00002E000000}"/>
    <hyperlink ref="D348:H359" location="EntityDetails" display="Entity Details" xr:uid="{00000000-0004-0000-0600-00002F000000}"/>
    <hyperlink ref="D386" location="'Common Data Types'!A27" display="Entity Details" xr:uid="{00000000-0004-0000-0600-000030000000}"/>
    <hyperlink ref="D386:H397" location="EntityDetails" display="Entity Details" xr:uid="{00000000-0004-0000-0600-000031000000}"/>
    <hyperlink ref="D428" location="'Common Data Types'!A27" display="Entity Details" xr:uid="{00000000-0004-0000-0600-000032000000}"/>
    <hyperlink ref="D428:H439" location="EntityDetails" display="Entity Details" xr:uid="{00000000-0004-0000-0600-000033000000}"/>
    <hyperlink ref="D440" location="'Common Data Types'!A27" display="Entity Details" xr:uid="{00000000-0004-0000-0600-000034000000}"/>
    <hyperlink ref="D440:H451" location="EntityDetails" display="Entity Details" xr:uid="{00000000-0004-0000-0600-000035000000}"/>
    <hyperlink ref="D543" location="'Common Data Types'!A27" display="Entity Details" xr:uid="{00000000-0004-0000-0600-000036000000}"/>
    <hyperlink ref="D543:H553" location="EntityDetails" display="Entity Details" xr:uid="{00000000-0004-0000-0600-000037000000}"/>
    <hyperlink ref="D116" location="'Common Data Types'!A22" display="Address" xr:uid="{00000000-0004-0000-0600-000038000000}"/>
    <hyperlink ref="D116:H128" location="Address" display="Address" xr:uid="{00000000-0004-0000-0600-000039000000}"/>
    <hyperlink ref="D272:H273" location="Address" display="Address" xr:uid="{00000000-0004-0000-0600-00003A000000}"/>
    <hyperlink ref="D587:H600" location="RegistrationSummary" display="Registration Summary" xr:uid="{00000000-0004-0000-0600-00003B000000}"/>
    <hyperlink ref="D65:H77" location="Address" display="Address" xr:uid="{00000000-0004-0000-0600-00003C000000}"/>
    <hyperlink ref="D66:H71" location="Address" display="Address" xr:uid="{00000000-0004-0000-0600-00003D000000}"/>
    <hyperlink ref="D79:H84" location="Address" display="Address" xr:uid="{00000000-0004-0000-0600-00003E000000}"/>
    <hyperlink ref="D104:H109" location="Address" display="Address" xr:uid="{00000000-0004-0000-0600-00003F000000}"/>
    <hyperlink ref="D117:H122" location="Address" display="Address" xr:uid="{00000000-0004-0000-0600-000040000000}"/>
    <hyperlink ref="D194:H199" location="Address" display="Address" xr:uid="{00000000-0004-0000-0600-000041000000}"/>
    <hyperlink ref="D253:H258" location="Address" display="Address" xr:uid="{00000000-0004-0000-0600-000042000000}"/>
    <hyperlink ref="D266:H271" location="Address" display="Address" xr:uid="{00000000-0004-0000-0600-000043000000}"/>
    <hyperlink ref="D266:H267" location="Address" display="Address" xr:uid="{00000000-0004-0000-0600-000044000000}"/>
    <hyperlink ref="D291:H296" location="Address" display="Address" xr:uid="{00000000-0004-0000-0600-000045000000}"/>
    <hyperlink ref="D304:H309" location="Address" display="Address" xr:uid="{00000000-0004-0000-0600-000046000000}"/>
    <hyperlink ref="D361:H366" location="Address" display="Address" xr:uid="{00000000-0004-0000-0600-000047000000}"/>
    <hyperlink ref="D374:H379" location="Address" display="Address" xr:uid="{00000000-0004-0000-0600-000048000000}"/>
    <hyperlink ref="D399:H404" location="Address" display="Address" xr:uid="{00000000-0004-0000-0600-000049000000}"/>
    <hyperlink ref="D412:H417" location="Address" display="Address" xr:uid="{00000000-0004-0000-0600-00004A000000}"/>
    <hyperlink ref="D494:H499" location="Address" display="Address" xr:uid="{00000000-0004-0000-0600-00004B000000}"/>
    <hyperlink ref="D556:H561" location="Address" display="Address" xr:uid="{00000000-0004-0000-0600-00004C000000}"/>
    <hyperlink ref="D523:H539" location="Policy" display="Policy" xr:uid="{00000000-0004-0000-0600-00004D000000}"/>
    <hyperlink ref="D582" location="'Inquiry Data Elements'!A101" display="Vehicle Summary" xr:uid="{00000000-0004-0000-0600-00004E000000}"/>
    <hyperlink ref="D568" location="'Inquiry Data Elements'!A125" display="Registration Summary" xr:uid="{00000000-0004-0000-0600-00004F000000}"/>
    <hyperlink ref="D568:H581" location="RegistrationSummary" display="Registration Summary" xr:uid="{00000000-0004-0000-0600-000050000000}"/>
    <hyperlink ref="D582:H586" location="VehicleSummary" display="Vehicle Summary" xr:uid="{00000000-0004-0000-0600-000051000000}"/>
  </hyperlink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55"/>
  <sheetViews>
    <sheetView workbookViewId="0">
      <pane xSplit="1" ySplit="2" topLeftCell="B3" activePane="bottomRight" state="frozen"/>
      <selection pane="bottomRight" sqref="A1:B1"/>
      <selection pane="bottomLeft" activeCell="A3" sqref="A3"/>
      <selection pane="topRight" activeCell="B1" sqref="B1"/>
    </sheetView>
  </sheetViews>
  <sheetFormatPr defaultRowHeight="15"/>
  <cols>
    <col min="1" max="1" width="21.5703125" style="10" bestFit="1" customWidth="1"/>
    <col min="2" max="2" width="28.7109375" style="10" bestFit="1" customWidth="1"/>
    <col min="3" max="3" width="27.85546875" style="10" bestFit="1" customWidth="1"/>
    <col min="4" max="4" width="14.85546875" style="10" bestFit="1" customWidth="1"/>
    <col min="5" max="5" width="11.28515625" style="10" bestFit="1" customWidth="1"/>
    <col min="6" max="6" width="20.28515625" style="10" bestFit="1" customWidth="1"/>
    <col min="7" max="7" width="47.5703125" style="10" bestFit="1" customWidth="1"/>
    <col min="8" max="8" width="10.42578125" style="10" bestFit="1" customWidth="1"/>
    <col min="9" max="9" width="17.85546875" style="10" bestFit="1" customWidth="1"/>
    <col min="10" max="10" width="20.7109375" style="10" bestFit="1" customWidth="1"/>
    <col min="11" max="11" width="26.7109375" style="10" bestFit="1" customWidth="1"/>
    <col min="12" max="12" width="29.7109375" style="10" bestFit="1" customWidth="1"/>
    <col min="13" max="13" width="15.140625" style="10" bestFit="1" customWidth="1"/>
    <col min="14" max="14" width="18.140625" style="10" bestFit="1" customWidth="1"/>
    <col min="15" max="16384" width="9.140625" style="10"/>
  </cols>
  <sheetData>
    <row r="1" spans="1:14" ht="18.75">
      <c r="A1" s="82" t="s">
        <v>7</v>
      </c>
      <c r="B1" s="82"/>
      <c r="C1" s="80"/>
      <c r="D1" s="85" t="s">
        <v>21</v>
      </c>
      <c r="E1" s="85"/>
      <c r="F1" s="85"/>
      <c r="G1" s="85"/>
      <c r="H1" s="23" t="s">
        <v>4</v>
      </c>
      <c r="I1" s="23" t="s">
        <v>5</v>
      </c>
      <c r="J1" s="23" t="s">
        <v>6</v>
      </c>
      <c r="K1" s="23" t="s">
        <v>2</v>
      </c>
      <c r="L1" s="23" t="s">
        <v>3</v>
      </c>
      <c r="M1" s="22" t="s">
        <v>8</v>
      </c>
      <c r="N1" s="22" t="s">
        <v>9</v>
      </c>
    </row>
    <row r="2" spans="1:14">
      <c r="A2" s="11" t="s">
        <v>390</v>
      </c>
      <c r="B2" s="11" t="s">
        <v>392</v>
      </c>
      <c r="C2" s="4" t="s">
        <v>27</v>
      </c>
      <c r="D2" s="4" t="s">
        <v>28</v>
      </c>
      <c r="E2" s="4" t="s">
        <v>29</v>
      </c>
      <c r="F2" s="4" t="s">
        <v>30</v>
      </c>
      <c r="G2" s="4" t="s">
        <v>31</v>
      </c>
      <c r="H2" s="75"/>
      <c r="I2" s="75"/>
      <c r="J2" s="75"/>
      <c r="K2" s="75"/>
      <c r="L2" s="75"/>
      <c r="M2" s="75"/>
      <c r="N2" s="75"/>
    </row>
    <row r="3" spans="1:14">
      <c r="A3" s="105" t="s">
        <v>381</v>
      </c>
      <c r="B3" s="74" t="s">
        <v>454</v>
      </c>
      <c r="C3" s="74" t="s">
        <v>1064</v>
      </c>
      <c r="D3" s="72" t="s">
        <v>37</v>
      </c>
      <c r="E3" s="75" t="s">
        <v>70</v>
      </c>
      <c r="F3" s="75"/>
      <c r="G3" s="75" t="s">
        <v>1065</v>
      </c>
      <c r="H3" s="75"/>
      <c r="I3" s="75"/>
      <c r="J3" s="75"/>
      <c r="K3" s="75"/>
      <c r="L3" s="75"/>
      <c r="M3" s="75"/>
      <c r="N3" s="75"/>
    </row>
    <row r="4" spans="1:14">
      <c r="A4" s="105"/>
      <c r="B4" s="74" t="s">
        <v>455</v>
      </c>
      <c r="C4" s="74" t="s">
        <v>1066</v>
      </c>
      <c r="D4" s="72" t="s">
        <v>37</v>
      </c>
      <c r="E4" s="75" t="s">
        <v>1067</v>
      </c>
      <c r="F4" s="75"/>
      <c r="G4" s="75" t="s">
        <v>1068</v>
      </c>
      <c r="H4" s="75"/>
      <c r="I4" s="75"/>
      <c r="J4" s="75"/>
      <c r="K4" s="75"/>
      <c r="L4" s="75"/>
      <c r="M4" s="75"/>
      <c r="N4" s="75"/>
    </row>
    <row r="5" spans="1:14">
      <c r="A5" s="105"/>
      <c r="B5" s="74" t="s">
        <v>1069</v>
      </c>
      <c r="C5" s="74" t="s">
        <v>1070</v>
      </c>
      <c r="D5" s="72" t="s">
        <v>54</v>
      </c>
      <c r="E5" s="75" t="s">
        <v>55</v>
      </c>
      <c r="F5" s="75" t="s">
        <v>56</v>
      </c>
      <c r="G5" s="75" t="s">
        <v>1071</v>
      </c>
      <c r="H5" s="75"/>
      <c r="I5" s="75"/>
      <c r="J5" s="75"/>
      <c r="K5" s="75"/>
      <c r="L5" s="75"/>
      <c r="M5" s="75"/>
      <c r="N5" s="75"/>
    </row>
    <row r="6" spans="1:14">
      <c r="A6" s="105"/>
      <c r="B6" s="74" t="s">
        <v>1072</v>
      </c>
      <c r="C6" s="74" t="s">
        <v>1073</v>
      </c>
      <c r="D6" s="72" t="s">
        <v>54</v>
      </c>
      <c r="E6" s="75" t="s">
        <v>55</v>
      </c>
      <c r="F6" s="75" t="s">
        <v>56</v>
      </c>
      <c r="G6" s="75" t="s">
        <v>1074</v>
      </c>
      <c r="H6" s="75"/>
      <c r="I6" s="75"/>
      <c r="J6" s="75"/>
      <c r="K6" s="75"/>
      <c r="L6" s="75"/>
      <c r="M6" s="75"/>
      <c r="N6" s="75"/>
    </row>
    <row r="7" spans="1:14">
      <c r="A7" s="105"/>
      <c r="B7" s="74" t="s">
        <v>458</v>
      </c>
      <c r="C7" s="74" t="s">
        <v>1075</v>
      </c>
      <c r="D7" s="72" t="s">
        <v>37</v>
      </c>
      <c r="E7" s="75" t="s">
        <v>44</v>
      </c>
      <c r="F7" s="75"/>
      <c r="G7" s="75" t="s">
        <v>410</v>
      </c>
      <c r="H7" s="75"/>
      <c r="I7" s="75"/>
      <c r="J7" s="75"/>
      <c r="K7" s="75"/>
      <c r="L7" s="75"/>
      <c r="M7" s="75"/>
      <c r="N7" s="75"/>
    </row>
    <row r="8" spans="1:14">
      <c r="A8" s="105"/>
      <c r="B8" s="74" t="s">
        <v>459</v>
      </c>
      <c r="C8" s="74" t="s">
        <v>1076</v>
      </c>
      <c r="D8" s="72" t="s">
        <v>37</v>
      </c>
      <c r="E8" s="75" t="s">
        <v>44</v>
      </c>
      <c r="F8" s="75"/>
      <c r="G8" s="75" t="s">
        <v>410</v>
      </c>
      <c r="H8" s="75"/>
      <c r="I8" s="75"/>
      <c r="J8" s="75"/>
      <c r="K8" s="75"/>
      <c r="L8" s="75"/>
      <c r="M8" s="75"/>
      <c r="N8" s="75"/>
    </row>
    <row r="9" spans="1:14">
      <c r="A9" s="104" t="s">
        <v>383</v>
      </c>
      <c r="B9" s="74" t="s">
        <v>461</v>
      </c>
      <c r="C9" s="74" t="s">
        <v>1077</v>
      </c>
      <c r="D9" s="72" t="s">
        <v>37</v>
      </c>
      <c r="E9" s="75" t="s">
        <v>70</v>
      </c>
      <c r="F9" s="75"/>
      <c r="G9" s="75" t="s">
        <v>1078</v>
      </c>
      <c r="H9" s="75"/>
      <c r="I9" s="75"/>
      <c r="J9" s="75"/>
      <c r="K9" s="75"/>
      <c r="L9" s="75"/>
      <c r="M9" s="75"/>
      <c r="N9" s="75"/>
    </row>
    <row r="10" spans="1:14">
      <c r="A10" s="104"/>
      <c r="B10" s="74" t="s">
        <v>462</v>
      </c>
      <c r="C10" s="74" t="s">
        <v>1079</v>
      </c>
      <c r="D10" s="72" t="s">
        <v>37</v>
      </c>
      <c r="E10" s="75" t="s">
        <v>1067</v>
      </c>
      <c r="F10" s="75"/>
      <c r="G10" s="75" t="s">
        <v>1080</v>
      </c>
      <c r="H10" s="75"/>
      <c r="I10" s="75"/>
      <c r="J10" s="75"/>
      <c r="K10" s="75"/>
      <c r="L10" s="75"/>
      <c r="M10" s="75"/>
      <c r="N10" s="75"/>
    </row>
    <row r="11" spans="1:14">
      <c r="A11" s="104"/>
      <c r="B11" s="72" t="s">
        <v>1081</v>
      </c>
      <c r="C11" s="74" t="s">
        <v>1082</v>
      </c>
      <c r="D11" s="72" t="s">
        <v>54</v>
      </c>
      <c r="E11" s="75" t="s">
        <v>55</v>
      </c>
      <c r="F11" s="75" t="s">
        <v>56</v>
      </c>
      <c r="G11" s="75" t="s">
        <v>1071</v>
      </c>
      <c r="H11" s="75"/>
      <c r="I11" s="75"/>
      <c r="J11" s="75"/>
      <c r="K11" s="75"/>
      <c r="L11" s="75"/>
      <c r="M11" s="75"/>
      <c r="N11" s="75"/>
    </row>
    <row r="12" spans="1:14">
      <c r="A12" s="104"/>
      <c r="B12" s="74" t="s">
        <v>1083</v>
      </c>
      <c r="C12" s="74" t="s">
        <v>1084</v>
      </c>
      <c r="D12" s="72" t="s">
        <v>54</v>
      </c>
      <c r="E12" s="75" t="s">
        <v>55</v>
      </c>
      <c r="F12" s="75" t="s">
        <v>56</v>
      </c>
      <c r="G12" s="75" t="s">
        <v>1074</v>
      </c>
      <c r="H12" s="75"/>
      <c r="I12" s="75"/>
      <c r="J12" s="75"/>
      <c r="K12" s="75"/>
      <c r="L12" s="75"/>
      <c r="M12" s="75"/>
      <c r="N12" s="75"/>
    </row>
    <row r="13" spans="1:14">
      <c r="A13" s="104"/>
      <c r="B13" s="74" t="s">
        <v>465</v>
      </c>
      <c r="C13" s="74" t="s">
        <v>1085</v>
      </c>
      <c r="D13" s="72" t="s">
        <v>37</v>
      </c>
      <c r="E13" s="75" t="s">
        <v>44</v>
      </c>
      <c r="F13" s="75"/>
      <c r="G13" s="75" t="s">
        <v>410</v>
      </c>
      <c r="H13" s="75"/>
      <c r="I13" s="75"/>
      <c r="J13" s="75"/>
      <c r="K13" s="75"/>
      <c r="L13" s="75"/>
      <c r="M13" s="75"/>
      <c r="N13" s="75"/>
    </row>
    <row r="14" spans="1:14">
      <c r="A14" s="104"/>
      <c r="B14" s="74" t="s">
        <v>466</v>
      </c>
      <c r="C14" s="74" t="s">
        <v>1086</v>
      </c>
      <c r="D14" s="72" t="s">
        <v>37</v>
      </c>
      <c r="E14" s="75" t="s">
        <v>44</v>
      </c>
      <c r="F14" s="75"/>
      <c r="G14" s="75" t="s">
        <v>410</v>
      </c>
      <c r="H14" s="75"/>
      <c r="I14" s="75"/>
      <c r="J14" s="75"/>
      <c r="K14" s="75"/>
      <c r="L14" s="75"/>
      <c r="M14" s="75"/>
      <c r="N14" s="75"/>
    </row>
    <row r="15" spans="1:14">
      <c r="A15" s="90" t="s">
        <v>380</v>
      </c>
      <c r="B15" s="74" t="s">
        <v>498</v>
      </c>
      <c r="C15" s="74" t="s">
        <v>1087</v>
      </c>
      <c r="D15" s="72" t="s">
        <v>37</v>
      </c>
      <c r="E15" s="75" t="s">
        <v>1088</v>
      </c>
      <c r="F15" s="75"/>
      <c r="G15" s="75" t="s">
        <v>1089</v>
      </c>
      <c r="H15" s="75"/>
      <c r="I15" s="75"/>
      <c r="J15" s="75"/>
      <c r="K15" s="75"/>
      <c r="L15" s="75"/>
      <c r="M15" s="75"/>
      <c r="N15" s="75"/>
    </row>
    <row r="16" spans="1:14">
      <c r="A16" s="90"/>
      <c r="B16" s="74" t="s">
        <v>499</v>
      </c>
      <c r="C16" s="74" t="s">
        <v>1090</v>
      </c>
      <c r="D16" s="72" t="s">
        <v>37</v>
      </c>
      <c r="E16" s="75" t="s">
        <v>107</v>
      </c>
      <c r="F16" s="75"/>
      <c r="G16" s="75" t="s">
        <v>1091</v>
      </c>
      <c r="H16" s="75"/>
      <c r="I16" s="75"/>
      <c r="J16" s="75"/>
      <c r="K16" s="75"/>
      <c r="L16" s="75"/>
      <c r="M16" s="75"/>
      <c r="N16" s="75"/>
    </row>
    <row r="17" spans="1:7">
      <c r="A17" s="104"/>
      <c r="B17" s="74" t="s">
        <v>291</v>
      </c>
      <c r="C17" s="74" t="s">
        <v>292</v>
      </c>
      <c r="D17" s="72" t="s">
        <v>37</v>
      </c>
      <c r="E17" s="75" t="s">
        <v>88</v>
      </c>
      <c r="F17" s="75"/>
      <c r="G17" s="75" t="s">
        <v>89</v>
      </c>
    </row>
    <row r="18" spans="1:7">
      <c r="A18" s="104"/>
      <c r="B18" s="74" t="s">
        <v>294</v>
      </c>
      <c r="C18" s="74" t="s">
        <v>295</v>
      </c>
      <c r="D18" s="72" t="s">
        <v>37</v>
      </c>
      <c r="E18" s="75" t="s">
        <v>88</v>
      </c>
      <c r="F18" s="75"/>
      <c r="G18" s="75" t="s">
        <v>92</v>
      </c>
    </row>
    <row r="19" spans="1:7">
      <c r="A19" s="104"/>
      <c r="B19" s="74" t="s">
        <v>297</v>
      </c>
      <c r="C19" s="74" t="s">
        <v>298</v>
      </c>
      <c r="D19" s="72" t="s">
        <v>37</v>
      </c>
      <c r="E19" s="75" t="s">
        <v>95</v>
      </c>
      <c r="F19" s="75"/>
      <c r="G19" s="75" t="s">
        <v>96</v>
      </c>
    </row>
    <row r="20" spans="1:7">
      <c r="A20" s="104"/>
      <c r="B20" s="74" t="s">
        <v>394</v>
      </c>
      <c r="C20" s="74" t="s">
        <v>395</v>
      </c>
      <c r="D20" s="75" t="s">
        <v>37</v>
      </c>
      <c r="E20" s="75" t="s">
        <v>154</v>
      </c>
      <c r="F20" s="75"/>
      <c r="G20" s="75" t="s">
        <v>396</v>
      </c>
    </row>
    <row r="21" spans="1:7">
      <c r="A21" s="104"/>
      <c r="B21" s="74" t="s">
        <v>1092</v>
      </c>
      <c r="C21" s="74" t="s">
        <v>1093</v>
      </c>
      <c r="D21" s="72" t="s">
        <v>54</v>
      </c>
      <c r="E21" s="75" t="s">
        <v>55</v>
      </c>
      <c r="F21" s="75" t="s">
        <v>56</v>
      </c>
      <c r="G21" s="75" t="s">
        <v>1071</v>
      </c>
    </row>
    <row r="22" spans="1:7">
      <c r="A22" s="104"/>
      <c r="B22" s="74" t="s">
        <v>1094</v>
      </c>
      <c r="C22" s="74" t="s">
        <v>1095</v>
      </c>
      <c r="D22" s="72" t="s">
        <v>54</v>
      </c>
      <c r="E22" s="75" t="s">
        <v>55</v>
      </c>
      <c r="F22" s="75" t="s">
        <v>56</v>
      </c>
      <c r="G22" s="75" t="s">
        <v>1074</v>
      </c>
    </row>
    <row r="23" spans="1:7">
      <c r="A23" s="104" t="s">
        <v>386</v>
      </c>
      <c r="B23" s="75" t="s">
        <v>934</v>
      </c>
      <c r="C23" s="75" t="s">
        <v>1096</v>
      </c>
      <c r="D23" s="75" t="s">
        <v>37</v>
      </c>
      <c r="E23" s="75">
        <v>10</v>
      </c>
      <c r="F23" s="75"/>
      <c r="G23" s="75" t="s">
        <v>1097</v>
      </c>
    </row>
    <row r="24" spans="1:7">
      <c r="A24" s="104"/>
      <c r="B24" s="75" t="s">
        <v>935</v>
      </c>
      <c r="C24" s="75" t="s">
        <v>1098</v>
      </c>
      <c r="D24" s="75" t="s">
        <v>37</v>
      </c>
      <c r="E24" s="75" t="s">
        <v>107</v>
      </c>
      <c r="F24" s="75"/>
      <c r="G24" s="75" t="s">
        <v>1099</v>
      </c>
    </row>
    <row r="25" spans="1:7">
      <c r="A25" s="104"/>
      <c r="B25" s="75" t="s">
        <v>936</v>
      </c>
      <c r="C25" s="74" t="s">
        <v>1100</v>
      </c>
      <c r="D25" s="72" t="s">
        <v>37</v>
      </c>
      <c r="E25" s="75" t="s">
        <v>107</v>
      </c>
      <c r="F25" s="75"/>
      <c r="G25" s="75" t="s">
        <v>1101</v>
      </c>
    </row>
    <row r="26" spans="1:7">
      <c r="A26" s="104"/>
      <c r="B26" s="75" t="s">
        <v>937</v>
      </c>
      <c r="C26" s="74" t="s">
        <v>1102</v>
      </c>
      <c r="D26" s="72" t="s">
        <v>37</v>
      </c>
      <c r="E26" s="75" t="s">
        <v>107</v>
      </c>
      <c r="F26" s="75"/>
      <c r="G26" s="75" t="s">
        <v>1103</v>
      </c>
    </row>
    <row r="27" spans="1:7" s="68" customFormat="1">
      <c r="A27" s="104"/>
      <c r="B27" s="75" t="s">
        <v>938</v>
      </c>
      <c r="C27" s="74" t="s">
        <v>1104</v>
      </c>
      <c r="D27" s="72" t="s">
        <v>37</v>
      </c>
      <c r="E27" s="75" t="s">
        <v>107</v>
      </c>
      <c r="F27" s="71"/>
      <c r="G27" s="75" t="s">
        <v>1105</v>
      </c>
    </row>
    <row r="28" spans="1:7" s="68" customFormat="1">
      <c r="A28" s="104"/>
      <c r="B28" s="75" t="s">
        <v>939</v>
      </c>
      <c r="C28" s="74" t="s">
        <v>1106</v>
      </c>
      <c r="D28" s="72" t="s">
        <v>37</v>
      </c>
      <c r="E28" s="75" t="s">
        <v>107</v>
      </c>
      <c r="F28" s="71"/>
      <c r="G28" s="75" t="s">
        <v>1107</v>
      </c>
    </row>
    <row r="29" spans="1:7">
      <c r="A29" s="104"/>
      <c r="B29" s="75" t="s">
        <v>940</v>
      </c>
      <c r="C29" s="74" t="s">
        <v>1108</v>
      </c>
      <c r="D29" s="72" t="s">
        <v>37</v>
      </c>
      <c r="E29" s="75" t="s">
        <v>1109</v>
      </c>
      <c r="F29" s="75"/>
      <c r="G29" s="75" t="s">
        <v>1110</v>
      </c>
    </row>
    <row r="30" spans="1:7">
      <c r="A30" s="104"/>
      <c r="B30" s="75" t="s">
        <v>941</v>
      </c>
      <c r="C30" s="74" t="s">
        <v>1111</v>
      </c>
      <c r="D30" s="72" t="s">
        <v>37</v>
      </c>
      <c r="E30" s="75" t="s">
        <v>84</v>
      </c>
      <c r="F30" s="75"/>
      <c r="G30" s="75" t="s">
        <v>85</v>
      </c>
    </row>
    <row r="31" spans="1:7" s="70" customFormat="1">
      <c r="A31" s="104"/>
      <c r="B31" s="75" t="s">
        <v>942</v>
      </c>
      <c r="C31" s="74" t="s">
        <v>1112</v>
      </c>
      <c r="D31" s="72" t="s">
        <v>37</v>
      </c>
      <c r="E31" s="75" t="s">
        <v>102</v>
      </c>
      <c r="F31" s="75"/>
      <c r="G31" s="75" t="s">
        <v>1113</v>
      </c>
    </row>
    <row r="32" spans="1:7" s="70" customFormat="1">
      <c r="A32" s="104"/>
      <c r="B32" s="75" t="s">
        <v>943</v>
      </c>
      <c r="C32" s="74" t="s">
        <v>1114</v>
      </c>
      <c r="D32" s="72" t="s">
        <v>37</v>
      </c>
      <c r="E32" s="75" t="s">
        <v>107</v>
      </c>
      <c r="F32" s="71"/>
      <c r="G32" s="75" t="s">
        <v>1115</v>
      </c>
    </row>
    <row r="33" spans="1:7" s="70" customFormat="1">
      <c r="A33" s="104"/>
      <c r="B33" s="75" t="s">
        <v>944</v>
      </c>
      <c r="C33" s="74" t="s">
        <v>1116</v>
      </c>
      <c r="D33" s="72" t="s">
        <v>37</v>
      </c>
      <c r="E33" s="75" t="s">
        <v>107</v>
      </c>
      <c r="F33" s="71"/>
      <c r="G33" s="75" t="s">
        <v>1117</v>
      </c>
    </row>
    <row r="34" spans="1:7" s="70" customFormat="1">
      <c r="A34" s="104"/>
      <c r="B34" s="75" t="s">
        <v>945</v>
      </c>
      <c r="C34" s="74" t="s">
        <v>1118</v>
      </c>
      <c r="D34" s="72" t="s">
        <v>54</v>
      </c>
      <c r="E34" s="75" t="s">
        <v>55</v>
      </c>
      <c r="F34" s="75" t="s">
        <v>56</v>
      </c>
      <c r="G34" s="75" t="s">
        <v>1074</v>
      </c>
    </row>
    <row r="35" spans="1:7">
      <c r="A35" s="104"/>
      <c r="B35" s="75" t="s">
        <v>946</v>
      </c>
      <c r="C35" s="74" t="s">
        <v>1119</v>
      </c>
      <c r="D35" s="72" t="s">
        <v>54</v>
      </c>
      <c r="E35" s="75" t="s">
        <v>55</v>
      </c>
      <c r="F35" s="75" t="s">
        <v>56</v>
      </c>
      <c r="G35" s="75" t="s">
        <v>146</v>
      </c>
    </row>
    <row r="36" spans="1:7">
      <c r="A36" s="90" t="s">
        <v>982</v>
      </c>
      <c r="B36" s="75" t="s">
        <v>306</v>
      </c>
      <c r="C36" s="74" t="s">
        <v>307</v>
      </c>
      <c r="D36" s="72" t="s">
        <v>63</v>
      </c>
      <c r="E36" s="75" t="s">
        <v>64</v>
      </c>
      <c r="F36" s="75" t="s">
        <v>65</v>
      </c>
      <c r="G36" s="75" t="s">
        <v>66</v>
      </c>
    </row>
    <row r="37" spans="1:7">
      <c r="A37" s="104"/>
      <c r="B37" s="75" t="s">
        <v>283</v>
      </c>
      <c r="C37" s="74" t="s">
        <v>284</v>
      </c>
      <c r="D37" s="72" t="s">
        <v>37</v>
      </c>
      <c r="E37" s="75" t="s">
        <v>70</v>
      </c>
      <c r="F37" s="75"/>
      <c r="G37" s="75" t="s">
        <v>71</v>
      </c>
    </row>
    <row r="38" spans="1:7">
      <c r="A38" s="104"/>
      <c r="B38" s="75" t="s">
        <v>1120</v>
      </c>
      <c r="C38" s="74" t="s">
        <v>1121</v>
      </c>
      <c r="D38" s="72" t="s">
        <v>37</v>
      </c>
      <c r="E38" s="75" t="s">
        <v>107</v>
      </c>
      <c r="F38" s="75"/>
      <c r="G38" s="75" t="s">
        <v>916</v>
      </c>
    </row>
    <row r="39" spans="1:7">
      <c r="A39" s="104"/>
      <c r="B39" s="75" t="s">
        <v>1122</v>
      </c>
      <c r="C39" s="74" t="s">
        <v>1123</v>
      </c>
      <c r="D39" s="72" t="s">
        <v>37</v>
      </c>
      <c r="E39" s="75" t="s">
        <v>44</v>
      </c>
      <c r="F39" s="75"/>
      <c r="G39" s="75" t="s">
        <v>75</v>
      </c>
    </row>
    <row r="40" spans="1:7">
      <c r="A40" s="104"/>
      <c r="B40" s="75" t="s">
        <v>286</v>
      </c>
      <c r="C40" s="74" t="s">
        <v>287</v>
      </c>
      <c r="D40" s="72" t="s">
        <v>37</v>
      </c>
      <c r="E40" s="75" t="s">
        <v>79</v>
      </c>
      <c r="F40" s="75"/>
      <c r="G40" s="69" t="s">
        <v>80</v>
      </c>
    </row>
    <row r="41" spans="1:7">
      <c r="A41" s="104"/>
      <c r="B41" s="75" t="s">
        <v>289</v>
      </c>
      <c r="C41" s="74" t="s">
        <v>290</v>
      </c>
      <c r="D41" s="72" t="s">
        <v>37</v>
      </c>
      <c r="E41" s="75" t="s">
        <v>84</v>
      </c>
      <c r="F41" s="75"/>
      <c r="G41" s="75" t="s">
        <v>85</v>
      </c>
    </row>
    <row r="42" spans="1:7">
      <c r="A42" s="104"/>
      <c r="B42" s="75" t="s">
        <v>291</v>
      </c>
      <c r="C42" s="74" t="s">
        <v>292</v>
      </c>
      <c r="D42" s="72" t="s">
        <v>37</v>
      </c>
      <c r="E42" s="75" t="s">
        <v>88</v>
      </c>
      <c r="F42" s="75"/>
      <c r="G42" s="75" t="s">
        <v>89</v>
      </c>
    </row>
    <row r="43" spans="1:7">
      <c r="A43" s="104"/>
      <c r="B43" s="75" t="s">
        <v>294</v>
      </c>
      <c r="C43" s="74" t="s">
        <v>295</v>
      </c>
      <c r="D43" s="72" t="s">
        <v>37</v>
      </c>
      <c r="E43" s="75" t="s">
        <v>88</v>
      </c>
      <c r="F43" s="75"/>
      <c r="G43" s="75" t="s">
        <v>92</v>
      </c>
    </row>
    <row r="44" spans="1:7">
      <c r="A44" s="104"/>
      <c r="B44" s="75" t="s">
        <v>297</v>
      </c>
      <c r="C44" s="74" t="s">
        <v>298</v>
      </c>
      <c r="D44" s="72" t="s">
        <v>37</v>
      </c>
      <c r="E44" s="75" t="s">
        <v>95</v>
      </c>
      <c r="F44" s="75"/>
      <c r="G44" s="75" t="s">
        <v>96</v>
      </c>
    </row>
    <row r="45" spans="1:7">
      <c r="A45" s="104"/>
      <c r="B45" s="75" t="s">
        <v>320</v>
      </c>
      <c r="C45" s="74" t="s">
        <v>321</v>
      </c>
      <c r="D45" s="72" t="s">
        <v>37</v>
      </c>
      <c r="E45" s="75" t="s">
        <v>55</v>
      </c>
      <c r="F45" s="75"/>
      <c r="G45" s="75" t="s">
        <v>99</v>
      </c>
    </row>
    <row r="46" spans="1:7">
      <c r="A46" s="104"/>
      <c r="B46" s="75" t="s">
        <v>301</v>
      </c>
      <c r="C46" s="74" t="s">
        <v>302</v>
      </c>
      <c r="D46" s="72" t="s">
        <v>37</v>
      </c>
      <c r="E46" s="75" t="s">
        <v>102</v>
      </c>
      <c r="F46" s="75"/>
      <c r="G46" s="75" t="s">
        <v>103</v>
      </c>
    </row>
    <row r="47" spans="1:7">
      <c r="A47" s="104"/>
      <c r="B47" s="75" t="s">
        <v>304</v>
      </c>
      <c r="C47" s="74" t="s">
        <v>305</v>
      </c>
      <c r="D47" s="72" t="s">
        <v>37</v>
      </c>
      <c r="E47" s="75" t="s">
        <v>107</v>
      </c>
      <c r="F47" s="75"/>
      <c r="G47" s="75" t="s">
        <v>108</v>
      </c>
    </row>
    <row r="48" spans="1:7">
      <c r="A48" s="90" t="s">
        <v>1124</v>
      </c>
      <c r="B48" s="75" t="s">
        <v>1125</v>
      </c>
      <c r="C48" s="74" t="s">
        <v>1126</v>
      </c>
      <c r="D48" s="72" t="s">
        <v>37</v>
      </c>
      <c r="E48" s="75" t="s">
        <v>107</v>
      </c>
      <c r="F48" s="75"/>
      <c r="G48" s="75" t="s">
        <v>1127</v>
      </c>
    </row>
    <row r="49" spans="1:7">
      <c r="A49" s="90"/>
      <c r="B49" s="75" t="s">
        <v>1128</v>
      </c>
      <c r="C49" s="74" t="s">
        <v>1129</v>
      </c>
      <c r="D49" s="72" t="s">
        <v>37</v>
      </c>
      <c r="E49" s="75" t="s">
        <v>107</v>
      </c>
      <c r="F49" s="75"/>
      <c r="G49" s="75" t="s">
        <v>1130</v>
      </c>
    </row>
    <row r="50" spans="1:7">
      <c r="A50" s="104"/>
      <c r="B50" s="75" t="s">
        <v>1131</v>
      </c>
      <c r="C50" s="74" t="s">
        <v>1132</v>
      </c>
      <c r="D50" s="72" t="s">
        <v>37</v>
      </c>
      <c r="E50" s="75" t="s">
        <v>107</v>
      </c>
      <c r="F50" s="75"/>
      <c r="G50" s="75" t="s">
        <v>1133</v>
      </c>
    </row>
    <row r="51" spans="1:7">
      <c r="A51" s="90" t="s">
        <v>1134</v>
      </c>
      <c r="B51" s="72" t="s">
        <v>1135</v>
      </c>
      <c r="C51" s="72" t="s">
        <v>1136</v>
      </c>
      <c r="D51" s="72" t="s">
        <v>37</v>
      </c>
      <c r="E51" s="75" t="s">
        <v>44</v>
      </c>
      <c r="F51" s="75"/>
      <c r="G51" s="74" t="s">
        <v>410</v>
      </c>
    </row>
    <row r="52" spans="1:7">
      <c r="A52" s="90"/>
      <c r="B52" s="72" t="s">
        <v>1137</v>
      </c>
      <c r="C52" s="72" t="s">
        <v>1138</v>
      </c>
      <c r="D52" s="72" t="s">
        <v>1033</v>
      </c>
      <c r="E52" s="75">
        <v>14</v>
      </c>
      <c r="F52" s="74" t="s">
        <v>1035</v>
      </c>
      <c r="G52" s="75" t="s">
        <v>1139</v>
      </c>
    </row>
    <row r="53" spans="1:7">
      <c r="A53" s="90"/>
      <c r="B53" s="72" t="s">
        <v>1140</v>
      </c>
      <c r="C53" s="72" t="s">
        <v>1141</v>
      </c>
      <c r="D53" s="72" t="s">
        <v>63</v>
      </c>
      <c r="E53" s="75" t="s">
        <v>64</v>
      </c>
      <c r="F53" s="75" t="s">
        <v>65</v>
      </c>
      <c r="G53" s="75" t="s">
        <v>66</v>
      </c>
    </row>
    <row r="54" spans="1:7">
      <c r="A54" s="90" t="s">
        <v>1142</v>
      </c>
      <c r="B54" s="74" t="s">
        <v>1143</v>
      </c>
      <c r="C54" s="74" t="s">
        <v>1144</v>
      </c>
      <c r="D54" s="72" t="s">
        <v>63</v>
      </c>
      <c r="E54" s="75">
        <v>10</v>
      </c>
      <c r="F54" s="75" t="s">
        <v>155</v>
      </c>
      <c r="G54" s="75" t="s">
        <v>272</v>
      </c>
    </row>
    <row r="55" spans="1:7">
      <c r="A55" s="90"/>
      <c r="B55" s="74" t="s">
        <v>1145</v>
      </c>
      <c r="C55" s="74" t="s">
        <v>1146</v>
      </c>
      <c r="D55" s="72" t="s">
        <v>63</v>
      </c>
      <c r="E55" s="75">
        <v>10</v>
      </c>
      <c r="F55" s="75" t="s">
        <v>155</v>
      </c>
      <c r="G55" s="75" t="s">
        <v>276</v>
      </c>
    </row>
  </sheetData>
  <sheetProtection algorithmName="SHA-512" hashValue="EvZz0HbWunEz5anl2tqpNVj5zym0EdGlAR9Itt4BsJOtqFrL7QzL7q+TXQmZ+bQjZdSc5UbMYEMgduYeupZKuQ==" saltValue="GkM0g/LKYVemKTxijpjOrQ==" spinCount="100000" sheet="1" objects="1" scenarios="1" formatColumns="0" formatRows="0"/>
  <mergeCells count="10">
    <mergeCell ref="D1:G1"/>
    <mergeCell ref="A1:B1"/>
    <mergeCell ref="A48:A50"/>
    <mergeCell ref="A51:A53"/>
    <mergeCell ref="A54:A55"/>
    <mergeCell ref="A3:A8"/>
    <mergeCell ref="A9:A14"/>
    <mergeCell ref="A15:A22"/>
    <mergeCell ref="A23:A35"/>
    <mergeCell ref="A36:A47"/>
  </mergeCells>
  <hyperlinks>
    <hyperlink ref="H1" location="DataIndex" display="Data Index" xr:uid="{00000000-0004-0000-0700-000000000000}"/>
    <hyperlink ref="J1" location="InquiryDataElements" display="Inquiry Data Elements" xr:uid="{00000000-0004-0000-0700-000001000000}"/>
    <hyperlink ref="I1" location="IPMDataElements" display="IPM Data Elements" xr:uid="{00000000-0004-0000-0700-000002000000}"/>
    <hyperlink ref="K1" location="IPMWebServiceOperations" display="IPM Web Service Operations" xr:uid="{00000000-0004-0000-0700-000003000000}"/>
    <hyperlink ref="L1" location="InquiryWebServiceOperations" display="Inquiry Web Service Operations" xr:uid="{00000000-0004-0000-0700-000004000000}"/>
    <hyperlink ref="M1" location="IPM_Error_Codes" display="IPM Error Codes" xr:uid="{00000000-0004-0000-0700-000005000000}"/>
    <hyperlink ref="N1" location="Inquiry_Error_Codes" display="Inquiry Error Codes" xr:uid="{00000000-0004-0000-0700-000006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454"/>
  <sheetViews>
    <sheetView workbookViewId="0">
      <pane ySplit="1" topLeftCell="A2" activePane="bottomLeft" state="frozen"/>
      <selection pane="bottomLeft" sqref="A1:B1"/>
    </sheetView>
  </sheetViews>
  <sheetFormatPr defaultRowHeight="15"/>
  <cols>
    <col min="1" max="1" width="64.85546875" style="71" bestFit="1" customWidth="1"/>
    <col min="2" max="2" width="105.42578125" style="71" bestFit="1" customWidth="1"/>
    <col min="3" max="3" width="27.42578125" style="71" bestFit="1" customWidth="1"/>
    <col min="4" max="4" width="26.7109375" style="71" bestFit="1" customWidth="1"/>
    <col min="5" max="5" width="22.5703125" style="71" bestFit="1" customWidth="1"/>
    <col min="6" max="16384" width="9.140625" style="71"/>
  </cols>
  <sheetData>
    <row r="1" spans="1:5" s="75" customFormat="1" ht="18.75">
      <c r="A1" s="82" t="s">
        <v>8</v>
      </c>
      <c r="B1" s="82"/>
      <c r="C1" s="76" t="s">
        <v>1</v>
      </c>
      <c r="D1" s="23" t="s">
        <v>2</v>
      </c>
      <c r="E1" s="23" t="s">
        <v>7</v>
      </c>
    </row>
    <row r="2" spans="1:5" s="75" customFormat="1" ht="15.75">
      <c r="A2" s="106" t="s">
        <v>1147</v>
      </c>
      <c r="B2" s="106"/>
      <c r="C2" s="76"/>
    </row>
    <row r="3" spans="1:5" s="75" customFormat="1">
      <c r="A3" s="30" t="s">
        <v>1125</v>
      </c>
      <c r="B3" s="29" t="s">
        <v>1128</v>
      </c>
      <c r="C3" s="76"/>
    </row>
    <row r="4" spans="1:5" s="75" customFormat="1">
      <c r="A4" s="77" t="s">
        <v>1148</v>
      </c>
      <c r="B4" s="77" t="s">
        <v>1149</v>
      </c>
    </row>
    <row r="5" spans="1:5">
      <c r="A5" s="77" t="s">
        <v>1150</v>
      </c>
      <c r="B5" s="77" t="s">
        <v>1151</v>
      </c>
    </row>
    <row r="6" spans="1:5">
      <c r="A6" s="77" t="s">
        <v>1152</v>
      </c>
      <c r="B6" s="77" t="s">
        <v>1153</v>
      </c>
    </row>
    <row r="7" spans="1:5">
      <c r="A7" s="77" t="s">
        <v>1154</v>
      </c>
      <c r="B7" s="77" t="s">
        <v>1155</v>
      </c>
    </row>
    <row r="8" spans="1:5" s="75" customFormat="1">
      <c r="A8" s="75" t="s">
        <v>1156</v>
      </c>
      <c r="B8" s="75" t="s">
        <v>1157</v>
      </c>
    </row>
    <row r="9" spans="1:5">
      <c r="A9" s="75" t="s">
        <v>1158</v>
      </c>
      <c r="B9" s="75" t="s">
        <v>1159</v>
      </c>
    </row>
    <row r="10" spans="1:5">
      <c r="A10" s="75" t="s">
        <v>1160</v>
      </c>
      <c r="B10" s="75" t="s">
        <v>1161</v>
      </c>
    </row>
    <row r="11" spans="1:5">
      <c r="A11" s="75" t="s">
        <v>1162</v>
      </c>
      <c r="B11" s="75" t="s">
        <v>1163</v>
      </c>
    </row>
    <row r="12" spans="1:5">
      <c r="A12" s="75" t="s">
        <v>1164</v>
      </c>
      <c r="B12" s="75" t="s">
        <v>1165</v>
      </c>
    </row>
    <row r="13" spans="1:5">
      <c r="A13" s="75"/>
      <c r="B13" s="75"/>
    </row>
    <row r="14" spans="1:5" ht="15.75">
      <c r="A14" s="5" t="s">
        <v>22</v>
      </c>
      <c r="B14" s="23" t="s">
        <v>1166</v>
      </c>
      <c r="C14" s="22" t="str">
        <f>AddPolicy</f>
        <v>AddPolicy</v>
      </c>
    </row>
    <row r="15" spans="1:5">
      <c r="A15" s="30" t="s">
        <v>1125</v>
      </c>
      <c r="B15" s="29" t="s">
        <v>1128</v>
      </c>
    </row>
    <row r="16" spans="1:5" s="75" customFormat="1">
      <c r="A16" s="72" t="s">
        <v>1167</v>
      </c>
      <c r="B16" s="72" t="s">
        <v>1168</v>
      </c>
    </row>
    <row r="17" spans="1:2">
      <c r="A17" s="75" t="s">
        <v>1169</v>
      </c>
      <c r="B17" s="75" t="s">
        <v>1170</v>
      </c>
    </row>
    <row r="18" spans="1:2">
      <c r="A18" s="75" t="s">
        <v>1171</v>
      </c>
      <c r="B18" s="75" t="s">
        <v>1172</v>
      </c>
    </row>
    <row r="19" spans="1:2">
      <c r="A19" s="75" t="s">
        <v>1173</v>
      </c>
      <c r="B19" s="75" t="s">
        <v>1174</v>
      </c>
    </row>
    <row r="20" spans="1:2">
      <c r="A20" s="75" t="s">
        <v>1175</v>
      </c>
      <c r="B20" s="75" t="s">
        <v>1176</v>
      </c>
    </row>
    <row r="21" spans="1:2">
      <c r="A21" s="75" t="s">
        <v>1177</v>
      </c>
      <c r="B21" s="75" t="s">
        <v>1178</v>
      </c>
    </row>
    <row r="22" spans="1:2">
      <c r="A22" s="75" t="s">
        <v>1179</v>
      </c>
      <c r="B22" s="75" t="s">
        <v>1180</v>
      </c>
    </row>
    <row r="23" spans="1:2">
      <c r="A23" s="75" t="s">
        <v>1181</v>
      </c>
      <c r="B23" s="75" t="s">
        <v>1182</v>
      </c>
    </row>
    <row r="24" spans="1:2">
      <c r="A24" s="75" t="s">
        <v>1183</v>
      </c>
      <c r="B24" s="75" t="s">
        <v>1184</v>
      </c>
    </row>
    <row r="25" spans="1:2">
      <c r="A25" s="75" t="s">
        <v>1185</v>
      </c>
      <c r="B25" s="75" t="s">
        <v>1186</v>
      </c>
    </row>
    <row r="26" spans="1:2" s="75" customFormat="1">
      <c r="A26" s="75" t="s">
        <v>1187</v>
      </c>
      <c r="B26" s="75" t="s">
        <v>1188</v>
      </c>
    </row>
    <row r="27" spans="1:2">
      <c r="A27" s="75" t="s">
        <v>1189</v>
      </c>
      <c r="B27" s="75" t="s">
        <v>1190</v>
      </c>
    </row>
    <row r="28" spans="1:2">
      <c r="A28" s="75" t="s">
        <v>1191</v>
      </c>
      <c r="B28" s="75" t="s">
        <v>1192</v>
      </c>
    </row>
    <row r="29" spans="1:2">
      <c r="A29" s="75" t="s">
        <v>1193</v>
      </c>
      <c r="B29" s="75" t="s">
        <v>1194</v>
      </c>
    </row>
    <row r="30" spans="1:2">
      <c r="A30" s="75" t="s">
        <v>1195</v>
      </c>
      <c r="B30" s="75" t="s">
        <v>1196</v>
      </c>
    </row>
    <row r="31" spans="1:2">
      <c r="A31" s="75" t="s">
        <v>1197</v>
      </c>
      <c r="B31" s="75" t="s">
        <v>1198</v>
      </c>
    </row>
    <row r="32" spans="1:2">
      <c r="A32" s="75" t="s">
        <v>1199</v>
      </c>
      <c r="B32" s="75" t="s">
        <v>1200</v>
      </c>
    </row>
    <row r="33" spans="1:2" s="75" customFormat="1">
      <c r="A33" s="75" t="s">
        <v>1201</v>
      </c>
      <c r="B33" s="75" t="s">
        <v>1202</v>
      </c>
    </row>
    <row r="34" spans="1:2">
      <c r="A34" s="75" t="s">
        <v>1203</v>
      </c>
      <c r="B34" s="75" t="s">
        <v>1204</v>
      </c>
    </row>
    <row r="35" spans="1:2">
      <c r="A35" s="75" t="s">
        <v>1205</v>
      </c>
      <c r="B35" s="75" t="s">
        <v>1206</v>
      </c>
    </row>
    <row r="36" spans="1:2" s="75" customFormat="1">
      <c r="A36" s="75" t="s">
        <v>1207</v>
      </c>
      <c r="B36" s="75" t="s">
        <v>1208</v>
      </c>
    </row>
    <row r="37" spans="1:2">
      <c r="A37" s="75" t="s">
        <v>1209</v>
      </c>
      <c r="B37" s="75" t="s">
        <v>1210</v>
      </c>
    </row>
    <row r="38" spans="1:2">
      <c r="A38" s="75" t="s">
        <v>1211</v>
      </c>
      <c r="B38" s="75" t="s">
        <v>1212</v>
      </c>
    </row>
    <row r="39" spans="1:2" s="75" customFormat="1">
      <c r="A39" s="75" t="s">
        <v>1213</v>
      </c>
      <c r="B39" s="75" t="s">
        <v>1214</v>
      </c>
    </row>
    <row r="40" spans="1:2">
      <c r="A40" s="75" t="s">
        <v>1215</v>
      </c>
      <c r="B40" s="75" t="s">
        <v>1216</v>
      </c>
    </row>
    <row r="41" spans="1:2">
      <c r="A41" s="75" t="s">
        <v>1217</v>
      </c>
      <c r="B41" s="75" t="s">
        <v>1218</v>
      </c>
    </row>
    <row r="42" spans="1:2" s="75" customFormat="1">
      <c r="A42" s="75" t="s">
        <v>1219</v>
      </c>
      <c r="B42" s="75" t="s">
        <v>1220</v>
      </c>
    </row>
    <row r="43" spans="1:2">
      <c r="A43" s="75" t="s">
        <v>1221</v>
      </c>
      <c r="B43" s="75" t="s">
        <v>1222</v>
      </c>
    </row>
    <row r="44" spans="1:2">
      <c r="A44" s="75" t="s">
        <v>1223</v>
      </c>
      <c r="B44" s="75" t="s">
        <v>1224</v>
      </c>
    </row>
    <row r="45" spans="1:2" s="75" customFormat="1">
      <c r="A45" s="75" t="s">
        <v>1225</v>
      </c>
      <c r="B45" s="75" t="s">
        <v>1226</v>
      </c>
    </row>
    <row r="46" spans="1:2">
      <c r="A46" s="75" t="s">
        <v>1227</v>
      </c>
      <c r="B46" s="75" t="s">
        <v>1228</v>
      </c>
    </row>
    <row r="47" spans="1:2">
      <c r="A47" s="75" t="s">
        <v>1229</v>
      </c>
      <c r="B47" s="75" t="s">
        <v>1230</v>
      </c>
    </row>
    <row r="48" spans="1:2">
      <c r="A48" s="75" t="s">
        <v>1231</v>
      </c>
      <c r="B48" s="75" t="s">
        <v>1232</v>
      </c>
    </row>
    <row r="49" spans="1:2">
      <c r="A49" s="75" t="s">
        <v>1233</v>
      </c>
      <c r="B49" s="75" t="s">
        <v>1234</v>
      </c>
    </row>
    <row r="50" spans="1:2">
      <c r="A50" s="75" t="s">
        <v>1235</v>
      </c>
      <c r="B50" s="75" t="s">
        <v>1236</v>
      </c>
    </row>
    <row r="51" spans="1:2">
      <c r="A51" s="75" t="s">
        <v>1237</v>
      </c>
      <c r="B51" s="75" t="s">
        <v>1238</v>
      </c>
    </row>
    <row r="52" spans="1:2">
      <c r="A52" s="75" t="s">
        <v>1239</v>
      </c>
      <c r="B52" s="75" t="s">
        <v>1240</v>
      </c>
    </row>
    <row r="53" spans="1:2" s="75" customFormat="1">
      <c r="A53" s="75" t="s">
        <v>1241</v>
      </c>
      <c r="B53" s="75" t="s">
        <v>1242</v>
      </c>
    </row>
    <row r="54" spans="1:2">
      <c r="A54" s="75" t="s">
        <v>1243</v>
      </c>
      <c r="B54" s="75" t="s">
        <v>1244</v>
      </c>
    </row>
    <row r="55" spans="1:2">
      <c r="A55" s="75" t="s">
        <v>1245</v>
      </c>
      <c r="B55" s="75" t="s">
        <v>1246</v>
      </c>
    </row>
    <row r="56" spans="1:2">
      <c r="A56" s="75" t="s">
        <v>1247</v>
      </c>
      <c r="B56" s="75" t="s">
        <v>1248</v>
      </c>
    </row>
    <row r="57" spans="1:2">
      <c r="A57" s="75" t="s">
        <v>1249</v>
      </c>
      <c r="B57" s="75" t="s">
        <v>1250</v>
      </c>
    </row>
    <row r="58" spans="1:2">
      <c r="A58" s="75" t="s">
        <v>1251</v>
      </c>
      <c r="B58" s="75" t="s">
        <v>1252</v>
      </c>
    </row>
    <row r="59" spans="1:2">
      <c r="A59" s="75" t="s">
        <v>1253</v>
      </c>
      <c r="B59" s="75" t="s">
        <v>1254</v>
      </c>
    </row>
    <row r="60" spans="1:2">
      <c r="A60" s="75" t="s">
        <v>1255</v>
      </c>
      <c r="B60" s="75" t="s">
        <v>1256</v>
      </c>
    </row>
    <row r="61" spans="1:2">
      <c r="A61" s="75" t="s">
        <v>1257</v>
      </c>
      <c r="B61" s="75" t="s">
        <v>1258</v>
      </c>
    </row>
    <row r="62" spans="1:2">
      <c r="A62" s="75" t="s">
        <v>1259</v>
      </c>
      <c r="B62" s="75" t="s">
        <v>1260</v>
      </c>
    </row>
    <row r="63" spans="1:2">
      <c r="A63" s="75" t="s">
        <v>1261</v>
      </c>
      <c r="B63" s="75" t="s">
        <v>1262</v>
      </c>
    </row>
    <row r="64" spans="1:2">
      <c r="A64" s="75" t="s">
        <v>1263</v>
      </c>
      <c r="B64" s="75" t="s">
        <v>1264</v>
      </c>
    </row>
    <row r="65" spans="1:3">
      <c r="A65" s="75" t="s">
        <v>1265</v>
      </c>
      <c r="B65" s="75" t="s">
        <v>1266</v>
      </c>
    </row>
    <row r="66" spans="1:3">
      <c r="A66" s="75" t="s">
        <v>1267</v>
      </c>
      <c r="B66" s="75" t="s">
        <v>1268</v>
      </c>
    </row>
    <row r="67" spans="1:3">
      <c r="A67" s="75" t="s">
        <v>1269</v>
      </c>
      <c r="B67" s="75" t="s">
        <v>1270</v>
      </c>
    </row>
    <row r="68" spans="1:3">
      <c r="A68" s="75" t="s">
        <v>1271</v>
      </c>
      <c r="B68" s="75" t="s">
        <v>1272</v>
      </c>
    </row>
    <row r="69" spans="1:3">
      <c r="A69" s="75" t="s">
        <v>1273</v>
      </c>
      <c r="B69" s="75" t="s">
        <v>1274</v>
      </c>
    </row>
    <row r="70" spans="1:3">
      <c r="A70" s="75" t="s">
        <v>1275</v>
      </c>
      <c r="B70" s="75" t="s">
        <v>1276</v>
      </c>
    </row>
    <row r="71" spans="1:3">
      <c r="A71" s="17"/>
      <c r="B71" s="17"/>
    </row>
    <row r="72" spans="1:3" ht="15.75">
      <c r="A72" s="19" t="s">
        <v>117</v>
      </c>
      <c r="B72" s="23" t="s">
        <v>1166</v>
      </c>
      <c r="C72" s="22" t="str">
        <f>RenewPolicy</f>
        <v>RenewPolicy</v>
      </c>
    </row>
    <row r="73" spans="1:3">
      <c r="A73" s="30" t="s">
        <v>1125</v>
      </c>
      <c r="B73" s="29" t="s">
        <v>1128</v>
      </c>
    </row>
    <row r="74" spans="1:3">
      <c r="A74" s="72" t="s">
        <v>1277</v>
      </c>
      <c r="B74" s="72" t="s">
        <v>1278</v>
      </c>
    </row>
    <row r="75" spans="1:3">
      <c r="A75" s="75" t="s">
        <v>1279</v>
      </c>
      <c r="B75" s="75" t="s">
        <v>1280</v>
      </c>
    </row>
    <row r="76" spans="1:3">
      <c r="A76" s="75" t="s">
        <v>1281</v>
      </c>
      <c r="B76" s="75" t="s">
        <v>1282</v>
      </c>
    </row>
    <row r="77" spans="1:3">
      <c r="A77" s="75" t="s">
        <v>1183</v>
      </c>
      <c r="B77" s="75" t="s">
        <v>1184</v>
      </c>
    </row>
    <row r="78" spans="1:3">
      <c r="A78" s="75" t="s">
        <v>1185</v>
      </c>
      <c r="B78" s="75" t="s">
        <v>1186</v>
      </c>
    </row>
    <row r="79" spans="1:3">
      <c r="A79" s="75" t="s">
        <v>1187</v>
      </c>
      <c r="B79" s="75" t="s">
        <v>1188</v>
      </c>
    </row>
    <row r="80" spans="1:3">
      <c r="A80" s="75" t="s">
        <v>1189</v>
      </c>
      <c r="B80" s="75" t="s">
        <v>1190</v>
      </c>
    </row>
    <row r="81" spans="1:2">
      <c r="A81" s="75" t="s">
        <v>1191</v>
      </c>
      <c r="B81" s="75" t="s">
        <v>1192</v>
      </c>
    </row>
    <row r="82" spans="1:2">
      <c r="A82" s="75" t="s">
        <v>1193</v>
      </c>
      <c r="B82" s="75" t="s">
        <v>1194</v>
      </c>
    </row>
    <row r="83" spans="1:2">
      <c r="A83" s="75" t="s">
        <v>1255</v>
      </c>
      <c r="B83" s="75" t="s">
        <v>1256</v>
      </c>
    </row>
    <row r="84" spans="1:2">
      <c r="A84" s="75" t="s">
        <v>1257</v>
      </c>
      <c r="B84" s="75" t="s">
        <v>1258</v>
      </c>
    </row>
    <row r="85" spans="1:2">
      <c r="A85" s="75" t="s">
        <v>1259</v>
      </c>
      <c r="B85" s="75" t="s">
        <v>1260</v>
      </c>
    </row>
    <row r="86" spans="1:2">
      <c r="A86" s="75" t="s">
        <v>1261</v>
      </c>
      <c r="B86" s="75" t="s">
        <v>1262</v>
      </c>
    </row>
    <row r="87" spans="1:2">
      <c r="A87" s="75" t="s">
        <v>1263</v>
      </c>
      <c r="B87" s="75" t="s">
        <v>1264</v>
      </c>
    </row>
    <row r="88" spans="1:2">
      <c r="A88" s="75" t="s">
        <v>1265</v>
      </c>
      <c r="B88" s="75" t="s">
        <v>1266</v>
      </c>
    </row>
    <row r="89" spans="1:2">
      <c r="A89" s="75" t="s">
        <v>1269</v>
      </c>
      <c r="B89" s="75" t="s">
        <v>1270</v>
      </c>
    </row>
    <row r="90" spans="1:2">
      <c r="A90" s="75" t="s">
        <v>1271</v>
      </c>
      <c r="B90" s="75" t="s">
        <v>1272</v>
      </c>
    </row>
    <row r="91" spans="1:2">
      <c r="A91" s="75" t="s">
        <v>1273</v>
      </c>
      <c r="B91" s="75" t="s">
        <v>1274</v>
      </c>
    </row>
    <row r="92" spans="1:2">
      <c r="A92" s="75" t="s">
        <v>1283</v>
      </c>
      <c r="B92" s="75" t="s">
        <v>1284</v>
      </c>
    </row>
    <row r="93" spans="1:2">
      <c r="A93" s="75" t="s">
        <v>1275</v>
      </c>
      <c r="B93" s="75" t="s">
        <v>1276</v>
      </c>
    </row>
    <row r="94" spans="1:2">
      <c r="A94" s="72" t="s">
        <v>1285</v>
      </c>
      <c r="B94" s="72" t="s">
        <v>1286</v>
      </c>
    </row>
    <row r="95" spans="1:2">
      <c r="A95" s="75" t="s">
        <v>1287</v>
      </c>
      <c r="B95" s="75" t="s">
        <v>1288</v>
      </c>
    </row>
    <row r="96" spans="1:2">
      <c r="A96" s="75"/>
      <c r="B96" s="75"/>
    </row>
    <row r="97" spans="1:3" ht="15.75">
      <c r="A97" s="28" t="s">
        <v>121</v>
      </c>
      <c r="B97" s="23" t="s">
        <v>1166</v>
      </c>
      <c r="C97" s="22" t="str">
        <f>BindPolicyVerification</f>
        <v>BindPolicyVerification</v>
      </c>
    </row>
    <row r="98" spans="1:3">
      <c r="A98" s="30" t="s">
        <v>1125</v>
      </c>
      <c r="B98" s="29" t="s">
        <v>1128</v>
      </c>
    </row>
    <row r="99" spans="1:3">
      <c r="A99" s="72" t="s">
        <v>1289</v>
      </c>
      <c r="B99" s="72" t="s">
        <v>1290</v>
      </c>
    </row>
    <row r="100" spans="1:3">
      <c r="A100" s="75" t="s">
        <v>1291</v>
      </c>
      <c r="B100" s="75" t="s">
        <v>1292</v>
      </c>
    </row>
    <row r="101" spans="1:3">
      <c r="A101" s="75" t="s">
        <v>1293</v>
      </c>
      <c r="B101" s="75" t="s">
        <v>1294</v>
      </c>
    </row>
    <row r="102" spans="1:3">
      <c r="A102" s="75" t="s">
        <v>1295</v>
      </c>
      <c r="B102" s="75" t="s">
        <v>1296</v>
      </c>
    </row>
    <row r="103" spans="1:3">
      <c r="A103" s="75" t="s">
        <v>1297</v>
      </c>
      <c r="B103" s="75" t="s">
        <v>1298</v>
      </c>
    </row>
    <row r="104" spans="1:3">
      <c r="A104" s="75" t="s">
        <v>1299</v>
      </c>
      <c r="B104" s="75" t="s">
        <v>1300</v>
      </c>
    </row>
    <row r="105" spans="1:3">
      <c r="A105" s="75" t="s">
        <v>1283</v>
      </c>
      <c r="B105" s="75" t="s">
        <v>1284</v>
      </c>
    </row>
    <row r="106" spans="1:3">
      <c r="A106" s="13"/>
      <c r="B106" s="72"/>
    </row>
    <row r="107" spans="1:3" ht="15.75">
      <c r="A107" s="20" t="s">
        <v>128</v>
      </c>
      <c r="B107" s="23" t="s">
        <v>1166</v>
      </c>
      <c r="C107" s="22" t="str">
        <f>UpdatePolicyholder</f>
        <v>UpdatePolicyholder</v>
      </c>
    </row>
    <row r="108" spans="1:3">
      <c r="A108" s="30" t="s">
        <v>1125</v>
      </c>
      <c r="B108" s="29" t="s">
        <v>1128</v>
      </c>
    </row>
    <row r="109" spans="1:3">
      <c r="A109" s="72" t="s">
        <v>1301</v>
      </c>
      <c r="B109" s="72" t="s">
        <v>1302</v>
      </c>
    </row>
    <row r="110" spans="1:3">
      <c r="A110" s="75" t="s">
        <v>1303</v>
      </c>
      <c r="B110" s="75" t="s">
        <v>1304</v>
      </c>
    </row>
    <row r="111" spans="1:3">
      <c r="A111" s="75" t="s">
        <v>1305</v>
      </c>
      <c r="B111" s="75" t="s">
        <v>1306</v>
      </c>
    </row>
    <row r="112" spans="1:3">
      <c r="A112" s="75" t="s">
        <v>1307</v>
      </c>
      <c r="B112" s="75" t="s">
        <v>1308</v>
      </c>
    </row>
    <row r="113" spans="1:2">
      <c r="A113" s="75" t="s">
        <v>1291</v>
      </c>
      <c r="B113" s="75" t="s">
        <v>1292</v>
      </c>
    </row>
    <row r="114" spans="1:2">
      <c r="A114" s="75" t="s">
        <v>1293</v>
      </c>
      <c r="B114" s="75" t="s">
        <v>1294</v>
      </c>
    </row>
    <row r="115" spans="1:2">
      <c r="A115" s="75" t="s">
        <v>1195</v>
      </c>
      <c r="B115" s="75" t="s">
        <v>1196</v>
      </c>
    </row>
    <row r="116" spans="1:2">
      <c r="A116" s="75" t="s">
        <v>1197</v>
      </c>
      <c r="B116" s="75" t="s">
        <v>1198</v>
      </c>
    </row>
    <row r="117" spans="1:2">
      <c r="A117" s="75" t="s">
        <v>1199</v>
      </c>
      <c r="B117" s="75" t="s">
        <v>1200</v>
      </c>
    </row>
    <row r="118" spans="1:2">
      <c r="A118" s="75" t="s">
        <v>1201</v>
      </c>
      <c r="B118" s="75" t="s">
        <v>1202</v>
      </c>
    </row>
    <row r="119" spans="1:2">
      <c r="A119" s="75" t="s">
        <v>1203</v>
      </c>
      <c r="B119" s="75" t="s">
        <v>1204</v>
      </c>
    </row>
    <row r="120" spans="1:2">
      <c r="A120" s="75" t="s">
        <v>1205</v>
      </c>
      <c r="B120" s="75" t="s">
        <v>1206</v>
      </c>
    </row>
    <row r="121" spans="1:2">
      <c r="A121" s="75" t="s">
        <v>1207</v>
      </c>
      <c r="B121" s="75" t="s">
        <v>1208</v>
      </c>
    </row>
    <row r="122" spans="1:2">
      <c r="A122" s="75" t="s">
        <v>1209</v>
      </c>
      <c r="B122" s="75" t="s">
        <v>1210</v>
      </c>
    </row>
    <row r="123" spans="1:2">
      <c r="A123" s="75" t="s">
        <v>1211</v>
      </c>
      <c r="B123" s="75" t="s">
        <v>1212</v>
      </c>
    </row>
    <row r="124" spans="1:2">
      <c r="A124" s="75" t="s">
        <v>1213</v>
      </c>
      <c r="B124" s="75" t="s">
        <v>1214</v>
      </c>
    </row>
    <row r="125" spans="1:2">
      <c r="A125" s="75" t="s">
        <v>1215</v>
      </c>
      <c r="B125" s="75" t="s">
        <v>1216</v>
      </c>
    </row>
    <row r="126" spans="1:2">
      <c r="A126" s="75" t="s">
        <v>1217</v>
      </c>
      <c r="B126" s="75" t="s">
        <v>1218</v>
      </c>
    </row>
    <row r="127" spans="1:2">
      <c r="A127" s="75" t="s">
        <v>1219</v>
      </c>
      <c r="B127" s="75" t="s">
        <v>1220</v>
      </c>
    </row>
    <row r="128" spans="1:2">
      <c r="A128" s="75" t="s">
        <v>1221</v>
      </c>
      <c r="B128" s="75" t="s">
        <v>1222</v>
      </c>
    </row>
    <row r="129" spans="1:2">
      <c r="A129" s="75" t="s">
        <v>1223</v>
      </c>
      <c r="B129" s="75" t="s">
        <v>1224</v>
      </c>
    </row>
    <row r="130" spans="1:2">
      <c r="A130" s="75" t="s">
        <v>1225</v>
      </c>
      <c r="B130" s="75" t="s">
        <v>1226</v>
      </c>
    </row>
    <row r="131" spans="1:2">
      <c r="A131" s="75" t="s">
        <v>1227</v>
      </c>
      <c r="B131" s="75" t="s">
        <v>1228</v>
      </c>
    </row>
    <row r="132" spans="1:2">
      <c r="A132" s="75" t="s">
        <v>1229</v>
      </c>
      <c r="B132" s="75" t="s">
        <v>1230</v>
      </c>
    </row>
    <row r="133" spans="1:2">
      <c r="A133" s="75" t="s">
        <v>1231</v>
      </c>
      <c r="B133" s="75" t="s">
        <v>1232</v>
      </c>
    </row>
    <row r="134" spans="1:2">
      <c r="A134" s="75" t="s">
        <v>1233</v>
      </c>
      <c r="B134" s="75" t="s">
        <v>1234</v>
      </c>
    </row>
    <row r="135" spans="1:2">
      <c r="A135" s="75" t="s">
        <v>1235</v>
      </c>
      <c r="B135" s="75" t="s">
        <v>1236</v>
      </c>
    </row>
    <row r="136" spans="1:2">
      <c r="A136" s="75" t="s">
        <v>1237</v>
      </c>
      <c r="B136" s="75" t="s">
        <v>1238</v>
      </c>
    </row>
    <row r="137" spans="1:2">
      <c r="A137" s="75" t="s">
        <v>1239</v>
      </c>
      <c r="B137" s="75" t="s">
        <v>1240</v>
      </c>
    </row>
    <row r="138" spans="1:2">
      <c r="A138" s="75" t="s">
        <v>1241</v>
      </c>
      <c r="B138" s="75" t="s">
        <v>1242</v>
      </c>
    </row>
    <row r="139" spans="1:2">
      <c r="A139" s="75" t="s">
        <v>1243</v>
      </c>
      <c r="B139" s="75" t="s">
        <v>1244</v>
      </c>
    </row>
    <row r="140" spans="1:2">
      <c r="A140" s="75" t="s">
        <v>1245</v>
      </c>
      <c r="B140" s="75" t="s">
        <v>1246</v>
      </c>
    </row>
    <row r="141" spans="1:2">
      <c r="A141" s="75" t="s">
        <v>1247</v>
      </c>
      <c r="B141" s="75" t="s">
        <v>1248</v>
      </c>
    </row>
    <row r="142" spans="1:2">
      <c r="A142" s="75" t="s">
        <v>1249</v>
      </c>
      <c r="B142" s="75" t="s">
        <v>1250</v>
      </c>
    </row>
    <row r="143" spans="1:2">
      <c r="A143" s="75" t="s">
        <v>1251</v>
      </c>
      <c r="B143" s="75" t="s">
        <v>1252</v>
      </c>
    </row>
    <row r="144" spans="1:2">
      <c r="A144" s="75" t="s">
        <v>1253</v>
      </c>
      <c r="B144" s="75" t="s">
        <v>1254</v>
      </c>
    </row>
    <row r="145" spans="1:3">
      <c r="A145" s="75" t="s">
        <v>1267</v>
      </c>
      <c r="B145" s="75" t="s">
        <v>1309</v>
      </c>
    </row>
    <row r="146" spans="1:3">
      <c r="A146" s="75" t="s">
        <v>1310</v>
      </c>
      <c r="B146" s="75" t="s">
        <v>1311</v>
      </c>
    </row>
    <row r="147" spans="1:3">
      <c r="A147" s="75" t="s">
        <v>1312</v>
      </c>
      <c r="B147" s="75" t="s">
        <v>1313</v>
      </c>
    </row>
    <row r="148" spans="1:3">
      <c r="A148" s="75" t="s">
        <v>1273</v>
      </c>
      <c r="B148" s="75" t="s">
        <v>1274</v>
      </c>
    </row>
    <row r="149" spans="1:3">
      <c r="A149" s="75" t="s">
        <v>1283</v>
      </c>
      <c r="B149" s="75" t="s">
        <v>1284</v>
      </c>
    </row>
    <row r="150" spans="1:3" ht="15.75">
      <c r="A150" s="17"/>
      <c r="B150" s="21"/>
    </row>
    <row r="151" spans="1:3" ht="15.75">
      <c r="A151" s="21" t="s">
        <v>133</v>
      </c>
      <c r="B151" s="23" t="s">
        <v>1166</v>
      </c>
      <c r="C151" s="22" t="str">
        <f>AddVehicleToPolicy</f>
        <v>AddVehicleToPolicy</v>
      </c>
    </row>
    <row r="152" spans="1:3">
      <c r="A152" s="30" t="s">
        <v>1125</v>
      </c>
      <c r="B152" s="29" t="s">
        <v>1128</v>
      </c>
    </row>
    <row r="153" spans="1:3">
      <c r="A153" s="72" t="s">
        <v>1314</v>
      </c>
      <c r="B153" s="72" t="s">
        <v>1315</v>
      </c>
    </row>
    <row r="154" spans="1:3">
      <c r="A154" s="75" t="s">
        <v>1291</v>
      </c>
      <c r="B154" s="75" t="s">
        <v>1292</v>
      </c>
    </row>
    <row r="155" spans="1:3">
      <c r="A155" s="75" t="s">
        <v>1293</v>
      </c>
      <c r="B155" s="75" t="s">
        <v>1294</v>
      </c>
    </row>
    <row r="156" spans="1:3">
      <c r="A156" s="75" t="s">
        <v>1303</v>
      </c>
      <c r="B156" s="75" t="s">
        <v>1304</v>
      </c>
    </row>
    <row r="157" spans="1:3">
      <c r="A157" s="75" t="s">
        <v>1305</v>
      </c>
      <c r="B157" s="75" t="s">
        <v>1306</v>
      </c>
    </row>
    <row r="158" spans="1:3">
      <c r="A158" s="75" t="s">
        <v>1307</v>
      </c>
      <c r="B158" s="75" t="s">
        <v>1308</v>
      </c>
    </row>
    <row r="159" spans="1:3">
      <c r="A159" s="75" t="s">
        <v>1255</v>
      </c>
      <c r="B159" s="75" t="s">
        <v>1256</v>
      </c>
    </row>
    <row r="160" spans="1:3">
      <c r="A160" s="75" t="s">
        <v>1257</v>
      </c>
      <c r="B160" s="75" t="s">
        <v>1258</v>
      </c>
    </row>
    <row r="161" spans="1:3">
      <c r="A161" s="75" t="s">
        <v>1259</v>
      </c>
      <c r="B161" s="75" t="s">
        <v>1260</v>
      </c>
    </row>
    <row r="162" spans="1:3">
      <c r="A162" s="75" t="s">
        <v>1261</v>
      </c>
      <c r="B162" s="75" t="s">
        <v>1262</v>
      </c>
    </row>
    <row r="163" spans="1:3">
      <c r="A163" s="71" t="s">
        <v>1316</v>
      </c>
      <c r="B163" s="75" t="s">
        <v>1317</v>
      </c>
    </row>
    <row r="164" spans="1:3">
      <c r="A164" s="75" t="s">
        <v>1263</v>
      </c>
      <c r="B164" s="75" t="s">
        <v>1264</v>
      </c>
    </row>
    <row r="165" spans="1:3">
      <c r="A165" s="75" t="s">
        <v>1265</v>
      </c>
      <c r="B165" s="75" t="s">
        <v>1266</v>
      </c>
    </row>
    <row r="166" spans="1:3">
      <c r="A166" s="75" t="s">
        <v>1267</v>
      </c>
      <c r="B166" s="75" t="s">
        <v>1309</v>
      </c>
    </row>
    <row r="167" spans="1:3">
      <c r="A167" s="75" t="s">
        <v>1318</v>
      </c>
      <c r="B167" s="75" t="s">
        <v>1319</v>
      </c>
    </row>
    <row r="168" spans="1:3">
      <c r="A168" s="75" t="s">
        <v>1310</v>
      </c>
      <c r="B168" s="75" t="s">
        <v>1311</v>
      </c>
    </row>
    <row r="169" spans="1:3">
      <c r="A169" s="75" t="s">
        <v>1320</v>
      </c>
      <c r="B169" s="75" t="s">
        <v>1321</v>
      </c>
    </row>
    <row r="170" spans="1:3">
      <c r="A170" s="75" t="s">
        <v>1283</v>
      </c>
      <c r="B170" s="75" t="s">
        <v>1284</v>
      </c>
    </row>
    <row r="171" spans="1:3">
      <c r="A171" s="75" t="s">
        <v>1275</v>
      </c>
      <c r="B171" s="75" t="s">
        <v>1276</v>
      </c>
    </row>
    <row r="172" spans="1:3" ht="15.75">
      <c r="A172" s="17"/>
      <c r="B172" s="21"/>
    </row>
    <row r="173" spans="1:3" ht="15.75">
      <c r="A173" s="21" t="s">
        <v>137</v>
      </c>
      <c r="B173" s="23" t="s">
        <v>1166</v>
      </c>
      <c r="C173" s="22" t="str">
        <f>RemoveVehicleFromPolicy</f>
        <v>RemoveVehicleFromPolicy</v>
      </c>
    </row>
    <row r="174" spans="1:3">
      <c r="A174" s="30" t="s">
        <v>1125</v>
      </c>
      <c r="B174" s="29" t="s">
        <v>1128</v>
      </c>
    </row>
    <row r="175" spans="1:3">
      <c r="A175" s="72" t="s">
        <v>1322</v>
      </c>
      <c r="B175" s="72" t="s">
        <v>1323</v>
      </c>
    </row>
    <row r="176" spans="1:3">
      <c r="A176" s="75" t="s">
        <v>1291</v>
      </c>
      <c r="B176" s="75" t="s">
        <v>1292</v>
      </c>
    </row>
    <row r="177" spans="1:2">
      <c r="A177" s="75" t="s">
        <v>1293</v>
      </c>
      <c r="B177" s="75" t="s">
        <v>1294</v>
      </c>
    </row>
    <row r="178" spans="1:2">
      <c r="A178" s="75" t="s">
        <v>1303</v>
      </c>
      <c r="B178" s="75" t="s">
        <v>1304</v>
      </c>
    </row>
    <row r="179" spans="1:2">
      <c r="A179" s="75" t="s">
        <v>1305</v>
      </c>
      <c r="B179" s="75" t="s">
        <v>1306</v>
      </c>
    </row>
    <row r="180" spans="1:2">
      <c r="A180" s="75" t="s">
        <v>1307</v>
      </c>
      <c r="B180" s="75" t="s">
        <v>1308</v>
      </c>
    </row>
    <row r="181" spans="1:2">
      <c r="A181" s="75" t="s">
        <v>1255</v>
      </c>
      <c r="B181" s="75" t="s">
        <v>1256</v>
      </c>
    </row>
    <row r="182" spans="1:2">
      <c r="A182" s="75" t="s">
        <v>1257</v>
      </c>
      <c r="B182" s="75" t="s">
        <v>1258</v>
      </c>
    </row>
    <row r="183" spans="1:2">
      <c r="A183" s="75" t="s">
        <v>1259</v>
      </c>
      <c r="B183" s="75" t="s">
        <v>1260</v>
      </c>
    </row>
    <row r="184" spans="1:2">
      <c r="A184" s="75" t="s">
        <v>1261</v>
      </c>
      <c r="B184" s="75" t="s">
        <v>1262</v>
      </c>
    </row>
    <row r="185" spans="1:2">
      <c r="A185" s="71" t="s">
        <v>1316</v>
      </c>
      <c r="B185" s="75" t="s">
        <v>1317</v>
      </c>
    </row>
    <row r="186" spans="1:2">
      <c r="A186" s="75" t="s">
        <v>1263</v>
      </c>
      <c r="B186" s="75" t="s">
        <v>1264</v>
      </c>
    </row>
    <row r="187" spans="1:2">
      <c r="A187" s="75" t="s">
        <v>1265</v>
      </c>
      <c r="B187" s="75" t="s">
        <v>1266</v>
      </c>
    </row>
    <row r="188" spans="1:2">
      <c r="A188" s="75" t="s">
        <v>1267</v>
      </c>
      <c r="B188" s="75" t="s">
        <v>1309</v>
      </c>
    </row>
    <row r="189" spans="1:2">
      <c r="A189" s="75" t="s">
        <v>1324</v>
      </c>
      <c r="B189" s="75" t="s">
        <v>1325</v>
      </c>
    </row>
    <row r="190" spans="1:2">
      <c r="A190" s="75" t="s">
        <v>1310</v>
      </c>
      <c r="B190" s="75" t="s">
        <v>1311</v>
      </c>
    </row>
    <row r="191" spans="1:2">
      <c r="A191" s="75" t="s">
        <v>1320</v>
      </c>
      <c r="B191" s="75" t="s">
        <v>1321</v>
      </c>
    </row>
    <row r="192" spans="1:2">
      <c r="A192" s="75" t="s">
        <v>1326</v>
      </c>
      <c r="B192" s="75" t="s">
        <v>1327</v>
      </c>
    </row>
    <row r="193" spans="1:3">
      <c r="A193" s="75" t="s">
        <v>1283</v>
      </c>
      <c r="B193" s="75" t="s">
        <v>1284</v>
      </c>
    </row>
    <row r="194" spans="1:3">
      <c r="A194" s="75" t="s">
        <v>1275</v>
      </c>
      <c r="B194" s="75" t="s">
        <v>1276</v>
      </c>
    </row>
    <row r="195" spans="1:3">
      <c r="A195" s="12"/>
      <c r="B195" s="72"/>
    </row>
    <row r="196" spans="1:3" ht="15.75">
      <c r="A196" s="21" t="s">
        <v>139</v>
      </c>
      <c r="B196" s="23" t="s">
        <v>1166</v>
      </c>
      <c r="C196" s="22" t="str">
        <f>AmendPolicyExpirationDate</f>
        <v>AmendPolicyExpirationDate</v>
      </c>
    </row>
    <row r="197" spans="1:3">
      <c r="A197" s="30" t="s">
        <v>1125</v>
      </c>
      <c r="B197" s="29" t="s">
        <v>1128</v>
      </c>
    </row>
    <row r="198" spans="1:3">
      <c r="A198" s="72" t="s">
        <v>1328</v>
      </c>
      <c r="B198" s="72" t="s">
        <v>1329</v>
      </c>
    </row>
    <row r="199" spans="1:3">
      <c r="A199" s="75" t="s">
        <v>1291</v>
      </c>
      <c r="B199" s="75" t="s">
        <v>1292</v>
      </c>
    </row>
    <row r="200" spans="1:3">
      <c r="A200" s="75" t="s">
        <v>1293</v>
      </c>
      <c r="B200" s="75" t="s">
        <v>1294</v>
      </c>
    </row>
    <row r="201" spans="1:3">
      <c r="A201" s="75" t="s">
        <v>1189</v>
      </c>
      <c r="B201" s="75" t="s">
        <v>1190</v>
      </c>
    </row>
    <row r="202" spans="1:3">
      <c r="A202" s="75" t="s">
        <v>1191</v>
      </c>
      <c r="B202" s="75" t="s">
        <v>1192</v>
      </c>
    </row>
    <row r="203" spans="1:3">
      <c r="A203" s="75" t="s">
        <v>1193</v>
      </c>
      <c r="B203" s="75" t="s">
        <v>1194</v>
      </c>
    </row>
    <row r="204" spans="1:3">
      <c r="A204" s="75" t="s">
        <v>1269</v>
      </c>
      <c r="B204" s="75" t="s">
        <v>1270</v>
      </c>
    </row>
    <row r="205" spans="1:3">
      <c r="A205" s="75" t="s">
        <v>1330</v>
      </c>
      <c r="B205" s="75" t="s">
        <v>1331</v>
      </c>
    </row>
    <row r="206" spans="1:3">
      <c r="A206" s="75" t="s">
        <v>1310</v>
      </c>
      <c r="B206" s="75" t="s">
        <v>1311</v>
      </c>
    </row>
    <row r="207" spans="1:3">
      <c r="A207" s="75" t="s">
        <v>1320</v>
      </c>
      <c r="B207" s="75" t="s">
        <v>1321</v>
      </c>
    </row>
    <row r="208" spans="1:3">
      <c r="A208" s="75" t="s">
        <v>1283</v>
      </c>
      <c r="B208" s="75" t="s">
        <v>1284</v>
      </c>
    </row>
    <row r="209" spans="1:3">
      <c r="A209" s="75" t="s">
        <v>1287</v>
      </c>
      <c r="B209" s="75" t="s">
        <v>1288</v>
      </c>
    </row>
    <row r="210" spans="1:3" ht="15.75">
      <c r="A210" s="17"/>
      <c r="B210" s="20"/>
    </row>
    <row r="211" spans="1:3" ht="15.75">
      <c r="A211" s="20" t="s">
        <v>142</v>
      </c>
      <c r="B211" s="23" t="s">
        <v>1166</v>
      </c>
      <c r="C211" s="22" t="str">
        <f>CancelPolicy</f>
        <v>CancelPolicy</v>
      </c>
    </row>
    <row r="212" spans="1:3">
      <c r="A212" s="30" t="s">
        <v>1125</v>
      </c>
      <c r="B212" s="29" t="s">
        <v>1128</v>
      </c>
    </row>
    <row r="213" spans="1:3">
      <c r="A213" s="72" t="s">
        <v>1332</v>
      </c>
      <c r="B213" s="72" t="s">
        <v>1333</v>
      </c>
    </row>
    <row r="214" spans="1:3">
      <c r="A214" s="75" t="s">
        <v>1291</v>
      </c>
      <c r="B214" s="75" t="s">
        <v>1292</v>
      </c>
    </row>
    <row r="215" spans="1:3">
      <c r="A215" s="75" t="s">
        <v>1293</v>
      </c>
      <c r="B215" s="75" t="s">
        <v>1294</v>
      </c>
    </row>
    <row r="216" spans="1:3">
      <c r="A216" s="75" t="s">
        <v>1334</v>
      </c>
      <c r="B216" s="75" t="s">
        <v>1335</v>
      </c>
    </row>
    <row r="217" spans="1:3">
      <c r="A217" s="75" t="s">
        <v>1336</v>
      </c>
      <c r="B217" s="75" t="s">
        <v>1337</v>
      </c>
    </row>
    <row r="218" spans="1:3">
      <c r="A218" s="75" t="s">
        <v>1338</v>
      </c>
      <c r="B218" s="75" t="s">
        <v>1339</v>
      </c>
    </row>
    <row r="219" spans="1:3">
      <c r="A219" s="75" t="s">
        <v>1340</v>
      </c>
      <c r="B219" s="75" t="s">
        <v>1341</v>
      </c>
    </row>
    <row r="220" spans="1:3">
      <c r="A220" s="75" t="s">
        <v>1342</v>
      </c>
      <c r="B220" s="75" t="s">
        <v>1343</v>
      </c>
    </row>
    <row r="221" spans="1:3">
      <c r="A221" s="75" t="s">
        <v>1344</v>
      </c>
      <c r="B221" s="75" t="s">
        <v>1345</v>
      </c>
    </row>
    <row r="222" spans="1:3">
      <c r="A222" s="75" t="s">
        <v>1346</v>
      </c>
      <c r="B222" s="75" t="s">
        <v>1347</v>
      </c>
    </row>
    <row r="223" spans="1:3">
      <c r="A223" s="75" t="s">
        <v>1320</v>
      </c>
      <c r="B223" s="75" t="s">
        <v>1321</v>
      </c>
    </row>
    <row r="224" spans="1:3">
      <c r="A224" s="75" t="s">
        <v>1348</v>
      </c>
      <c r="B224" s="75" t="s">
        <v>1349</v>
      </c>
    </row>
    <row r="225" spans="1:3">
      <c r="A225" s="75" t="s">
        <v>1310</v>
      </c>
      <c r="B225" s="75" t="s">
        <v>1311</v>
      </c>
    </row>
    <row r="226" spans="1:3">
      <c r="A226" s="75" t="s">
        <v>1326</v>
      </c>
      <c r="B226" s="75" t="s">
        <v>1327</v>
      </c>
    </row>
    <row r="227" spans="1:3">
      <c r="A227" s="75" t="s">
        <v>1283</v>
      </c>
      <c r="B227" s="75" t="s">
        <v>1284</v>
      </c>
    </row>
    <row r="228" spans="1:3">
      <c r="A228" s="12"/>
      <c r="B228" s="72"/>
    </row>
    <row r="229" spans="1:3" ht="15.75">
      <c r="A229" s="20" t="s">
        <v>158</v>
      </c>
      <c r="B229" s="23" t="s">
        <v>1166</v>
      </c>
      <c r="C229" s="22" t="str">
        <f>ReinstatePolicy</f>
        <v>ReinstatePolicy</v>
      </c>
    </row>
    <row r="230" spans="1:3">
      <c r="A230" s="30" t="s">
        <v>1125</v>
      </c>
      <c r="B230" s="29" t="s">
        <v>1128</v>
      </c>
    </row>
    <row r="231" spans="1:3">
      <c r="A231" s="72" t="s">
        <v>1350</v>
      </c>
      <c r="B231" s="72" t="s">
        <v>1351</v>
      </c>
    </row>
    <row r="232" spans="1:3">
      <c r="A232" s="75" t="s">
        <v>1291</v>
      </c>
      <c r="B232" s="75" t="s">
        <v>1292</v>
      </c>
    </row>
    <row r="233" spans="1:3">
      <c r="A233" s="75" t="s">
        <v>1293</v>
      </c>
      <c r="B233" s="75" t="s">
        <v>1294</v>
      </c>
    </row>
    <row r="234" spans="1:3">
      <c r="A234" s="75" t="s">
        <v>1352</v>
      </c>
      <c r="B234" s="75" t="s">
        <v>1353</v>
      </c>
    </row>
    <row r="235" spans="1:3">
      <c r="A235" s="75" t="s">
        <v>1354</v>
      </c>
      <c r="B235" s="75" t="s">
        <v>1355</v>
      </c>
    </row>
    <row r="236" spans="1:3">
      <c r="A236" s="75" t="s">
        <v>1356</v>
      </c>
      <c r="B236" s="75" t="s">
        <v>1357</v>
      </c>
    </row>
    <row r="237" spans="1:3">
      <c r="A237" s="75" t="s">
        <v>1358</v>
      </c>
      <c r="B237" s="75" t="s">
        <v>1359</v>
      </c>
    </row>
    <row r="238" spans="1:3">
      <c r="A238" s="75" t="s">
        <v>1360</v>
      </c>
      <c r="B238" s="75" t="s">
        <v>1361</v>
      </c>
    </row>
    <row r="239" spans="1:3">
      <c r="A239" s="75" t="s">
        <v>1362</v>
      </c>
      <c r="B239" s="75" t="s">
        <v>1363</v>
      </c>
    </row>
    <row r="240" spans="1:3">
      <c r="A240" s="75" t="s">
        <v>1310</v>
      </c>
      <c r="B240" s="75" t="s">
        <v>1311</v>
      </c>
    </row>
    <row r="241" spans="1:3">
      <c r="A241" s="75" t="s">
        <v>1283</v>
      </c>
      <c r="B241" s="75" t="s">
        <v>1284</v>
      </c>
    </row>
    <row r="242" spans="1:3">
      <c r="A242" s="75" t="s">
        <v>1364</v>
      </c>
      <c r="B242" s="75" t="s">
        <v>1365</v>
      </c>
    </row>
    <row r="243" spans="1:3">
      <c r="A243" s="12"/>
      <c r="B243" s="72"/>
    </row>
    <row r="244" spans="1:3" ht="15.75">
      <c r="A244" s="20" t="s">
        <v>165</v>
      </c>
      <c r="B244" s="23" t="s">
        <v>1166</v>
      </c>
      <c r="C244" s="22" t="str">
        <f>ClearUnpaidPremium</f>
        <v>ClearUnpaidPremium</v>
      </c>
    </row>
    <row r="245" spans="1:3">
      <c r="A245" s="30" t="s">
        <v>1125</v>
      </c>
      <c r="B245" s="29" t="s">
        <v>1128</v>
      </c>
    </row>
    <row r="246" spans="1:3">
      <c r="A246" s="72" t="s">
        <v>1366</v>
      </c>
      <c r="B246" s="72" t="s">
        <v>1367</v>
      </c>
    </row>
    <row r="247" spans="1:3">
      <c r="A247" s="75" t="s">
        <v>1293</v>
      </c>
      <c r="B247" s="75" t="s">
        <v>1294</v>
      </c>
    </row>
    <row r="248" spans="1:3">
      <c r="A248" s="75" t="s">
        <v>1368</v>
      </c>
      <c r="B248" s="75" t="s">
        <v>1369</v>
      </c>
    </row>
    <row r="249" spans="1:3">
      <c r="A249" s="75" t="s">
        <v>1370</v>
      </c>
      <c r="B249" s="75" t="s">
        <v>1371</v>
      </c>
    </row>
    <row r="250" spans="1:3">
      <c r="A250" s="75" t="s">
        <v>1372</v>
      </c>
      <c r="B250" s="75" t="s">
        <v>1373</v>
      </c>
    </row>
    <row r="251" spans="1:3">
      <c r="A251" s="75" t="s">
        <v>1283</v>
      </c>
      <c r="B251" s="75" t="s">
        <v>1284</v>
      </c>
    </row>
    <row r="252" spans="1:3">
      <c r="A252" s="12"/>
      <c r="B252" s="72"/>
    </row>
    <row r="253" spans="1:3" ht="15.75">
      <c r="A253" s="20" t="s">
        <v>170</v>
      </c>
      <c r="B253" s="23" t="s">
        <v>1166</v>
      </c>
      <c r="C253" s="22" t="str">
        <f>AmendUnpaidPremium</f>
        <v>AmendUnpaidPremium</v>
      </c>
    </row>
    <row r="254" spans="1:3">
      <c r="A254" s="30" t="s">
        <v>1125</v>
      </c>
      <c r="B254" s="29" t="s">
        <v>1128</v>
      </c>
    </row>
    <row r="255" spans="1:3">
      <c r="A255" s="72" t="s">
        <v>1374</v>
      </c>
      <c r="B255" s="72" t="s">
        <v>1375</v>
      </c>
    </row>
    <row r="256" spans="1:3">
      <c r="A256" s="75" t="s">
        <v>1291</v>
      </c>
      <c r="B256" s="75" t="s">
        <v>1292</v>
      </c>
    </row>
    <row r="257" spans="1:3">
      <c r="A257" s="75" t="s">
        <v>1293</v>
      </c>
      <c r="B257" s="75" t="s">
        <v>1294</v>
      </c>
    </row>
    <row r="258" spans="1:3">
      <c r="A258" s="75" t="s">
        <v>1344</v>
      </c>
      <c r="B258" s="75" t="s">
        <v>1345</v>
      </c>
    </row>
    <row r="259" spans="1:3">
      <c r="A259" s="75" t="s">
        <v>1346</v>
      </c>
      <c r="B259" s="75" t="s">
        <v>1347</v>
      </c>
    </row>
    <row r="260" spans="1:3">
      <c r="A260" s="75" t="s">
        <v>1372</v>
      </c>
      <c r="B260" s="75" t="s">
        <v>1373</v>
      </c>
    </row>
    <row r="261" spans="1:3">
      <c r="A261" s="75" t="s">
        <v>1376</v>
      </c>
      <c r="B261" s="75" t="s">
        <v>1377</v>
      </c>
    </row>
    <row r="262" spans="1:3">
      <c r="A262" s="75" t="s">
        <v>1283</v>
      </c>
      <c r="B262" s="75" t="s">
        <v>1284</v>
      </c>
    </row>
    <row r="263" spans="1:3">
      <c r="A263" s="12"/>
      <c r="B263" s="75"/>
    </row>
    <row r="264" spans="1:3" ht="15.75">
      <c r="A264" s="5" t="s">
        <v>172</v>
      </c>
      <c r="B264" s="23" t="s">
        <v>1166</v>
      </c>
      <c r="C264" s="22" t="str">
        <f>AddSection5Policy</f>
        <v>AddSection5Policy</v>
      </c>
    </row>
    <row r="265" spans="1:3">
      <c r="A265" s="30" t="s">
        <v>1125</v>
      </c>
      <c r="B265" s="29" t="s">
        <v>1128</v>
      </c>
    </row>
    <row r="266" spans="1:3">
      <c r="A266" s="72" t="s">
        <v>1378</v>
      </c>
      <c r="B266" s="72" t="s">
        <v>1379</v>
      </c>
    </row>
    <row r="267" spans="1:3">
      <c r="A267" s="75" t="s">
        <v>1169</v>
      </c>
      <c r="B267" s="75" t="s">
        <v>1170</v>
      </c>
    </row>
    <row r="268" spans="1:3">
      <c r="A268" s="75" t="s">
        <v>1171</v>
      </c>
      <c r="B268" s="75" t="s">
        <v>1172</v>
      </c>
    </row>
    <row r="269" spans="1:3">
      <c r="A269" s="75" t="s">
        <v>1173</v>
      </c>
      <c r="B269" s="75" t="s">
        <v>1174</v>
      </c>
    </row>
    <row r="270" spans="1:3">
      <c r="A270" s="75" t="s">
        <v>1175</v>
      </c>
      <c r="B270" s="75" t="s">
        <v>1176</v>
      </c>
    </row>
    <row r="271" spans="1:3">
      <c r="A271" s="75" t="s">
        <v>1177</v>
      </c>
      <c r="B271" s="75" t="s">
        <v>1178</v>
      </c>
    </row>
    <row r="272" spans="1:3">
      <c r="A272" s="75" t="s">
        <v>1179</v>
      </c>
      <c r="B272" s="75" t="s">
        <v>1180</v>
      </c>
    </row>
    <row r="273" spans="1:2">
      <c r="A273" s="75" t="s">
        <v>1181</v>
      </c>
      <c r="B273" s="75" t="s">
        <v>1182</v>
      </c>
    </row>
    <row r="274" spans="1:2">
      <c r="A274" s="75" t="s">
        <v>1183</v>
      </c>
      <c r="B274" s="75" t="s">
        <v>1184</v>
      </c>
    </row>
    <row r="275" spans="1:2">
      <c r="A275" s="75" t="s">
        <v>1185</v>
      </c>
      <c r="B275" s="75" t="s">
        <v>1186</v>
      </c>
    </row>
    <row r="276" spans="1:2">
      <c r="A276" s="75" t="s">
        <v>1187</v>
      </c>
      <c r="B276" s="75" t="s">
        <v>1188</v>
      </c>
    </row>
    <row r="277" spans="1:2">
      <c r="A277" s="75" t="s">
        <v>1189</v>
      </c>
      <c r="B277" s="75" t="s">
        <v>1190</v>
      </c>
    </row>
    <row r="278" spans="1:2">
      <c r="A278" s="75" t="s">
        <v>1191</v>
      </c>
      <c r="B278" s="75" t="s">
        <v>1192</v>
      </c>
    </row>
    <row r="279" spans="1:2">
      <c r="A279" s="75" t="s">
        <v>1193</v>
      </c>
      <c r="B279" s="75" t="s">
        <v>1194</v>
      </c>
    </row>
    <row r="280" spans="1:2">
      <c r="A280" s="75" t="s">
        <v>1195</v>
      </c>
      <c r="B280" s="75" t="s">
        <v>1196</v>
      </c>
    </row>
    <row r="281" spans="1:2">
      <c r="A281" s="75" t="s">
        <v>1197</v>
      </c>
      <c r="B281" s="75" t="s">
        <v>1198</v>
      </c>
    </row>
    <row r="282" spans="1:2">
      <c r="A282" s="75" t="s">
        <v>1199</v>
      </c>
      <c r="B282" s="75" t="s">
        <v>1200</v>
      </c>
    </row>
    <row r="283" spans="1:2">
      <c r="A283" s="75" t="s">
        <v>1201</v>
      </c>
      <c r="B283" s="75" t="s">
        <v>1202</v>
      </c>
    </row>
    <row r="284" spans="1:2">
      <c r="A284" s="75" t="s">
        <v>1203</v>
      </c>
      <c r="B284" s="75" t="s">
        <v>1204</v>
      </c>
    </row>
    <row r="285" spans="1:2">
      <c r="A285" s="75" t="s">
        <v>1205</v>
      </c>
      <c r="B285" s="75" t="s">
        <v>1206</v>
      </c>
    </row>
    <row r="286" spans="1:2">
      <c r="A286" s="75" t="s">
        <v>1207</v>
      </c>
      <c r="B286" s="75" t="s">
        <v>1208</v>
      </c>
    </row>
    <row r="287" spans="1:2">
      <c r="A287" s="75" t="s">
        <v>1209</v>
      </c>
      <c r="B287" s="75" t="s">
        <v>1210</v>
      </c>
    </row>
    <row r="288" spans="1:2">
      <c r="A288" s="75" t="s">
        <v>1211</v>
      </c>
      <c r="B288" s="75" t="s">
        <v>1212</v>
      </c>
    </row>
    <row r="289" spans="1:2">
      <c r="A289" s="75" t="s">
        <v>1213</v>
      </c>
      <c r="B289" s="75" t="s">
        <v>1214</v>
      </c>
    </row>
    <row r="290" spans="1:2">
      <c r="A290" s="75" t="s">
        <v>1215</v>
      </c>
      <c r="B290" s="75" t="s">
        <v>1216</v>
      </c>
    </row>
    <row r="291" spans="1:2">
      <c r="A291" s="75" t="s">
        <v>1217</v>
      </c>
      <c r="B291" s="75" t="s">
        <v>1218</v>
      </c>
    </row>
    <row r="292" spans="1:2">
      <c r="A292" s="75" t="s">
        <v>1219</v>
      </c>
      <c r="B292" s="75" t="s">
        <v>1220</v>
      </c>
    </row>
    <row r="293" spans="1:2">
      <c r="A293" s="75" t="s">
        <v>1221</v>
      </c>
      <c r="B293" s="75" t="s">
        <v>1222</v>
      </c>
    </row>
    <row r="294" spans="1:2">
      <c r="A294" s="75" t="s">
        <v>1223</v>
      </c>
      <c r="B294" s="75" t="s">
        <v>1224</v>
      </c>
    </row>
    <row r="295" spans="1:2">
      <c r="A295" s="75" t="s">
        <v>1225</v>
      </c>
      <c r="B295" s="75" t="s">
        <v>1226</v>
      </c>
    </row>
    <row r="296" spans="1:2">
      <c r="A296" s="75" t="s">
        <v>1227</v>
      </c>
      <c r="B296" s="75" t="s">
        <v>1228</v>
      </c>
    </row>
    <row r="297" spans="1:2">
      <c r="A297" s="75" t="s">
        <v>1229</v>
      </c>
      <c r="B297" s="75" t="s">
        <v>1230</v>
      </c>
    </row>
    <row r="298" spans="1:2">
      <c r="A298" s="75" t="s">
        <v>1231</v>
      </c>
      <c r="B298" s="75" t="s">
        <v>1232</v>
      </c>
    </row>
    <row r="299" spans="1:2">
      <c r="A299" s="75" t="s">
        <v>1233</v>
      </c>
      <c r="B299" s="75" t="s">
        <v>1234</v>
      </c>
    </row>
    <row r="300" spans="1:2">
      <c r="A300" s="75" t="s">
        <v>1235</v>
      </c>
      <c r="B300" s="75" t="s">
        <v>1236</v>
      </c>
    </row>
    <row r="301" spans="1:2">
      <c r="A301" s="75" t="s">
        <v>1237</v>
      </c>
      <c r="B301" s="75" t="s">
        <v>1238</v>
      </c>
    </row>
    <row r="302" spans="1:2">
      <c r="A302" s="75" t="s">
        <v>1239</v>
      </c>
      <c r="B302" s="75" t="s">
        <v>1240</v>
      </c>
    </row>
    <row r="303" spans="1:2">
      <c r="A303" s="75" t="s">
        <v>1241</v>
      </c>
      <c r="B303" s="75" t="s">
        <v>1242</v>
      </c>
    </row>
    <row r="304" spans="1:2">
      <c r="A304" s="75" t="s">
        <v>1243</v>
      </c>
      <c r="B304" s="75" t="s">
        <v>1244</v>
      </c>
    </row>
    <row r="305" spans="1:2">
      <c r="A305" s="75" t="s">
        <v>1245</v>
      </c>
      <c r="B305" s="75" t="s">
        <v>1246</v>
      </c>
    </row>
    <row r="306" spans="1:2">
      <c r="A306" s="75" t="s">
        <v>1247</v>
      </c>
      <c r="B306" s="75" t="s">
        <v>1248</v>
      </c>
    </row>
    <row r="307" spans="1:2">
      <c r="A307" s="75" t="s">
        <v>1249</v>
      </c>
      <c r="B307" s="75" t="s">
        <v>1250</v>
      </c>
    </row>
    <row r="308" spans="1:2">
      <c r="A308" s="75" t="s">
        <v>1251</v>
      </c>
      <c r="B308" s="75" t="s">
        <v>1252</v>
      </c>
    </row>
    <row r="309" spans="1:2">
      <c r="A309" s="75" t="s">
        <v>1253</v>
      </c>
      <c r="B309" s="75" t="s">
        <v>1254</v>
      </c>
    </row>
    <row r="310" spans="1:2">
      <c r="A310" s="75" t="s">
        <v>1380</v>
      </c>
      <c r="B310" s="75" t="s">
        <v>1381</v>
      </c>
    </row>
    <row r="311" spans="1:2">
      <c r="A311" s="75" t="s">
        <v>1382</v>
      </c>
      <c r="B311" s="75" t="s">
        <v>1383</v>
      </c>
    </row>
    <row r="312" spans="1:2">
      <c r="A312" s="75" t="s">
        <v>1384</v>
      </c>
      <c r="B312" s="75" t="s">
        <v>1385</v>
      </c>
    </row>
    <row r="313" spans="1:2">
      <c r="A313" s="75" t="s">
        <v>1259</v>
      </c>
      <c r="B313" s="75" t="s">
        <v>1260</v>
      </c>
    </row>
    <row r="314" spans="1:2">
      <c r="A314" s="75" t="s">
        <v>1386</v>
      </c>
      <c r="B314" s="75" t="s">
        <v>1387</v>
      </c>
    </row>
    <row r="315" spans="1:2">
      <c r="A315" s="12" t="s">
        <v>1388</v>
      </c>
      <c r="B315" s="75" t="s">
        <v>1389</v>
      </c>
    </row>
    <row r="316" spans="1:2">
      <c r="A316" s="12" t="s">
        <v>1390</v>
      </c>
      <c r="B316" s="75" t="s">
        <v>1391</v>
      </c>
    </row>
    <row r="317" spans="1:2">
      <c r="A317" s="75" t="s">
        <v>1261</v>
      </c>
      <c r="B317" s="75" t="s">
        <v>1262</v>
      </c>
    </row>
    <row r="318" spans="1:2">
      <c r="A318" s="75" t="s">
        <v>1271</v>
      </c>
      <c r="B318" s="75" t="s">
        <v>1272</v>
      </c>
    </row>
    <row r="319" spans="1:2">
      <c r="A319" s="75" t="s">
        <v>1273</v>
      </c>
      <c r="B319" s="75" t="s">
        <v>1274</v>
      </c>
    </row>
    <row r="320" spans="1:2">
      <c r="A320" s="75" t="s">
        <v>1392</v>
      </c>
      <c r="B320" s="75" t="s">
        <v>1393</v>
      </c>
    </row>
    <row r="321" spans="1:3">
      <c r="A321" s="12"/>
      <c r="B321" s="75"/>
    </row>
    <row r="322" spans="1:3" ht="15.75">
      <c r="A322" s="19" t="s">
        <v>178</v>
      </c>
      <c r="B322" s="23" t="s">
        <v>1166</v>
      </c>
      <c r="C322" s="22" t="str">
        <f>RenewSection5Policy</f>
        <v>RenewSection5Policy</v>
      </c>
    </row>
    <row r="323" spans="1:3">
      <c r="A323" s="30" t="s">
        <v>1125</v>
      </c>
      <c r="B323" s="29" t="s">
        <v>1128</v>
      </c>
    </row>
    <row r="324" spans="1:3">
      <c r="A324" s="72" t="s">
        <v>1394</v>
      </c>
      <c r="B324" s="72" t="s">
        <v>1395</v>
      </c>
    </row>
    <row r="325" spans="1:3">
      <c r="A325" s="75" t="s">
        <v>1279</v>
      </c>
      <c r="B325" s="75" t="s">
        <v>1280</v>
      </c>
    </row>
    <row r="326" spans="1:3">
      <c r="A326" s="75" t="s">
        <v>1281</v>
      </c>
      <c r="B326" s="75" t="s">
        <v>1282</v>
      </c>
    </row>
    <row r="327" spans="1:3">
      <c r="A327" s="75" t="s">
        <v>1183</v>
      </c>
      <c r="B327" s="75" t="s">
        <v>1184</v>
      </c>
    </row>
    <row r="328" spans="1:3">
      <c r="A328" s="75" t="s">
        <v>1185</v>
      </c>
      <c r="B328" s="75" t="s">
        <v>1186</v>
      </c>
    </row>
    <row r="329" spans="1:3">
      <c r="A329" s="75" t="s">
        <v>1187</v>
      </c>
      <c r="B329" s="75" t="s">
        <v>1188</v>
      </c>
    </row>
    <row r="330" spans="1:3">
      <c r="A330" s="75" t="s">
        <v>1189</v>
      </c>
      <c r="B330" s="75" t="s">
        <v>1190</v>
      </c>
    </row>
    <row r="331" spans="1:3">
      <c r="A331" s="75" t="s">
        <v>1191</v>
      </c>
      <c r="B331" s="75" t="s">
        <v>1192</v>
      </c>
    </row>
    <row r="332" spans="1:3">
      <c r="A332" s="75" t="s">
        <v>1193</v>
      </c>
      <c r="B332" s="75" t="s">
        <v>1194</v>
      </c>
    </row>
    <row r="333" spans="1:3">
      <c r="A333" s="75" t="s">
        <v>1380</v>
      </c>
      <c r="B333" s="75" t="s">
        <v>1381</v>
      </c>
    </row>
    <row r="334" spans="1:3">
      <c r="A334" s="75" t="s">
        <v>1382</v>
      </c>
      <c r="B334" s="75" t="s">
        <v>1383</v>
      </c>
    </row>
    <row r="335" spans="1:3">
      <c r="A335" s="75" t="s">
        <v>1384</v>
      </c>
      <c r="B335" s="75" t="s">
        <v>1385</v>
      </c>
    </row>
    <row r="336" spans="1:3">
      <c r="A336" s="75" t="s">
        <v>1259</v>
      </c>
      <c r="B336" s="75" t="s">
        <v>1260</v>
      </c>
    </row>
    <row r="337" spans="1:3">
      <c r="A337" s="75" t="s">
        <v>1386</v>
      </c>
      <c r="B337" s="75" t="s">
        <v>1387</v>
      </c>
    </row>
    <row r="338" spans="1:3">
      <c r="A338" s="12" t="s">
        <v>1388</v>
      </c>
      <c r="B338" s="75" t="s">
        <v>1389</v>
      </c>
    </row>
    <row r="339" spans="1:3">
      <c r="A339" s="12" t="s">
        <v>1390</v>
      </c>
      <c r="B339" s="75" t="s">
        <v>1391</v>
      </c>
    </row>
    <row r="340" spans="1:3">
      <c r="A340" s="75" t="s">
        <v>1271</v>
      </c>
      <c r="B340" s="75" t="s">
        <v>1272</v>
      </c>
    </row>
    <row r="341" spans="1:3">
      <c r="A341" s="75" t="s">
        <v>1273</v>
      </c>
      <c r="B341" s="75" t="s">
        <v>1274</v>
      </c>
    </row>
    <row r="342" spans="1:3">
      <c r="A342" s="75" t="s">
        <v>1283</v>
      </c>
      <c r="B342" s="75" t="s">
        <v>1284</v>
      </c>
    </row>
    <row r="343" spans="1:3">
      <c r="A343" s="75" t="s">
        <v>1392</v>
      </c>
      <c r="B343" s="75" t="s">
        <v>1393</v>
      </c>
    </row>
    <row r="344" spans="1:3">
      <c r="A344" s="72" t="s">
        <v>1285</v>
      </c>
      <c r="B344" s="72" t="s">
        <v>1286</v>
      </c>
    </row>
    <row r="345" spans="1:3">
      <c r="A345" s="75" t="s">
        <v>1287</v>
      </c>
      <c r="B345" s="75" t="s">
        <v>1288</v>
      </c>
    </row>
    <row r="346" spans="1:3">
      <c r="A346" s="72"/>
      <c r="B346" s="72"/>
    </row>
    <row r="347" spans="1:3" ht="15.75">
      <c r="A347" s="5" t="s">
        <v>180</v>
      </c>
      <c r="B347" s="23" t="s">
        <v>1166</v>
      </c>
      <c r="C347" s="22" t="str">
        <f>AddSection5ToPolicy</f>
        <v>AddSection5ToPolicy</v>
      </c>
    </row>
    <row r="348" spans="1:3">
      <c r="A348" s="30" t="s">
        <v>1125</v>
      </c>
      <c r="B348" s="29" t="s">
        <v>1128</v>
      </c>
    </row>
    <row r="349" spans="1:3">
      <c r="A349" s="72" t="s">
        <v>1396</v>
      </c>
      <c r="B349" s="72" t="s">
        <v>1397</v>
      </c>
    </row>
    <row r="350" spans="1:3">
      <c r="A350" s="75" t="s">
        <v>1291</v>
      </c>
      <c r="B350" s="75" t="s">
        <v>1292</v>
      </c>
    </row>
    <row r="351" spans="1:3">
      <c r="A351" s="75" t="s">
        <v>1293</v>
      </c>
      <c r="B351" s="75" t="s">
        <v>1294</v>
      </c>
    </row>
    <row r="352" spans="1:3">
      <c r="A352" s="75" t="s">
        <v>1303</v>
      </c>
      <c r="B352" s="75" t="s">
        <v>1304</v>
      </c>
    </row>
    <row r="353" spans="1:2">
      <c r="A353" s="75" t="s">
        <v>1305</v>
      </c>
      <c r="B353" s="75" t="s">
        <v>1306</v>
      </c>
    </row>
    <row r="354" spans="1:2">
      <c r="A354" s="75" t="s">
        <v>1307</v>
      </c>
      <c r="B354" s="75" t="s">
        <v>1308</v>
      </c>
    </row>
    <row r="355" spans="1:2">
      <c r="A355" s="71" t="s">
        <v>1398</v>
      </c>
      <c r="B355" s="75" t="s">
        <v>1399</v>
      </c>
    </row>
    <row r="356" spans="1:2">
      <c r="A356" s="75" t="s">
        <v>1380</v>
      </c>
      <c r="B356" s="75" t="s">
        <v>1381</v>
      </c>
    </row>
    <row r="357" spans="1:2">
      <c r="A357" s="75" t="s">
        <v>1382</v>
      </c>
      <c r="B357" s="75" t="s">
        <v>1383</v>
      </c>
    </row>
    <row r="358" spans="1:2">
      <c r="A358" s="75" t="s">
        <v>1384</v>
      </c>
      <c r="B358" s="75" t="s">
        <v>1385</v>
      </c>
    </row>
    <row r="359" spans="1:2">
      <c r="A359" s="75" t="s">
        <v>1259</v>
      </c>
      <c r="B359" s="75" t="s">
        <v>1260</v>
      </c>
    </row>
    <row r="360" spans="1:2">
      <c r="A360" s="75" t="s">
        <v>1386</v>
      </c>
      <c r="B360" s="75" t="s">
        <v>1387</v>
      </c>
    </row>
    <row r="361" spans="1:2">
      <c r="A361" s="12" t="s">
        <v>1388</v>
      </c>
      <c r="B361" s="75" t="s">
        <v>1389</v>
      </c>
    </row>
    <row r="362" spans="1:2">
      <c r="A362" s="12" t="s">
        <v>1390</v>
      </c>
      <c r="B362" s="75" t="s">
        <v>1391</v>
      </c>
    </row>
    <row r="363" spans="1:2">
      <c r="A363" s="75" t="s">
        <v>1310</v>
      </c>
      <c r="B363" s="75" t="s">
        <v>1311</v>
      </c>
    </row>
    <row r="364" spans="1:2">
      <c r="A364" s="75" t="s">
        <v>1318</v>
      </c>
      <c r="B364" s="75" t="s">
        <v>1319</v>
      </c>
    </row>
    <row r="365" spans="1:2">
      <c r="A365" s="75" t="s">
        <v>1320</v>
      </c>
      <c r="B365" s="75" t="s">
        <v>1321</v>
      </c>
    </row>
    <row r="366" spans="1:2">
      <c r="A366" s="75" t="s">
        <v>1283</v>
      </c>
      <c r="B366" s="75" t="s">
        <v>1284</v>
      </c>
    </row>
    <row r="367" spans="1:2">
      <c r="A367" s="75" t="s">
        <v>1392</v>
      </c>
      <c r="B367" s="75" t="s">
        <v>1393</v>
      </c>
    </row>
    <row r="368" spans="1:2">
      <c r="A368" s="17"/>
      <c r="B368" s="17"/>
    </row>
    <row r="369" spans="1:3" ht="15.75">
      <c r="A369" s="5" t="s">
        <v>182</v>
      </c>
      <c r="B369" s="23" t="s">
        <v>1166</v>
      </c>
      <c r="C369" s="22" t="str">
        <f>RemoveSection5FromPolicy</f>
        <v>RemoveSection5FromPolicy</v>
      </c>
    </row>
    <row r="370" spans="1:3">
      <c r="A370" s="30" t="s">
        <v>1125</v>
      </c>
      <c r="B370" s="29" t="s">
        <v>1128</v>
      </c>
    </row>
    <row r="371" spans="1:3">
      <c r="A371" s="72" t="s">
        <v>1400</v>
      </c>
      <c r="B371" s="72" t="s">
        <v>1401</v>
      </c>
    </row>
    <row r="372" spans="1:3">
      <c r="A372" s="75" t="s">
        <v>1291</v>
      </c>
      <c r="B372" s="75" t="s">
        <v>1292</v>
      </c>
    </row>
    <row r="373" spans="1:3">
      <c r="A373" s="75" t="s">
        <v>1293</v>
      </c>
      <c r="B373" s="75" t="s">
        <v>1294</v>
      </c>
    </row>
    <row r="374" spans="1:3">
      <c r="A374" s="75" t="s">
        <v>1303</v>
      </c>
      <c r="B374" s="75" t="s">
        <v>1304</v>
      </c>
    </row>
    <row r="375" spans="1:3">
      <c r="A375" s="75" t="s">
        <v>1305</v>
      </c>
      <c r="B375" s="75" t="s">
        <v>1306</v>
      </c>
    </row>
    <row r="376" spans="1:3">
      <c r="A376" s="75" t="s">
        <v>1307</v>
      </c>
      <c r="B376" s="75" t="s">
        <v>1308</v>
      </c>
    </row>
    <row r="377" spans="1:3">
      <c r="A377" s="71" t="s">
        <v>1398</v>
      </c>
      <c r="B377" s="75" t="s">
        <v>1399</v>
      </c>
    </row>
    <row r="378" spans="1:3">
      <c r="A378" s="75" t="s">
        <v>1259</v>
      </c>
      <c r="B378" s="75" t="s">
        <v>1260</v>
      </c>
    </row>
    <row r="379" spans="1:3">
      <c r="A379" s="75" t="s">
        <v>1386</v>
      </c>
      <c r="B379" s="75" t="s">
        <v>1387</v>
      </c>
    </row>
    <row r="380" spans="1:3">
      <c r="A380" s="75" t="s">
        <v>1310</v>
      </c>
      <c r="B380" s="75" t="s">
        <v>1311</v>
      </c>
    </row>
    <row r="381" spans="1:3">
      <c r="A381" s="75" t="s">
        <v>1324</v>
      </c>
      <c r="B381" s="75" t="s">
        <v>1325</v>
      </c>
    </row>
    <row r="382" spans="1:3">
      <c r="A382" s="75" t="s">
        <v>1320</v>
      </c>
      <c r="B382" s="75" t="s">
        <v>1321</v>
      </c>
    </row>
    <row r="383" spans="1:3">
      <c r="A383" s="75" t="s">
        <v>1326</v>
      </c>
      <c r="B383" s="75" t="s">
        <v>1327</v>
      </c>
    </row>
    <row r="384" spans="1:3">
      <c r="A384" s="75" t="s">
        <v>1283</v>
      </c>
      <c r="B384" s="75" t="s">
        <v>1284</v>
      </c>
    </row>
    <row r="385" spans="1:3">
      <c r="A385" s="75" t="s">
        <v>1392</v>
      </c>
      <c r="B385" s="75" t="s">
        <v>1393</v>
      </c>
    </row>
    <row r="386" spans="1:3">
      <c r="A386" s="72"/>
      <c r="B386" s="72"/>
    </row>
    <row r="387" spans="1:3" ht="15.75">
      <c r="A387" s="21" t="s">
        <v>184</v>
      </c>
      <c r="B387" s="23" t="s">
        <v>1166</v>
      </c>
      <c r="C387" s="22" t="str">
        <f>UpdateSection5PolicyPlates</f>
        <v>UpdateSection5PolicyPlates</v>
      </c>
    </row>
    <row r="388" spans="1:3">
      <c r="A388" s="30" t="s">
        <v>1125</v>
      </c>
      <c r="B388" s="29" t="s">
        <v>1128</v>
      </c>
    </row>
    <row r="389" spans="1:3">
      <c r="A389" s="72" t="s">
        <v>1402</v>
      </c>
      <c r="B389" s="72" t="s">
        <v>1403</v>
      </c>
    </row>
    <row r="390" spans="1:3">
      <c r="A390" s="75" t="s">
        <v>1291</v>
      </c>
      <c r="B390" s="75" t="s">
        <v>1292</v>
      </c>
    </row>
    <row r="391" spans="1:3">
      <c r="A391" s="75" t="s">
        <v>1293</v>
      </c>
      <c r="B391" s="75" t="s">
        <v>1294</v>
      </c>
    </row>
    <row r="392" spans="1:3">
      <c r="A392" s="75" t="s">
        <v>1303</v>
      </c>
      <c r="B392" s="75" t="s">
        <v>1304</v>
      </c>
    </row>
    <row r="393" spans="1:3">
      <c r="A393" s="75" t="s">
        <v>1305</v>
      </c>
      <c r="B393" s="75" t="s">
        <v>1306</v>
      </c>
    </row>
    <row r="394" spans="1:3">
      <c r="A394" s="75" t="s">
        <v>1307</v>
      </c>
      <c r="B394" s="75" t="s">
        <v>1308</v>
      </c>
    </row>
    <row r="395" spans="1:3">
      <c r="A395" s="75" t="s">
        <v>1380</v>
      </c>
      <c r="B395" s="75" t="s">
        <v>1381</v>
      </c>
    </row>
    <row r="396" spans="1:3">
      <c r="A396" s="75" t="s">
        <v>1382</v>
      </c>
      <c r="B396" s="75" t="s">
        <v>1383</v>
      </c>
    </row>
    <row r="397" spans="1:3">
      <c r="A397" s="75" t="s">
        <v>1384</v>
      </c>
      <c r="B397" s="75" t="s">
        <v>1385</v>
      </c>
    </row>
    <row r="398" spans="1:3">
      <c r="A398" s="75" t="s">
        <v>1259</v>
      </c>
      <c r="B398" s="75" t="s">
        <v>1260</v>
      </c>
    </row>
    <row r="399" spans="1:3">
      <c r="A399" s="75" t="s">
        <v>1386</v>
      </c>
      <c r="B399" s="75" t="s">
        <v>1387</v>
      </c>
    </row>
    <row r="400" spans="1:3">
      <c r="A400" s="12" t="s">
        <v>1388</v>
      </c>
      <c r="B400" s="75" t="s">
        <v>1389</v>
      </c>
    </row>
    <row r="401" spans="1:3">
      <c r="A401" s="12" t="s">
        <v>1390</v>
      </c>
      <c r="B401" s="75" t="s">
        <v>1391</v>
      </c>
    </row>
    <row r="402" spans="1:3">
      <c r="A402" s="75" t="s">
        <v>1310</v>
      </c>
      <c r="B402" s="75" t="s">
        <v>1311</v>
      </c>
    </row>
    <row r="403" spans="1:3">
      <c r="A403" s="75" t="s">
        <v>1404</v>
      </c>
      <c r="B403" s="75" t="s">
        <v>1405</v>
      </c>
    </row>
    <row r="404" spans="1:3">
      <c r="A404" s="75" t="s">
        <v>1320</v>
      </c>
      <c r="B404" s="75" t="s">
        <v>1321</v>
      </c>
    </row>
    <row r="405" spans="1:3">
      <c r="A405" s="75" t="s">
        <v>1326</v>
      </c>
      <c r="B405" s="75" t="s">
        <v>1327</v>
      </c>
    </row>
    <row r="406" spans="1:3">
      <c r="A406" s="75" t="s">
        <v>1283</v>
      </c>
      <c r="B406" s="75" t="s">
        <v>1284</v>
      </c>
    </row>
    <row r="408" spans="1:3" ht="15.75">
      <c r="A408" s="19" t="s">
        <v>19</v>
      </c>
      <c r="B408" s="23" t="s">
        <v>1166</v>
      </c>
      <c r="C408" s="22" t="s">
        <v>19</v>
      </c>
    </row>
    <row r="409" spans="1:3">
      <c r="A409" s="30" t="s">
        <v>1125</v>
      </c>
      <c r="B409" s="29" t="s">
        <v>1128</v>
      </c>
    </row>
    <row r="410" spans="1:3">
      <c r="A410" s="72" t="s">
        <v>1406</v>
      </c>
      <c r="B410" s="72" t="s">
        <v>1407</v>
      </c>
    </row>
    <row r="411" spans="1:3">
      <c r="A411" s="75" t="s">
        <v>1279</v>
      </c>
      <c r="B411" s="75" t="s">
        <v>1280</v>
      </c>
    </row>
    <row r="412" spans="1:3">
      <c r="A412" s="75" t="s">
        <v>1281</v>
      </c>
      <c r="B412" s="75" t="s">
        <v>1282</v>
      </c>
    </row>
    <row r="413" spans="1:3">
      <c r="A413" s="75" t="s">
        <v>1183</v>
      </c>
      <c r="B413" s="75" t="s">
        <v>1184</v>
      </c>
    </row>
    <row r="414" spans="1:3">
      <c r="A414" s="75" t="s">
        <v>1185</v>
      </c>
      <c r="B414" s="75" t="s">
        <v>1186</v>
      </c>
    </row>
    <row r="415" spans="1:3">
      <c r="A415" s="75" t="s">
        <v>1187</v>
      </c>
      <c r="B415" s="75" t="s">
        <v>1188</v>
      </c>
    </row>
    <row r="416" spans="1:3">
      <c r="A416" s="75" t="s">
        <v>1189</v>
      </c>
      <c r="B416" s="75" t="s">
        <v>1190</v>
      </c>
    </row>
    <row r="417" spans="1:3">
      <c r="A417" s="75" t="s">
        <v>1191</v>
      </c>
      <c r="B417" s="75" t="s">
        <v>1192</v>
      </c>
    </row>
    <row r="418" spans="1:3">
      <c r="A418" s="75" t="s">
        <v>1193</v>
      </c>
      <c r="B418" s="75" t="s">
        <v>1194</v>
      </c>
    </row>
    <row r="419" spans="1:3">
      <c r="A419" s="75" t="s">
        <v>1255</v>
      </c>
      <c r="B419" s="75" t="s">
        <v>1256</v>
      </c>
    </row>
    <row r="420" spans="1:3">
      <c r="A420" s="75" t="s">
        <v>1257</v>
      </c>
      <c r="B420" s="75" t="s">
        <v>1258</v>
      </c>
    </row>
    <row r="421" spans="1:3">
      <c r="A421" s="75" t="s">
        <v>1259</v>
      </c>
      <c r="B421" s="75" t="s">
        <v>1260</v>
      </c>
    </row>
    <row r="422" spans="1:3">
      <c r="A422" s="75" t="s">
        <v>1261</v>
      </c>
      <c r="B422" s="75" t="s">
        <v>1262</v>
      </c>
    </row>
    <row r="423" spans="1:3">
      <c r="A423" s="75" t="s">
        <v>1263</v>
      </c>
      <c r="B423" s="75" t="s">
        <v>1264</v>
      </c>
    </row>
    <row r="424" spans="1:3">
      <c r="A424" s="75" t="s">
        <v>1265</v>
      </c>
      <c r="B424" s="75" t="s">
        <v>1266</v>
      </c>
    </row>
    <row r="425" spans="1:3">
      <c r="A425" s="75" t="s">
        <v>1269</v>
      </c>
      <c r="B425" s="75" t="s">
        <v>1270</v>
      </c>
    </row>
    <row r="426" spans="1:3">
      <c r="A426" s="75" t="s">
        <v>1271</v>
      </c>
      <c r="B426" s="75" t="s">
        <v>1272</v>
      </c>
    </row>
    <row r="427" spans="1:3">
      <c r="A427" s="75" t="s">
        <v>1273</v>
      </c>
      <c r="B427" s="75" t="s">
        <v>1274</v>
      </c>
    </row>
    <row r="428" spans="1:3">
      <c r="A428" s="75" t="s">
        <v>1283</v>
      </c>
      <c r="B428" s="75" t="s">
        <v>1284</v>
      </c>
    </row>
    <row r="429" spans="1:3">
      <c r="A429" s="75" t="s">
        <v>1275</v>
      </c>
      <c r="B429" s="75" t="s">
        <v>1276</v>
      </c>
    </row>
    <row r="430" spans="1:3">
      <c r="A430" s="75" t="s">
        <v>1287</v>
      </c>
      <c r="B430" s="75" t="s">
        <v>1288</v>
      </c>
    </row>
    <row r="432" spans="1:3" ht="15.75">
      <c r="A432" s="19" t="s">
        <v>20</v>
      </c>
      <c r="B432" s="23" t="s">
        <v>1166</v>
      </c>
      <c r="C432" s="22" t="s">
        <v>20</v>
      </c>
    </row>
    <row r="433" spans="1:2">
      <c r="A433" s="30" t="s">
        <v>1125</v>
      </c>
      <c r="B433" s="29" t="s">
        <v>1128</v>
      </c>
    </row>
    <row r="434" spans="1:2">
      <c r="A434" s="72" t="s">
        <v>1408</v>
      </c>
      <c r="B434" s="72" t="s">
        <v>1409</v>
      </c>
    </row>
    <row r="435" spans="1:2">
      <c r="A435" s="75" t="s">
        <v>1279</v>
      </c>
      <c r="B435" s="75" t="s">
        <v>1280</v>
      </c>
    </row>
    <row r="436" spans="1:2">
      <c r="A436" s="75" t="s">
        <v>1281</v>
      </c>
      <c r="B436" s="75" t="s">
        <v>1282</v>
      </c>
    </row>
    <row r="437" spans="1:2">
      <c r="A437" s="75" t="s">
        <v>1183</v>
      </c>
      <c r="B437" s="75" t="s">
        <v>1184</v>
      </c>
    </row>
    <row r="438" spans="1:2">
      <c r="A438" s="75" t="s">
        <v>1185</v>
      </c>
      <c r="B438" s="75" t="s">
        <v>1186</v>
      </c>
    </row>
    <row r="439" spans="1:2">
      <c r="A439" s="75" t="s">
        <v>1187</v>
      </c>
      <c r="B439" s="75" t="s">
        <v>1188</v>
      </c>
    </row>
    <row r="440" spans="1:2">
      <c r="A440" s="75" t="s">
        <v>1189</v>
      </c>
      <c r="B440" s="75" t="s">
        <v>1190</v>
      </c>
    </row>
    <row r="441" spans="1:2">
      <c r="A441" s="75" t="s">
        <v>1191</v>
      </c>
      <c r="B441" s="75" t="s">
        <v>1192</v>
      </c>
    </row>
    <row r="442" spans="1:2">
      <c r="A442" s="75" t="s">
        <v>1193</v>
      </c>
      <c r="B442" s="75" t="s">
        <v>1194</v>
      </c>
    </row>
    <row r="443" spans="1:2">
      <c r="A443" s="75" t="s">
        <v>1380</v>
      </c>
      <c r="B443" s="75" t="s">
        <v>1381</v>
      </c>
    </row>
    <row r="444" spans="1:2">
      <c r="A444" s="75" t="s">
        <v>1382</v>
      </c>
      <c r="B444" s="75" t="s">
        <v>1383</v>
      </c>
    </row>
    <row r="445" spans="1:2">
      <c r="A445" s="75" t="s">
        <v>1384</v>
      </c>
      <c r="B445" s="75" t="s">
        <v>1385</v>
      </c>
    </row>
    <row r="446" spans="1:2">
      <c r="A446" s="75" t="s">
        <v>1259</v>
      </c>
      <c r="B446" s="75" t="s">
        <v>1260</v>
      </c>
    </row>
    <row r="447" spans="1:2">
      <c r="A447" s="75" t="s">
        <v>1386</v>
      </c>
      <c r="B447" s="75" t="s">
        <v>1387</v>
      </c>
    </row>
    <row r="448" spans="1:2">
      <c r="A448" s="12" t="s">
        <v>1388</v>
      </c>
      <c r="B448" s="75" t="s">
        <v>1389</v>
      </c>
    </row>
    <row r="449" spans="1:2">
      <c r="A449" s="12" t="s">
        <v>1390</v>
      </c>
      <c r="B449" s="75" t="s">
        <v>1391</v>
      </c>
    </row>
    <row r="450" spans="1:2">
      <c r="A450" s="75" t="s">
        <v>1271</v>
      </c>
      <c r="B450" s="75" t="s">
        <v>1272</v>
      </c>
    </row>
    <row r="451" spans="1:2">
      <c r="A451" s="75" t="s">
        <v>1273</v>
      </c>
      <c r="B451" s="75" t="s">
        <v>1274</v>
      </c>
    </row>
    <row r="452" spans="1:2">
      <c r="A452" s="75" t="s">
        <v>1283</v>
      </c>
      <c r="B452" s="75" t="s">
        <v>1284</v>
      </c>
    </row>
    <row r="453" spans="1:2">
      <c r="A453" s="75" t="s">
        <v>1392</v>
      </c>
      <c r="B453" s="75" t="s">
        <v>1393</v>
      </c>
    </row>
    <row r="454" spans="1:2">
      <c r="A454" s="75" t="s">
        <v>1287</v>
      </c>
      <c r="B454" s="75" t="s">
        <v>1288</v>
      </c>
    </row>
  </sheetData>
  <sheetProtection algorithmName="SHA-512" hashValue="WhLHZgQZC149bjA5CvWCo10q0GIyLcRf2F1x3q+m1vQ5usu5A9u301onpykDniUPx9IMY4vkgOwUMTDPf1MTUw==" saltValue="M4lI4KqanBR/aQ5JWt7UZg==" spinCount="100000" sheet="1" objects="1" scenarios="1" formatColumns="0" formatRows="0"/>
  <mergeCells count="2">
    <mergeCell ref="A1:B1"/>
    <mergeCell ref="A2:B2"/>
  </mergeCells>
  <hyperlinks>
    <hyperlink ref="C1" location="WebServiceOperationIndex" display="Web Service Operation Index" xr:uid="{00000000-0004-0000-0800-000000000000}"/>
    <hyperlink ref="B14" location="Common_Error_Codes___Apply_to_All_IPM_Operations" display="Common Error Codes" xr:uid="{00000000-0004-0000-0800-000001000000}"/>
    <hyperlink ref="B72" location="Common_Error_Codes___Apply_to_All_IPM_Operations" display="Common Error Codes" xr:uid="{00000000-0004-0000-0800-000002000000}"/>
    <hyperlink ref="B97" location="Common_Error_Codes___Apply_to_All_IPM_Operations" display="Common Error Codes" xr:uid="{00000000-0004-0000-0800-000003000000}"/>
    <hyperlink ref="B107" location="Common_Error_Codes___Apply_to_All_IPM_Operations" display="Common Error Codes" xr:uid="{00000000-0004-0000-0800-000004000000}"/>
    <hyperlink ref="B151" location="Common_Error_Codes___Apply_to_All_IPM_Operations" display="Common Error Codes" xr:uid="{00000000-0004-0000-0800-000005000000}"/>
    <hyperlink ref="B173" location="Common_Error_Codes___Apply_to_All_IPM_Operations" display="Common Error Codes" xr:uid="{00000000-0004-0000-0800-000006000000}"/>
    <hyperlink ref="B196" location="Common_Error_Codes___Apply_to_All_IPM_Operations" display="Common Error Codes" xr:uid="{00000000-0004-0000-0800-000007000000}"/>
    <hyperlink ref="B211" location="Common_Error_Codes___Apply_to_All_IPM_Operations" display="Common Error Codes" xr:uid="{00000000-0004-0000-0800-000008000000}"/>
    <hyperlink ref="B229" location="Common_Error_Codes___Apply_to_All_IPM_Operations" display="Common Error Codes" xr:uid="{00000000-0004-0000-0800-000009000000}"/>
    <hyperlink ref="B253" location="Common_Error_Codes___Apply_to_All_IPM_Operations" display="Common Error Codes" xr:uid="{00000000-0004-0000-0800-00000A000000}"/>
    <hyperlink ref="B244" location="Common_Error_Codes___Apply_to_All_IPM_Operations" display="Common Error Codes" xr:uid="{00000000-0004-0000-0800-00000B000000}"/>
    <hyperlink ref="B264" location="Common_Error_Codes___Apply_to_All_IPM_Operations" display="Common Error Codes" xr:uid="{00000000-0004-0000-0800-00000C000000}"/>
    <hyperlink ref="B322" location="Common_Error_Codes___Apply_to_All_IPM_Operations" display="Common Error Codes" xr:uid="{00000000-0004-0000-0800-00000D000000}"/>
    <hyperlink ref="B347" location="Common_Error_Codes___Apply_to_All_IPM_Operations" display="Common Error Codes" xr:uid="{00000000-0004-0000-0800-00000E000000}"/>
    <hyperlink ref="B369" location="Common_Error_Codes___Apply_to_All_IPM_Operations" display="Common Error Codes" xr:uid="{00000000-0004-0000-0800-00000F000000}"/>
    <hyperlink ref="B387" location="Common_Error_Codes___Apply_to_All_IPM_Operations" display="Common Error Codes" xr:uid="{00000000-0004-0000-0800-000010000000}"/>
    <hyperlink ref="D1" location="IPMWebServiceOperations" display="IPM Web Service Operations" xr:uid="{00000000-0004-0000-0800-000011000000}"/>
    <hyperlink ref="E1" location="Common_Data_Elements" display="Common Data Elements" xr:uid="{00000000-0004-0000-0800-000012000000}"/>
    <hyperlink ref="C14" location="AddPolicy" display="AddPolicy" xr:uid="{00000000-0004-0000-0800-000013000000}"/>
    <hyperlink ref="C72" location="RenewPolicy" display="RenewPolicy" xr:uid="{00000000-0004-0000-0800-000014000000}"/>
    <hyperlink ref="C97" location="BindPolicyVerification" display="BindPolicyVerification" xr:uid="{00000000-0004-0000-0800-000015000000}"/>
    <hyperlink ref="C107" location="UpdatePolicyholder" display="UpdatePolicyholder" xr:uid="{00000000-0004-0000-0800-000016000000}"/>
    <hyperlink ref="C151" location="AddVehicleToPolicy" display="AddVehicleToPolicy" xr:uid="{00000000-0004-0000-0800-000017000000}"/>
    <hyperlink ref="C173" location="RemoveVehicleFromPolicy" display="RemoveVehicleFromPolicy" xr:uid="{00000000-0004-0000-0800-000018000000}"/>
    <hyperlink ref="C211" location="CancelPolicy" display="CancelPolicy" xr:uid="{00000000-0004-0000-0800-000019000000}"/>
    <hyperlink ref="C229" location="ReinstatePolicy" display="ReinstatePolicy" xr:uid="{00000000-0004-0000-0800-00001A000000}"/>
    <hyperlink ref="C244" location="ClearUnpaidPremium" display="ClearUnpaidPremium" xr:uid="{00000000-0004-0000-0800-00001B000000}"/>
    <hyperlink ref="C253" location="AmendUnpaidPremium" display="AmendUnpaidPremium" xr:uid="{00000000-0004-0000-0800-00001C000000}"/>
    <hyperlink ref="C264" location="AddSection5Policy" display="AddSection5Policy" xr:uid="{00000000-0004-0000-0800-00001D000000}"/>
    <hyperlink ref="C347" location="AddSection5ToPolicy" display="AddSection5ToPolicy" xr:uid="{00000000-0004-0000-0800-00001E000000}"/>
    <hyperlink ref="C322" location="RenewSection5Policy" display="RenewSection5Policy" xr:uid="{00000000-0004-0000-0800-00001F000000}"/>
    <hyperlink ref="C387" location="UpdateSection5PolicyPlates" display="UpdateSection5PolicyPlates" xr:uid="{00000000-0004-0000-0800-000020000000}"/>
    <hyperlink ref="C369" location="RemoveSection5FromPolicy" display="RemoveSection5FromPolicy" xr:uid="{00000000-0004-0000-0800-000021000000}"/>
    <hyperlink ref="C196" location="AmendPolicyExpirationDate" display="AmendPolicyExpirationDate" xr:uid="{00000000-0004-0000-0800-000022000000}"/>
    <hyperlink ref="B408" location="Common_Error_Codes___Apply_to_All_IPM_Operations" display="Common Error Codes" xr:uid="{00000000-0004-0000-0800-000023000000}"/>
    <hyperlink ref="B432" location="Common_Error_Codes___Apply_to_All_IPM_Operations" display="Common Error Codes" xr:uid="{00000000-0004-0000-0800-000024000000}"/>
    <hyperlink ref="C408" location="ReEstablishPolicy" display="ReEstablishPolicy" xr:uid="{00000000-0004-0000-0800-000025000000}"/>
    <hyperlink ref="C432" location="ReEstablishSection5Policy" display="ReEstablishSection5Policy" xr:uid="{00000000-0004-0000-0800-000026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MassDOT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 RMV ATLAS</dc:creator>
  <cp:keywords/>
  <dc:description/>
  <cp:lastModifiedBy/>
  <cp:revision/>
  <dcterms:created xsi:type="dcterms:W3CDTF">2019-01-24T23:25:53Z</dcterms:created>
  <dcterms:modified xsi:type="dcterms:W3CDTF">2024-05-07T15:15:46Z</dcterms:modified>
  <cp:category/>
  <cp:contentStatus/>
</cp:coreProperties>
</file>