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NE-Workgroup/Renewables/RPS Review/SREC II/Min Standard Calculation/2026/"/>
    </mc:Choice>
  </mc:AlternateContent>
  <xr:revisionPtr revIDLastSave="0" documentId="8_{85B44F05-787F-4E63-AF92-B0F8EB186AF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1" l="1"/>
  <c r="D28" i="11" s="1"/>
</calcChain>
</file>

<file path=xl/sharedStrings.xml><?xml version="1.0" encoding="utf-8"?>
<sst xmlns="http://schemas.openxmlformats.org/spreadsheetml/2006/main" count="40" uniqueCount="38">
  <si>
    <t>Commonwealth of Massachusetts</t>
  </si>
  <si>
    <t>Executive Office of Energy and Environmental Affairs</t>
  </si>
  <si>
    <t>DEPARTMENT OF ENERGY RESOURCES</t>
  </si>
  <si>
    <t>Renewable Energy Portfolio Standard - Class II Renewable</t>
  </si>
  <si>
    <t>(per 225 CMR 15.07(1)(b))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</si>
  <si>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</si>
  <si>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</si>
  <si>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</si>
  <si>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t>Term in Formula</t>
  </si>
  <si>
    <t>Value (MWh)</t>
  </si>
  <si>
    <t>Source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</si>
  <si>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</si>
  <si>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t>per regulation; 225 CMR 14.07(1)(b)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</si>
  <si>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</si>
  <si>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</si>
  <si>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</si>
  <si>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</si>
  <si>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t>Formula Calculation</t>
  </si>
  <si>
    <t>per formula above and regulation; 225 CMR 15.07(1)(b), but shall not exceed 3.6% as specified in 225 CMR 15.07(1)(c).</t>
  </si>
  <si>
    <t>Calculations</t>
  </si>
  <si>
    <t>Value</t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</si>
  <si>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</si>
  <si>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r>
      <t>Settled Attributes</t>
    </r>
    <r>
      <rPr>
        <vertAlign val="subscript"/>
        <sz val="12"/>
        <color rgb="FF000000"/>
        <rFont val="Calibri"/>
        <family val="2"/>
      </rPr>
      <t>2024</t>
    </r>
  </si>
  <si>
    <r>
      <t>Total Retail Load</t>
    </r>
    <r>
      <rPr>
        <vertAlign val="subscript"/>
        <sz val="12"/>
        <color rgb="FF000000"/>
        <rFont val="Calibri"/>
        <family val="2"/>
      </rPr>
      <t>2024</t>
    </r>
  </si>
  <si>
    <r>
      <t>Minimum Standard</t>
    </r>
    <r>
      <rPr>
        <vertAlign val="subscript"/>
        <sz val="12"/>
        <color rgb="FF000000"/>
        <rFont val="Calibri"/>
        <family val="2"/>
      </rPr>
      <t>2027</t>
    </r>
  </si>
  <si>
    <t>NEPOOL-GIS [see 2024 RPS Annual Compliance Report (forthcoming)]</t>
  </si>
  <si>
    <t xml:space="preserve">Reported by Electric Distribution Companies [see 2024 RPS Annual Compliance Report (forthcoming)] </t>
  </si>
  <si>
    <t>CY 2028 Minimum Standard Term</t>
  </si>
  <si>
    <r>
      <t>Settled Attributes</t>
    </r>
    <r>
      <rPr>
        <vertAlign val="subscript"/>
        <sz val="12"/>
        <color rgb="FF000000"/>
        <rFont val="Calibri"/>
        <family val="2"/>
      </rPr>
      <t>2025</t>
    </r>
  </si>
  <si>
    <r>
      <t>Total Retail Load</t>
    </r>
    <r>
      <rPr>
        <vertAlign val="subscript"/>
        <sz val="12"/>
        <color rgb="FF000000"/>
        <rFont val="Calibri"/>
        <family val="2"/>
      </rPr>
      <t>2025</t>
    </r>
  </si>
  <si>
    <t>Determination of CY 2028 Minimum Standard</t>
  </si>
  <si>
    <r>
      <t>Minimum Standard</t>
    </r>
    <r>
      <rPr>
        <vertAlign val="subscript"/>
        <sz val="12"/>
        <color rgb="FF000000"/>
        <rFont val="Calibri"/>
        <family val="2"/>
      </rPr>
      <t>2028</t>
    </r>
  </si>
  <si>
    <t>NEPOOL-GIS</t>
  </si>
  <si>
    <t>Reported by Electric Distribution Companies</t>
  </si>
  <si>
    <t>CY 2028 Minimum Standard</t>
  </si>
  <si>
    <r>
      <t>Minimum Standard</t>
    </r>
    <r>
      <rPr>
        <b/>
        <vertAlign val="subscript"/>
        <sz val="12"/>
        <color rgb="FF000000"/>
        <rFont val="Calibri"/>
        <family val="2"/>
      </rPr>
      <t>2028</t>
    </r>
  </si>
  <si>
    <t>Revised 08/17/2026</t>
  </si>
  <si>
    <t>Minimum Standard 2028 Equals Minimum of Formula Calculation or 3.6%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</si>
</sst>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47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wrapText="1"/>
    </xf>
    <xf numFmtId="0" fontId="7" fillId="3" borderId="0" xfId="0" applyFont="1" applyFill="1" applyAlignment="1">
      <alignment vertical="top" wrapText="1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37" fontId="0" fillId="0" borderId="0" xfId="0" applyNumberFormat="1"/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64" fontId="10" fillId="0" borderId="3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10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8" xfId="0" applyFont="1" applyBorder="1"/>
    <xf numFmtId="0" fontId="23" fillId="0" borderId="9" xfId="0" applyFont="1" applyBorder="1"/>
    <xf numFmtId="0" fontId="11" fillId="0" borderId="10" xfId="0" applyFont="1" applyBorder="1"/>
    <xf numFmtId="0" fontId="23" fillId="0" borderId="11" xfId="0" applyFont="1" applyBorder="1"/>
    <xf numFmtId="164" fontId="11" fillId="0" borderId="11" xfId="68" applyNumberFormat="1" applyFont="1" applyFill="1" applyBorder="1" applyAlignment="1">
      <alignment horizontal="center" vertical="center"/>
    </xf>
    <xf numFmtId="0" fontId="11" fillId="0" borderId="13" xfId="0" applyFont="1" applyBorder="1"/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 applyAlignment="1">
      <alignment horizontal="left"/>
    </xf>
    <xf numFmtId="0" fontId="23" fillId="0" borderId="19" xfId="0" applyFont="1" applyBorder="1" applyAlignment="1">
      <alignment horizontal="left"/>
    </xf>
    <xf numFmtId="164" fontId="11" fillId="0" borderId="19" xfId="68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" fillId="0" borderId="14" xfId="0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showGridLines="0" tabSelected="1" zoomScaleNormal="100" workbookViewId="0"/>
  </sheetViews>
  <sheetFormatPr defaultRowHeight="14.4"/>
  <cols>
    <col min="2" max="2" width="38.44140625" customWidth="1"/>
    <col min="3" max="3" width="36.21875" customWidth="1"/>
    <col min="4" max="4" width="19" customWidth="1"/>
    <col min="5" max="5" width="29.44140625" customWidth="1"/>
  </cols>
  <sheetData>
    <row r="1" spans="2:6" ht="20.399999999999999">
      <c r="B1" s="40" t="s">
        <v>0</v>
      </c>
      <c r="C1" s="40"/>
      <c r="D1" s="40"/>
      <c r="E1" s="40"/>
    </row>
    <row r="2" spans="2:6" ht="20.399999999999999">
      <c r="B2" s="40" t="s">
        <v>1</v>
      </c>
      <c r="C2" s="40"/>
      <c r="D2" s="40"/>
      <c r="E2" s="40"/>
    </row>
    <row r="3" spans="2:6" ht="20.399999999999999">
      <c r="B3" s="40" t="s">
        <v>2</v>
      </c>
      <c r="C3" s="40"/>
      <c r="D3" s="40"/>
      <c r="E3" s="40"/>
    </row>
    <row r="4" spans="2:6" ht="20.399999999999999">
      <c r="B4" s="40" t="s">
        <v>3</v>
      </c>
      <c r="C4" s="40"/>
      <c r="D4" s="40"/>
      <c r="E4" s="40"/>
      <c r="F4" s="2"/>
    </row>
    <row r="5" spans="2:6" ht="20.399999999999999">
      <c r="B5" s="35"/>
      <c r="C5" s="35"/>
      <c r="D5" s="35"/>
      <c r="E5" s="35"/>
      <c r="F5" s="2"/>
    </row>
    <row r="6" spans="2:6" ht="20.399999999999999">
      <c r="B6" s="45" t="s">
        <v>30</v>
      </c>
      <c r="C6" s="45"/>
      <c r="D6" s="45"/>
      <c r="E6" s="45"/>
      <c r="F6" s="2"/>
    </row>
    <row r="7" spans="2:6" ht="20.399999999999999">
      <c r="B7" s="44" t="s">
        <v>4</v>
      </c>
      <c r="C7" s="44"/>
      <c r="D7" s="44"/>
      <c r="E7" s="44"/>
      <c r="F7" s="2"/>
    </row>
    <row r="8" spans="2:6" ht="7.5" customHeight="1"/>
    <row r="9" spans="2:6" ht="20.399999999999999">
      <c r="B9" s="41" t="s">
        <v>36</v>
      </c>
      <c r="C9" s="42"/>
      <c r="D9" s="42"/>
      <c r="E9" s="42"/>
      <c r="F9" s="2"/>
    </row>
    <row r="10" spans="2:6" ht="15.75" customHeight="1">
      <c r="B10" s="6"/>
      <c r="C10" s="6"/>
      <c r="D10" s="6"/>
      <c r="E10" s="6"/>
      <c r="F10" s="2"/>
    </row>
    <row r="11" spans="2:6" ht="21" customHeight="1">
      <c r="B11" s="3" t="s">
        <v>5</v>
      </c>
      <c r="D11" s="2"/>
      <c r="E11" s="2"/>
      <c r="F11" s="2"/>
    </row>
    <row r="12" spans="2:6" ht="21" customHeight="1">
      <c r="B12" s="10" t="s">
        <v>6</v>
      </c>
      <c r="C12" s="10"/>
      <c r="D12" s="10"/>
      <c r="E12" s="10"/>
      <c r="F12" s="2"/>
    </row>
    <row r="13" spans="2:6" ht="17.25" customHeight="1">
      <c r="B13" s="46" t="s">
        <v>7</v>
      </c>
      <c r="C13" s="46"/>
      <c r="D13" s="46"/>
      <c r="E13" s="46"/>
      <c r="F13" s="2"/>
    </row>
    <row r="14" spans="2:6" ht="17.25" customHeight="1">
      <c r="B14" s="46"/>
      <c r="C14" s="46"/>
      <c r="D14" s="46"/>
      <c r="E14" s="46"/>
      <c r="F14" s="2"/>
    </row>
    <row r="15" spans="2:6" ht="15" thickBot="1">
      <c r="B15" s="2"/>
      <c r="C15" s="2"/>
      <c r="D15" s="2"/>
      <c r="E15" s="2"/>
      <c r="F15" s="2"/>
    </row>
    <row r="16" spans="2:6" ht="16.2" thickBot="1">
      <c r="B16" s="11" t="s">
        <v>8</v>
      </c>
      <c r="C16" s="17" t="s">
        <v>27</v>
      </c>
      <c r="D16" s="12" t="s">
        <v>9</v>
      </c>
      <c r="E16" s="13" t="s">
        <v>10</v>
      </c>
      <c r="F16" s="2"/>
    </row>
    <row r="17" spans="2:10" ht="35.1" customHeight="1">
      <c r="B17" s="26" t="s">
        <v>11</v>
      </c>
      <c r="C17" s="27" t="s">
        <v>24</v>
      </c>
      <c r="D17" s="28">
        <v>2.93E-2</v>
      </c>
      <c r="E17" s="37" t="s">
        <v>12</v>
      </c>
      <c r="F17" s="2"/>
      <c r="I17" s="16"/>
    </row>
    <row r="18" spans="2:10" ht="35.1" customHeight="1">
      <c r="B18" s="29" t="s">
        <v>13</v>
      </c>
      <c r="C18" s="21" t="s">
        <v>28</v>
      </c>
      <c r="D18" s="20">
        <v>1073344</v>
      </c>
      <c r="E18" s="36" t="s">
        <v>32</v>
      </c>
      <c r="F18" s="15"/>
      <c r="I18" s="16"/>
      <c r="J18" s="16"/>
    </row>
    <row r="19" spans="2:10" ht="35.1" customHeight="1">
      <c r="B19" s="29" t="s">
        <v>14</v>
      </c>
      <c r="C19" s="21" t="s">
        <v>29</v>
      </c>
      <c r="D19" s="14">
        <v>44836902</v>
      </c>
      <c r="E19" s="36" t="s">
        <v>33</v>
      </c>
      <c r="F19" s="2"/>
    </row>
    <row r="20" spans="2:10" ht="35.1" customHeight="1">
      <c r="B20" s="30" t="s">
        <v>15</v>
      </c>
      <c r="C20" s="25" t="s">
        <v>22</v>
      </c>
      <c r="D20" s="20">
        <v>1259737</v>
      </c>
      <c r="E20" s="38" t="s">
        <v>25</v>
      </c>
      <c r="F20" s="2"/>
    </row>
    <row r="21" spans="2:10" ht="35.1" customHeight="1">
      <c r="B21" s="31" t="s">
        <v>16</v>
      </c>
      <c r="C21" s="24" t="s">
        <v>23</v>
      </c>
      <c r="D21" s="14">
        <v>44461498</v>
      </c>
      <c r="E21" s="36" t="s">
        <v>26</v>
      </c>
      <c r="F21" s="2"/>
    </row>
    <row r="22" spans="2:10" ht="42" customHeight="1" thickBot="1">
      <c r="B22" s="32" t="s">
        <v>17</v>
      </c>
      <c r="C22" s="33" t="s">
        <v>31</v>
      </c>
      <c r="D22" s="34">
        <f>ROUND(D17+D18/D19-D20/D21,4)</f>
        <v>2.4899999999999999E-2</v>
      </c>
      <c r="E22" s="39" t="s">
        <v>18</v>
      </c>
      <c r="F22" s="2"/>
    </row>
    <row r="24" spans="2:10" ht="7.95" customHeight="1">
      <c r="B24" s="8"/>
      <c r="C24" s="8"/>
      <c r="D24" s="8"/>
    </row>
    <row r="25" spans="2:10" ht="15.75" customHeight="1">
      <c r="B25" s="43" t="s">
        <v>37</v>
      </c>
      <c r="C25" s="43"/>
      <c r="D25" s="43"/>
      <c r="F25" s="9"/>
    </row>
    <row r="26" spans="2:10" ht="7.95" customHeight="1">
      <c r="B26" s="8"/>
      <c r="C26" s="8"/>
      <c r="D26" s="8"/>
    </row>
    <row r="27" spans="2:10" ht="15.6">
      <c r="B27" s="5" t="s">
        <v>19</v>
      </c>
      <c r="C27" s="4" t="s">
        <v>34</v>
      </c>
      <c r="D27" s="7" t="s">
        <v>20</v>
      </c>
      <c r="E27" s="1" t="s">
        <v>10</v>
      </c>
    </row>
    <row r="28" spans="2:10" ht="38.1" customHeight="1">
      <c r="B28" s="22" t="s">
        <v>21</v>
      </c>
      <c r="C28" s="23" t="s">
        <v>35</v>
      </c>
      <c r="D28" s="19">
        <f>MIN(0.036,$D$22,4)</f>
        <v>2.4899999999999999E-2</v>
      </c>
      <c r="E28" s="18" t="s">
        <v>18</v>
      </c>
    </row>
  </sheetData>
  <mergeCells count="9">
    <mergeCell ref="B1:E1"/>
    <mergeCell ref="B4:E4"/>
    <mergeCell ref="B3:E3"/>
    <mergeCell ref="B9:E9"/>
    <mergeCell ref="B25:D25"/>
    <mergeCell ref="B7:E7"/>
    <mergeCell ref="B6:E6"/>
    <mergeCell ref="B13:E14"/>
    <mergeCell ref="B2:E2"/>
  </mergeCells>
  <pageMargins left="0.7" right="0.7" top="0.75" bottom="0.75" header="0.3" footer="0.3"/>
  <pageSetup scale="64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4" ma:contentTypeDescription="Create a new document." ma:contentTypeScope="" ma:versionID="1adf56571b1b30dfba16a438ea3cec4b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ab4b062c7bdefe8a3eb0f14cd3485022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Props1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BB515-4A78-4B78-BFB1-A33500A91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C0818F-CE22-4BAB-B0AB-D7882441CA4B}">
  <ds:schemaRefs>
    <ds:schemaRef ds:uri="http://purl.org/dc/elements/1.1/"/>
    <ds:schemaRef ds:uri="2faba9cb-4d41-40e0-aeca-46929bac230a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d7af4645-1844-4c31-acd5-c35a218e8163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Maddalena, Lesley (ENE)</cp:lastModifiedBy>
  <cp:revision/>
  <dcterms:created xsi:type="dcterms:W3CDTF">2010-09-02T19:25:03Z</dcterms:created>
  <dcterms:modified xsi:type="dcterms:W3CDTF">2026-08-24T17:35:28Z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Order">
    <vt:r8>4797800</vt:r8>
  </property>
  <property fmtid="{D5CDD505-2E9C-101B-9397-08002B2CF9AE}" pid="4" name="MediaServiceImageTags">
    <vt:lpwstr/>
  </property>
</Properties>
</file>