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jonshaer/Desktop/Jon's files/Legislative - State/MA/Tobacco/"/>
    </mc:Choice>
  </mc:AlternateContent>
  <bookViews>
    <workbookView xWindow="640" yWindow="1180" windowWidth="23020" windowHeight="137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" l="1"/>
  <c r="B6" i="1"/>
  <c r="B8" i="1"/>
  <c r="C10" i="1"/>
  <c r="E12" i="1"/>
  <c r="B19" i="1"/>
  <c r="B21" i="1"/>
  <c r="C23" i="1"/>
  <c r="E25" i="1"/>
  <c r="E28" i="1"/>
  <c r="D25" i="1"/>
  <c r="D12" i="1"/>
  <c r="D28" i="1"/>
  <c r="C25" i="1"/>
  <c r="C12" i="1"/>
  <c r="C28" i="1"/>
</calcChain>
</file>

<file path=xl/sharedStrings.xml><?xml version="1.0" encoding="utf-8"?>
<sst xmlns="http://schemas.openxmlformats.org/spreadsheetml/2006/main" count="27" uniqueCount="25">
  <si>
    <t xml:space="preserve"> </t>
  </si>
  <si>
    <t>MA excise tax rate</t>
  </si>
  <si>
    <t>Cost per pack of cigarettes</t>
  </si>
  <si>
    <t>MA sales tax rate</t>
  </si>
  <si>
    <t>Menthol cigarette - percent of sales</t>
  </si>
  <si>
    <t>Total menthol cigarette excise and sales tax impact (range)</t>
  </si>
  <si>
    <t>Menthol Cigarettes</t>
  </si>
  <si>
    <t>FY19 Cigarette Excise Tax Collected</t>
  </si>
  <si>
    <t>Total # of packs sold 2019 - legal market</t>
  </si>
  <si>
    <t>Total cost of 2019 packs sold in legal market</t>
  </si>
  <si>
    <t>FY19 Cigarette sales tax collected</t>
  </si>
  <si>
    <t>Total Cigarette tax collected FY19</t>
  </si>
  <si>
    <t>210% of wholesale</t>
  </si>
  <si>
    <t>Typical retail markup</t>
  </si>
  <si>
    <t>Total Retail market</t>
  </si>
  <si>
    <t>FY19 OTP (non vapor) sales tax collected</t>
  </si>
  <si>
    <t>Mint, Wintergreen, Menthol OTP (excluding vapor)</t>
  </si>
  <si>
    <t>FY19 OTP (non vapor) Excise Tax Collected</t>
  </si>
  <si>
    <t>Total OTP (non vapor) tax collected FY19</t>
  </si>
  <si>
    <t>Mint/Wintergreen OTP (non vapor) - percent of sales</t>
  </si>
  <si>
    <t>Total mint/wintergree/menthol OTP (non vapor) excise and sales tax impact (range)</t>
  </si>
  <si>
    <t>Total mint/wintergreen/menthol cigarettes + non vapor OTP</t>
  </si>
  <si>
    <t>Low</t>
  </si>
  <si>
    <t>High</t>
  </si>
  <si>
    <t>Shipments to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</si>
</sst>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6" fontId="0" fillId="0" borderId="0" xfId="0" applyNumberFormat="1"/>
    <xf numFmtId="8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6" fontId="0" fillId="2" borderId="0" xfId="0" applyNumberFormat="1" applyFill="1"/>
    <xf numFmtId="10" fontId="0" fillId="0" borderId="0" xfId="0" applyNumberFormat="1"/>
    <xf numFmtId="166" fontId="0" fillId="2" borderId="0" xfId="0" applyNumberFormat="1" applyFill="1"/>
    <xf numFmtId="9" fontId="0" fillId="0" borderId="0" xfId="0" applyNumberFormat="1"/>
    <xf numFmtId="0" fontId="2" fillId="0" borderId="0" xfId="0" applyFont="1"/>
    <xf numFmtId="0" fontId="0" fillId="2" borderId="0" xfId="0" applyFill="1"/>
    <xf numFmtId="9" fontId="2" fillId="0" borderId="0" xfId="0" applyNumberFormat="1" applyFont="1"/>
    <xf numFmtId="0" fontId="5" fillId="0" borderId="0" xfId="0" applyFont="1"/>
    <xf numFmtId="8" fontId="5" fillId="0" borderId="0" xfId="0" applyNumberFormat="1" applyFont="1"/>
    <xf numFmtId="0" fontId="6" fillId="0" borderId="0" xfId="0" applyFont="1"/>
    <xf numFmtId="8" fontId="6" fillId="0" borderId="0" xfId="0" applyNumberFormat="1" applyFont="1"/>
    <xf numFmtId="0" fontId="2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</cellXfs>
  <cellStyles count="6">
    <cellStyle name="Comma" xfId="1" builtinId="3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28"/>
  <sheetViews>
    <sheetView tabSelected="1" zoomScale="90" zoomScaleNormal="90" workbookViewId="0">
      <selection activeCell="F18" sqref="F18"/>
    </sheetView>
  </sheetViews>
  <sheetFormatPr baseColWidth="10" defaultRowHeight="16" x14ac:dyDescent="0.2"/>
  <cols>
    <col min="1" max="1" width="69.83203125" bestFit="1" customWidth="1"/>
    <col min="2" max="4" width="20.1640625" bestFit="1" customWidth="1"/>
    <col min="5" max="5" width="22.6640625" bestFit="1" customWidth="1"/>
    <col min="6" max="6" width="37" bestFit="1" customWidth="1"/>
  </cols>
  <sheetData>
    <row r="1" spans="1:5" x14ac:dyDescent="0.2">
      <c r="A1" s="16" t="s">
        <v>6</v>
      </c>
      <c r="B1" s="16"/>
      <c r="C1" s="17" t="s">
        <v>22</v>
      </c>
      <c r="D1" s="17" t="s">
        <v>23</v>
      </c>
      <c r="E1" s="17" t="s">
        <v>24</v>
      </c>
    </row>
    <row r="2" spans="1:5" x14ac:dyDescent="0.2">
      <c r="A2" s="10" t="s">
        <v>7</v>
      </c>
      <c r="B2" s="5">
        <v>512000000</v>
      </c>
    </row>
    <row r="3" spans="1:5" x14ac:dyDescent="0.2">
      <c r="A3" t="s">
        <v>1</v>
      </c>
      <c r="B3" s="2">
        <v>3.51</v>
      </c>
    </row>
    <row r="4" spans="1:5" x14ac:dyDescent="0.2">
      <c r="A4" t="s">
        <v>8</v>
      </c>
      <c r="B4" s="3">
        <f>B2/B3</f>
        <v>145868945.86894587</v>
      </c>
    </row>
    <row r="5" spans="1:5" x14ac:dyDescent="0.2">
      <c r="A5" t="s">
        <v>2</v>
      </c>
      <c r="B5" s="1">
        <v>11</v>
      </c>
    </row>
    <row r="6" spans="1:5" x14ac:dyDescent="0.2">
      <c r="A6" t="s">
        <v>9</v>
      </c>
      <c r="B6" s="4">
        <f>B4*B5</f>
        <v>1604558404.5584044</v>
      </c>
      <c r="D6" t="s">
        <v>0</v>
      </c>
    </row>
    <row r="7" spans="1:5" x14ac:dyDescent="0.2">
      <c r="A7" t="s">
        <v>3</v>
      </c>
      <c r="B7" s="6">
        <v>6.25E-2</v>
      </c>
    </row>
    <row r="8" spans="1:5" x14ac:dyDescent="0.2">
      <c r="A8" s="10" t="s">
        <v>10</v>
      </c>
      <c r="B8" s="7">
        <f>B6*B7</f>
        <v>100284900.28490028</v>
      </c>
    </row>
    <row r="10" spans="1:5" x14ac:dyDescent="0.2">
      <c r="A10" t="s">
        <v>11</v>
      </c>
      <c r="C10" s="2">
        <f>B2+B8</f>
        <v>612284900.28490031</v>
      </c>
    </row>
    <row r="11" spans="1:5" x14ac:dyDescent="0.2">
      <c r="A11" s="9" t="s">
        <v>4</v>
      </c>
      <c r="B11" s="9"/>
      <c r="C11" s="11">
        <v>0.32</v>
      </c>
      <c r="D11" s="11">
        <v>0.35</v>
      </c>
      <c r="E11" s="11">
        <v>0.34</v>
      </c>
    </row>
    <row r="12" spans="1:5" x14ac:dyDescent="0.2">
      <c r="A12" s="12" t="s">
        <v>5</v>
      </c>
      <c r="B12" s="12"/>
      <c r="C12" s="13">
        <f>C10*C11</f>
        <v>195931168.09116811</v>
      </c>
      <c r="D12" s="13">
        <f>C10*D11</f>
        <v>214299715.09971508</v>
      </c>
      <c r="E12" s="13">
        <f>C10*E11</f>
        <v>208176866.09686613</v>
      </c>
    </row>
    <row r="15" spans="1:5" x14ac:dyDescent="0.2">
      <c r="A15" s="16" t="s">
        <v>16</v>
      </c>
      <c r="B15" s="16"/>
    </row>
    <row r="16" spans="1:5" x14ac:dyDescent="0.2">
      <c r="A16" s="10" t="s">
        <v>17</v>
      </c>
      <c r="B16" s="5">
        <v>23000000</v>
      </c>
    </row>
    <row r="17" spans="1:5" x14ac:dyDescent="0.2">
      <c r="A17" t="s">
        <v>1</v>
      </c>
      <c r="B17" s="2" t="s">
        <v>12</v>
      </c>
    </row>
    <row r="18" spans="1:5" x14ac:dyDescent="0.2">
      <c r="A18" t="s">
        <v>13</v>
      </c>
      <c r="B18" s="8">
        <v>0.2</v>
      </c>
    </row>
    <row r="19" spans="1:5" x14ac:dyDescent="0.2">
      <c r="A19" t="s">
        <v>14</v>
      </c>
      <c r="B19" s="2">
        <f>B16*1.2</f>
        <v>27600000</v>
      </c>
    </row>
    <row r="20" spans="1:5" x14ac:dyDescent="0.2">
      <c r="A20" t="s">
        <v>3</v>
      </c>
      <c r="B20" s="6">
        <v>6.25E-2</v>
      </c>
    </row>
    <row r="21" spans="1:5" x14ac:dyDescent="0.2">
      <c r="A21" s="10" t="s">
        <v>15</v>
      </c>
      <c r="B21" s="7">
        <f>B19*B20</f>
        <v>1725000</v>
      </c>
    </row>
    <row r="23" spans="1:5" x14ac:dyDescent="0.2">
      <c r="A23" t="s">
        <v>18</v>
      </c>
      <c r="C23" s="2">
        <f>B16+B21</f>
        <v>24725000</v>
      </c>
    </row>
    <row r="24" spans="1:5" x14ac:dyDescent="0.2">
      <c r="A24" s="9" t="s">
        <v>19</v>
      </c>
      <c r="B24" s="9"/>
      <c r="C24" s="11">
        <v>0.7</v>
      </c>
      <c r="D24" s="11">
        <v>0.92</v>
      </c>
      <c r="E24" s="11">
        <v>0.82</v>
      </c>
    </row>
    <row r="25" spans="1:5" x14ac:dyDescent="0.2">
      <c r="A25" s="12" t="s">
        <v>20</v>
      </c>
      <c r="B25" s="12"/>
      <c r="C25" s="13">
        <f>C23*C24</f>
        <v>17307500</v>
      </c>
      <c r="D25" s="13">
        <f>C23*D24</f>
        <v>22747000</v>
      </c>
      <c r="E25" s="13">
        <f>C23*E24</f>
        <v>20274500</v>
      </c>
    </row>
    <row r="28" spans="1:5" ht="21" x14ac:dyDescent="0.25">
      <c r="A28" s="14" t="s">
        <v>21</v>
      </c>
      <c r="B28" s="14"/>
      <c r="C28" s="15">
        <f>C12+C25</f>
        <v>213238668.09116811</v>
      </c>
      <c r="D28" s="15">
        <f>D12+D25</f>
        <v>237046715.09971508</v>
      </c>
      <c r="E28" s="15">
        <f>E12+E25</f>
        <v>228451366.09686613</v>
      </c>
    </row>
  </sheetData>
  <mergeCells count="2">
    <mergeCell ref="A1:B1"/>
    <mergeCell ref="A15:B15"/>
  </mergeCells>
  <phoneticPr fontId="7" type="noConversion"/>
  <pageMargins left="0.7" right="0.7" top="0.75" bottom="0.75" header="0.3" footer="0.3"/>
  <pageSetup scale="8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2019-10-31T18:27:24Z</cp:lastPrinted>
  <dcterms:created xsi:type="dcterms:W3CDTF">2019-10-29T11:50:19Z</dcterms:created>
  <dcterms:modified xsi:type="dcterms:W3CDTF">2019-11-15T17:18:41Z</dcterms:modified>
</cp:coreProperties>
</file>