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MInfante1\Downloads\"/>
    </mc:Choice>
  </mc:AlternateContent>
  <xr:revisionPtr revIDLastSave="0" documentId="13_ncr:1_{56543620-D445-4C7E-98CF-A9A984B115CF}" xr6:coauthVersionLast="47" xr6:coauthVersionMax="47" xr10:uidLastSave="{00000000-0000-0000-0000-000000000000}"/>
  <workbookProtection workbookAlgorithmName="SHA-512" workbookHashValue="Z0kjbD/WNCUXDHaZQQXkR+2jiE2YTSEPvZLtJ/DGMToQApQV7wBr0VO8o0UhpakEoWCSdJ59OtUQpqOVahi4/w==" workbookSaltValue="biooKVfZUYq4gUt2ftPSxw==" workbookSpinCount="100000" lockStructure="1"/>
  <bookViews>
    <workbookView showSheetTabs="0" xWindow="-110" yWindow="-110" windowWidth="19420" windowHeight="10300" tabRatio="940" xr2:uid="{00000000-000D-0000-FFFF-FFFF00000000}"/>
  </bookViews>
  <sheets>
    <sheet name="MAIN" sheetId="1" r:id="rId1"/>
    <sheet name="Repair" sheetId="37" r:id="rId2"/>
    <sheet name="Repair2" sheetId="38" r:id="rId3"/>
    <sheet name="R2Sheet" sheetId="39" r:id="rId4"/>
    <sheet name="POS" sheetId="2" r:id="rId5"/>
    <sheet name="MODIFIERS" sheetId="4" r:id="rId6"/>
    <sheet name="PROGRAMS" sheetId="6" r:id="rId7"/>
    <sheet name="PA MEANING" sheetId="8" r:id="rId8"/>
    <sheet name="MARKUP EXP1" sheetId="10" r:id="rId9"/>
    <sheet name="MARKUP EXP2" sheetId="9" r:id="rId10"/>
    <sheet name="DIRECT S COM CODES" sheetId="31" r:id="rId11"/>
    <sheet name="K108RA CUS WSHEET" sheetId="46" r:id="rId12"/>
    <sheet name="BA MOD CAL1" sheetId="11" r:id="rId13"/>
    <sheet name="BA MOD CAL2" sheetId="20" r:id="rId14"/>
    <sheet name="CALORIES ONLY" sheetId="53" r:id="rId15"/>
    <sheet name="CALORIES ONLY2" sheetId="54" r:id="rId16"/>
    <sheet name="HOSP BEDS" sheetId="12" r:id="rId17"/>
    <sheet name="CUSTOMIZED SEAT" sheetId="14" r:id="rId18"/>
    <sheet name="OPTION &amp; ACCESS" sheetId="13" r:id="rId19"/>
    <sheet name="ENTERAL PROD CLASS" sheetId="16" r:id="rId20"/>
    <sheet name="RECENTS ADDS TO TOOL" sheetId="17" r:id="rId21"/>
    <sheet name="Discount Cal" sheetId="22" r:id="rId22"/>
    <sheet name="ICD-10" sheetId="34" r:id="rId23"/>
    <sheet name="POS 31 32 33" sheetId="24" r:id="rId24"/>
    <sheet name="PA" sheetId="30" r:id="rId25"/>
    <sheet name="PA Oper Stand" sheetId="35" r:id="rId26"/>
    <sheet name="LINKS" sheetId="25" r:id="rId27"/>
    <sheet name="PAU" sheetId="26" r:id="rId28"/>
    <sheet name="TEMP" sheetId="27" r:id="rId29"/>
    <sheet name="POS14" sheetId="28" r:id="rId30"/>
    <sheet name="DOC" sheetId="29" r:id="rId31"/>
    <sheet name="DME MAC A List" sheetId="32" r:id="rId32"/>
    <sheet name="K0108 Worksheet " sheetId="42" r:id="rId33"/>
    <sheet name="Acerno_Cache_XXXXX" sheetId="44" state="veryHidden" r:id="rId34"/>
    <sheet name="K0108 Worksheet 2" sheetId="45" r:id="rId35"/>
    <sheet name="K0108 Worksheet (3)" sheetId="43" r:id="rId36"/>
    <sheet name="REPAIR CODES" sheetId="40" r:id="rId37"/>
    <sheet name="MESS TEXT" sheetId="33" r:id="rId38"/>
    <sheet name="MESS Text2" sheetId="47" r:id="rId39"/>
    <sheet name="Job Aid" sheetId="52" r:id="rId40"/>
    <sheet name="MassHospise" sheetId="51" r:id="rId41"/>
    <sheet name="Competitive BID Product" sheetId="48" r:id="rId42"/>
    <sheet name="AAC Codes" sheetId="49" r:id="rId43"/>
    <sheet name="TEMP MESS" sheetId="50" r:id="rId44"/>
  </sheets>
  <definedNames>
    <definedName name="_xlnm._FilterDatabase" localSheetId="0" hidden="1">MAIN!$B$5:$P$659</definedName>
    <definedName name="_xlnm.Print_Area" localSheetId="32">'K0108 Worksheet '!$A$1:$M$60</definedName>
    <definedName name="_xlnm.Print_Area" localSheetId="35">'K0108 Worksheet (3)'!$A$1:$M$57</definedName>
    <definedName name="_xlnm.Print_Area" localSheetId="34">'K0108 Worksheet 2'!$A$1:$M$58</definedName>
    <definedName name="_xlnm.Print_Area" localSheetId="0">MAIN!$B$1:$P$3233</definedName>
    <definedName name="_xlnm.Print_Titles" localSheetId="0">MAIN!$4:$7</definedName>
    <definedName name="_xlnm.Print_Titles" localSheetId="18">'OPTION &amp; ACCESS'!$1:$6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22" i="1" l="1"/>
  <c r="K3120" i="1"/>
  <c r="H3120" i="1"/>
  <c r="G3120" i="1"/>
  <c r="K49" i="45"/>
  <c r="K47" i="45"/>
  <c r="K45" i="45"/>
  <c r="K51" i="42"/>
  <c r="K49" i="42"/>
  <c r="K47" i="42"/>
  <c r="K45" i="42"/>
  <c r="K15" i="42" l="1"/>
  <c r="K17" i="42"/>
  <c r="M41" i="42" l="1"/>
  <c r="K18" i="45" l="1"/>
  <c r="K16" i="45"/>
  <c r="E9" i="11"/>
  <c r="G30" i="11"/>
  <c r="F30" i="11"/>
  <c r="E30" i="11"/>
  <c r="H23" i="11"/>
  <c r="G23" i="11"/>
  <c r="E23" i="11"/>
  <c r="D23" i="11"/>
  <c r="K3231" i="1"/>
  <c r="H3231" i="1"/>
  <c r="G3231" i="1"/>
  <c r="K3230" i="1"/>
  <c r="H3230" i="1"/>
  <c r="G3230" i="1"/>
  <c r="K1057" i="1"/>
  <c r="K1052" i="1"/>
  <c r="G44" i="1"/>
  <c r="H44" i="1"/>
  <c r="K44" i="1"/>
  <c r="G45" i="1"/>
  <c r="H45" i="1"/>
  <c r="K45" i="1"/>
  <c r="G46" i="1"/>
  <c r="K46" i="1"/>
  <c r="G47" i="1"/>
  <c r="H47" i="1"/>
  <c r="K47" i="1"/>
  <c r="G48" i="1"/>
  <c r="H48" i="1"/>
  <c r="K48" i="1"/>
  <c r="G49" i="1"/>
  <c r="H49" i="1"/>
  <c r="K49" i="1"/>
  <c r="G63" i="1"/>
  <c r="H63" i="1"/>
  <c r="K63" i="1"/>
  <c r="G137" i="1"/>
  <c r="H137" i="1"/>
  <c r="K137" i="1"/>
  <c r="H159" i="1"/>
  <c r="K159" i="1"/>
  <c r="G172" i="1"/>
  <c r="H172" i="1"/>
  <c r="K172" i="1"/>
  <c r="G173" i="1"/>
  <c r="H173" i="1"/>
  <c r="K173" i="1"/>
  <c r="G174" i="1"/>
  <c r="H174" i="1"/>
  <c r="K174" i="1"/>
  <c r="G177" i="1"/>
  <c r="K177" i="1"/>
  <c r="G191" i="1"/>
  <c r="H191" i="1"/>
  <c r="K191" i="1"/>
  <c r="G192" i="1"/>
  <c r="H192" i="1"/>
  <c r="K192" i="1"/>
  <c r="G194" i="1"/>
  <c r="H194" i="1"/>
  <c r="K194" i="1"/>
  <c r="G211" i="1"/>
  <c r="H211" i="1"/>
  <c r="K211" i="1"/>
  <c r="I212" i="1"/>
  <c r="K212" i="1"/>
  <c r="I213" i="1"/>
  <c r="K213" i="1"/>
  <c r="G260" i="1"/>
  <c r="H260" i="1"/>
  <c r="K260" i="1"/>
  <c r="G265" i="1"/>
  <c r="H265" i="1"/>
  <c r="K265" i="1"/>
  <c r="G267" i="1"/>
  <c r="H267" i="1"/>
  <c r="K267" i="1"/>
  <c r="G274" i="1"/>
  <c r="H274" i="1"/>
  <c r="K274" i="1"/>
  <c r="G280" i="1"/>
  <c r="H280" i="1"/>
  <c r="K280" i="1"/>
  <c r="G284" i="1"/>
  <c r="H284" i="1"/>
  <c r="K284" i="1"/>
  <c r="G286" i="1"/>
  <c r="H286" i="1"/>
  <c r="K286" i="1"/>
  <c r="K2614" i="1"/>
  <c r="G2614" i="1"/>
  <c r="H2614" i="1"/>
  <c r="K1173" i="1"/>
  <c r="H1173" i="1"/>
  <c r="G1173" i="1"/>
  <c r="K3229" i="1"/>
  <c r="H3229" i="1"/>
  <c r="G3229" i="1"/>
  <c r="K3187" i="1"/>
  <c r="H3187" i="1"/>
  <c r="G3187" i="1"/>
  <c r="K3186" i="1"/>
  <c r="H3186" i="1"/>
  <c r="G3186" i="1"/>
  <c r="K3147" i="1"/>
  <c r="H3147" i="1"/>
  <c r="G3147" i="1"/>
  <c r="K3146" i="1"/>
  <c r="H3146" i="1"/>
  <c r="G3146" i="1"/>
  <c r="K3145" i="1"/>
  <c r="H3145" i="1"/>
  <c r="G3145" i="1"/>
  <c r="K3144" i="1"/>
  <c r="H3144" i="1"/>
  <c r="G3144" i="1"/>
  <c r="K3143" i="1"/>
  <c r="H3143" i="1"/>
  <c r="G3143" i="1"/>
  <c r="K3142" i="1"/>
  <c r="H3142" i="1"/>
  <c r="G3142" i="1"/>
  <c r="K3141" i="1"/>
  <c r="H3141" i="1"/>
  <c r="G3141" i="1"/>
  <c r="K3140" i="1"/>
  <c r="H3140" i="1"/>
  <c r="G3140" i="1"/>
  <c r="K3139" i="1"/>
  <c r="H3139" i="1"/>
  <c r="G3139" i="1"/>
  <c r="K3138" i="1"/>
  <c r="H3138" i="1"/>
  <c r="G3138" i="1"/>
  <c r="K3137" i="1"/>
  <c r="H3137" i="1"/>
  <c r="G3137" i="1"/>
  <c r="K3136" i="1"/>
  <c r="H3136" i="1"/>
  <c r="G3136" i="1"/>
  <c r="K3135" i="1"/>
  <c r="H3135" i="1"/>
  <c r="G3135" i="1"/>
  <c r="K3134" i="1"/>
  <c r="H3134" i="1"/>
  <c r="G3134" i="1"/>
  <c r="K3133" i="1"/>
  <c r="H3133" i="1"/>
  <c r="G3133" i="1"/>
  <c r="K3123" i="1"/>
  <c r="H3123" i="1"/>
  <c r="G3123" i="1"/>
  <c r="K3119" i="1"/>
  <c r="H3119" i="1"/>
  <c r="G3119" i="1"/>
  <c r="K3113" i="1"/>
  <c r="I3113" i="1"/>
  <c r="K3112" i="1"/>
  <c r="I3112" i="1"/>
  <c r="K3111" i="1"/>
  <c r="H3111" i="1"/>
  <c r="G3111" i="1"/>
  <c r="K3110" i="1"/>
  <c r="I3110" i="1"/>
  <c r="K3109" i="1"/>
  <c r="I3109" i="1"/>
  <c r="K3108" i="1"/>
  <c r="H3108" i="1"/>
  <c r="G3108" i="1"/>
  <c r="K3107" i="1"/>
  <c r="I3107" i="1"/>
  <c r="K3106" i="1"/>
  <c r="I3106" i="1"/>
  <c r="K3105" i="1"/>
  <c r="H3105" i="1"/>
  <c r="G3105" i="1"/>
  <c r="K3104" i="1"/>
  <c r="I3104" i="1"/>
  <c r="K3103" i="1"/>
  <c r="I3103" i="1"/>
  <c r="K3102" i="1"/>
  <c r="H3102" i="1"/>
  <c r="G3102" i="1"/>
  <c r="K3101" i="1"/>
  <c r="I3101" i="1"/>
  <c r="K3100" i="1"/>
  <c r="I3100" i="1"/>
  <c r="K3099" i="1"/>
  <c r="H3099" i="1"/>
  <c r="G3099" i="1"/>
  <c r="K3098" i="1"/>
  <c r="I3098" i="1"/>
  <c r="K3097" i="1"/>
  <c r="I3097" i="1"/>
  <c r="K3096" i="1"/>
  <c r="H3096" i="1"/>
  <c r="G3096" i="1"/>
  <c r="K3095" i="1"/>
  <c r="I3095" i="1"/>
  <c r="K3094" i="1"/>
  <c r="I3094" i="1"/>
  <c r="K3093" i="1"/>
  <c r="H3093" i="1"/>
  <c r="G3093" i="1"/>
  <c r="K3092" i="1"/>
  <c r="I3092" i="1"/>
  <c r="K3091" i="1"/>
  <c r="I3091" i="1"/>
  <c r="K3090" i="1"/>
  <c r="H3090" i="1"/>
  <c r="G3090" i="1"/>
  <c r="K3089" i="1"/>
  <c r="I3089" i="1"/>
  <c r="K3088" i="1"/>
  <c r="I3088" i="1"/>
  <c r="K3087" i="1"/>
  <c r="H3087" i="1"/>
  <c r="G3087" i="1"/>
  <c r="K3086" i="1"/>
  <c r="I3086" i="1"/>
  <c r="K3085" i="1"/>
  <c r="I3085" i="1"/>
  <c r="K3084" i="1"/>
  <c r="H3084" i="1"/>
  <c r="G3084" i="1"/>
  <c r="I3083" i="1"/>
  <c r="I3082" i="1"/>
  <c r="K3081" i="1"/>
  <c r="K3083" i="1"/>
  <c r="H3081" i="1"/>
  <c r="G3081" i="1"/>
  <c r="K3080" i="1"/>
  <c r="I3080" i="1"/>
  <c r="K3079" i="1"/>
  <c r="I3079" i="1"/>
  <c r="K3078" i="1"/>
  <c r="H3078" i="1"/>
  <c r="G3078" i="1"/>
  <c r="K3077" i="1"/>
  <c r="I3077" i="1"/>
  <c r="K3076" i="1"/>
  <c r="I3076" i="1"/>
  <c r="K3075" i="1"/>
  <c r="H3075" i="1"/>
  <c r="G3075" i="1"/>
  <c r="K2827" i="1"/>
  <c r="H2827" i="1"/>
  <c r="G2827" i="1"/>
  <c r="K2826" i="1"/>
  <c r="H2826" i="1"/>
  <c r="G2826" i="1"/>
  <c r="K2761" i="1"/>
  <c r="H2761" i="1"/>
  <c r="G2761" i="1"/>
  <c r="K2636" i="1"/>
  <c r="G2636" i="1"/>
  <c r="H2636" i="1"/>
  <c r="K2586" i="1"/>
  <c r="H2586" i="1"/>
  <c r="G2586" i="1"/>
  <c r="K2585" i="1"/>
  <c r="H2585" i="1"/>
  <c r="G2585" i="1"/>
  <c r="K2584" i="1"/>
  <c r="H2584" i="1"/>
  <c r="G2584" i="1"/>
  <c r="K2581" i="1"/>
  <c r="H2581" i="1"/>
  <c r="G2581" i="1"/>
  <c r="G2491" i="1"/>
  <c r="H2491" i="1"/>
  <c r="K2491" i="1"/>
  <c r="I2492" i="1"/>
  <c r="K2492" i="1"/>
  <c r="I2493" i="1"/>
  <c r="K2493" i="1"/>
  <c r="K2454" i="1"/>
  <c r="I2454" i="1"/>
  <c r="K2453" i="1"/>
  <c r="I2453" i="1"/>
  <c r="K2452" i="1"/>
  <c r="H2452" i="1"/>
  <c r="G2452" i="1"/>
  <c r="K2449" i="1"/>
  <c r="H2449" i="1"/>
  <c r="K2451" i="1"/>
  <c r="I2451" i="1"/>
  <c r="K2450" i="1"/>
  <c r="I2450" i="1"/>
  <c r="G2449" i="1"/>
  <c r="K2399" i="1"/>
  <c r="I2399" i="1"/>
  <c r="K2398" i="1"/>
  <c r="I2398" i="1"/>
  <c r="K2397" i="1"/>
  <c r="H2397" i="1"/>
  <c r="G2397" i="1"/>
  <c r="K2395" i="1"/>
  <c r="I2395" i="1"/>
  <c r="K2394" i="1"/>
  <c r="I2394" i="1"/>
  <c r="K2393" i="1"/>
  <c r="H2393" i="1"/>
  <c r="G2393" i="1"/>
  <c r="K2389" i="1"/>
  <c r="H2389" i="1"/>
  <c r="K2391" i="1"/>
  <c r="I2391" i="1"/>
  <c r="K2390" i="1"/>
  <c r="I2390" i="1"/>
  <c r="G2389" i="1"/>
  <c r="K2210" i="1"/>
  <c r="I2210" i="1"/>
  <c r="K2209" i="1"/>
  <c r="I2209" i="1"/>
  <c r="K2208" i="1"/>
  <c r="H2208" i="1"/>
  <c r="G2208" i="1"/>
  <c r="K2120" i="1"/>
  <c r="I2120" i="1"/>
  <c r="K2119" i="1"/>
  <c r="I2119" i="1"/>
  <c r="K2118" i="1"/>
  <c r="H2118" i="1"/>
  <c r="G2118" i="1"/>
  <c r="K2099" i="1"/>
  <c r="I2099" i="1"/>
  <c r="K2098" i="1"/>
  <c r="I2098" i="1"/>
  <c r="K2097" i="1"/>
  <c r="H2097" i="1"/>
  <c r="G2097" i="1"/>
  <c r="K1966" i="1"/>
  <c r="H1966" i="1"/>
  <c r="G1966" i="1"/>
  <c r="K1961" i="1"/>
  <c r="H1961" i="1"/>
  <c r="G1961" i="1"/>
  <c r="K1960" i="1"/>
  <c r="H1960" i="1"/>
  <c r="G1960" i="1"/>
  <c r="K1959" i="1"/>
  <c r="H1959" i="1"/>
  <c r="G1959" i="1"/>
  <c r="K1958" i="1"/>
  <c r="H1958" i="1"/>
  <c r="G1958" i="1"/>
  <c r="K1957" i="1"/>
  <c r="H1957" i="1"/>
  <c r="G1957" i="1"/>
  <c r="K1892" i="1"/>
  <c r="I1892" i="1"/>
  <c r="K1891" i="1"/>
  <c r="I1891" i="1"/>
  <c r="K1890" i="1"/>
  <c r="H1890" i="1"/>
  <c r="G1890" i="1"/>
  <c r="K1886" i="1"/>
  <c r="I1886" i="1"/>
  <c r="K1885" i="1"/>
  <c r="I1885" i="1"/>
  <c r="K1884" i="1"/>
  <c r="H1884" i="1"/>
  <c r="G1884" i="1"/>
  <c r="K1878" i="1"/>
  <c r="H1878" i="1"/>
  <c r="K1880" i="1"/>
  <c r="I1880" i="1"/>
  <c r="K1879" i="1"/>
  <c r="I1879" i="1"/>
  <c r="G1878" i="1"/>
  <c r="H1765" i="1"/>
  <c r="G1765" i="1"/>
  <c r="K1693" i="1"/>
  <c r="H1693" i="1"/>
  <c r="G1693" i="1"/>
  <c r="K1692" i="1"/>
  <c r="H1692" i="1"/>
  <c r="G1692" i="1"/>
  <c r="K1691" i="1"/>
  <c r="H1691" i="1"/>
  <c r="K1690" i="1"/>
  <c r="H1690" i="1"/>
  <c r="G1690" i="1"/>
  <c r="G1691" i="1"/>
  <c r="K1689" i="1"/>
  <c r="H1689" i="1"/>
  <c r="G1689" i="1"/>
  <c r="G1643" i="1"/>
  <c r="H1643" i="1"/>
  <c r="K1643" i="1"/>
  <c r="K1645" i="1"/>
  <c r="I1645" i="1"/>
  <c r="K1644" i="1"/>
  <c r="I1644" i="1"/>
  <c r="K1534" i="1"/>
  <c r="I1534" i="1"/>
  <c r="K1533" i="1"/>
  <c r="I1533" i="1"/>
  <c r="K1532" i="1"/>
  <c r="H1532" i="1"/>
  <c r="G1532" i="1"/>
  <c r="K1531" i="1"/>
  <c r="I1531" i="1"/>
  <c r="K1530" i="1"/>
  <c r="I1530" i="1"/>
  <c r="K1529" i="1"/>
  <c r="H1529" i="1"/>
  <c r="G1529" i="1"/>
  <c r="K1503" i="1"/>
  <c r="I1503" i="1"/>
  <c r="K1502" i="1"/>
  <c r="I1502" i="1"/>
  <c r="K1501" i="1"/>
  <c r="H1501" i="1"/>
  <c r="G1501" i="1"/>
  <c r="K1489" i="1"/>
  <c r="H1489" i="1"/>
  <c r="K1491" i="1"/>
  <c r="I1491" i="1"/>
  <c r="K1490" i="1"/>
  <c r="I1490" i="1"/>
  <c r="G1489" i="1"/>
  <c r="K1373" i="1"/>
  <c r="H1373" i="1"/>
  <c r="G1373" i="1"/>
  <c r="K1269" i="1"/>
  <c r="H1269" i="1"/>
  <c r="G1269" i="1"/>
  <c r="K1062" i="1"/>
  <c r="H1062" i="1"/>
  <c r="G1062" i="1"/>
  <c r="K1061" i="1"/>
  <c r="H1061" i="1"/>
  <c r="G1061" i="1"/>
  <c r="K1040" i="1"/>
  <c r="H1040" i="1"/>
  <c r="G1040" i="1"/>
  <c r="H1035" i="1"/>
  <c r="K1035" i="1"/>
  <c r="K1034" i="1"/>
  <c r="H1034" i="1"/>
  <c r="G1035" i="1"/>
  <c r="G1034" i="1"/>
  <c r="K548" i="1"/>
  <c r="K547" i="1"/>
  <c r="K431" i="1"/>
  <c r="K430" i="1"/>
  <c r="K428" i="1"/>
  <c r="K427" i="1"/>
  <c r="K425" i="1"/>
  <c r="K424" i="1"/>
  <c r="K616" i="1"/>
  <c r="H616" i="1"/>
  <c r="H438" i="1"/>
  <c r="H437" i="1"/>
  <c r="K434" i="1"/>
  <c r="K433" i="1"/>
  <c r="K432" i="1"/>
  <c r="K409" i="1"/>
  <c r="H409" i="1"/>
  <c r="K405" i="1"/>
  <c r="H405" i="1"/>
  <c r="K406" i="1"/>
  <c r="H406" i="1"/>
  <c r="H20" i="1"/>
  <c r="G20" i="1"/>
  <c r="K745" i="1"/>
  <c r="H745" i="1"/>
  <c r="G745" i="1"/>
  <c r="K3121" i="1"/>
  <c r="K2604" i="1"/>
  <c r="K2603" i="1"/>
  <c r="K2601" i="1"/>
  <c r="K2600" i="1"/>
  <c r="K2599" i="1"/>
  <c r="K2608" i="1"/>
  <c r="K2607" i="1"/>
  <c r="K2606" i="1"/>
  <c r="K2587" i="1"/>
  <c r="K2396" i="1"/>
  <c r="H2396" i="1"/>
  <c r="G2396" i="1"/>
  <c r="K2392" i="1"/>
  <c r="K1535" i="1"/>
  <c r="K1504" i="1"/>
  <c r="K1612" i="1"/>
  <c r="K1611" i="1"/>
  <c r="K1610" i="1"/>
  <c r="K1513" i="1"/>
  <c r="K1512" i="1"/>
  <c r="K1511" i="1"/>
  <c r="K1510" i="1"/>
  <c r="K1509" i="1"/>
  <c r="K1508" i="1"/>
  <c r="K1414" i="1"/>
  <c r="K1366" i="1"/>
  <c r="H1366" i="1"/>
  <c r="G1366" i="1"/>
  <c r="K1357" i="1"/>
  <c r="H1357" i="1"/>
  <c r="G1357" i="1"/>
  <c r="K450" i="1"/>
  <c r="K2269" i="1"/>
  <c r="H2269" i="1"/>
  <c r="G2269" i="1"/>
  <c r="K2268" i="1"/>
  <c r="H2268" i="1"/>
  <c r="G2268" i="1"/>
  <c r="K2267" i="1"/>
  <c r="H2267" i="1"/>
  <c r="G2267" i="1"/>
  <c r="K2266" i="1"/>
  <c r="H2266" i="1"/>
  <c r="G2266" i="1"/>
  <c r="K2265" i="1"/>
  <c r="H2265" i="1"/>
  <c r="G2265" i="1"/>
  <c r="K1060" i="1"/>
  <c r="K1059" i="1"/>
  <c r="H435" i="1"/>
  <c r="G435" i="1"/>
  <c r="G434" i="1"/>
  <c r="H434" i="1"/>
  <c r="G433" i="1"/>
  <c r="H433" i="1"/>
  <c r="F9" i="54"/>
  <c r="E9" i="54"/>
  <c r="D9" i="54"/>
  <c r="D9" i="53"/>
  <c r="E9" i="53"/>
  <c r="F9" i="53"/>
  <c r="K460" i="1"/>
  <c r="K455" i="1"/>
  <c r="K453" i="1"/>
  <c r="K436" i="1"/>
  <c r="G405" i="1"/>
  <c r="K408" i="1"/>
  <c r="G408" i="1"/>
  <c r="H408" i="1"/>
  <c r="K369" i="1"/>
  <c r="H369" i="1"/>
  <c r="G369" i="1"/>
  <c r="N39" i="43"/>
  <c r="N37" i="43"/>
  <c r="N35" i="43"/>
  <c r="N33" i="43"/>
  <c r="N31" i="43"/>
  <c r="N29" i="43"/>
  <c r="N27" i="43"/>
  <c r="N25" i="43"/>
  <c r="N23" i="43"/>
  <c r="N21" i="43"/>
  <c r="N19" i="43"/>
  <c r="N17" i="43"/>
  <c r="N15" i="43"/>
  <c r="N38" i="45"/>
  <c r="N36" i="45"/>
  <c r="N34" i="45"/>
  <c r="N32" i="45"/>
  <c r="N30" i="45"/>
  <c r="N28" i="45"/>
  <c r="N26" i="45"/>
  <c r="N24" i="45"/>
  <c r="N22" i="45"/>
  <c r="N20" i="45"/>
  <c r="N18" i="45"/>
  <c r="N16" i="45"/>
  <c r="K37" i="42"/>
  <c r="N39" i="42"/>
  <c r="N37" i="42"/>
  <c r="N35" i="42"/>
  <c r="N33" i="42"/>
  <c r="N31" i="42"/>
  <c r="N29" i="42"/>
  <c r="N27" i="42"/>
  <c r="N25" i="42"/>
  <c r="N23" i="42"/>
  <c r="N21" i="42"/>
  <c r="N19" i="42"/>
  <c r="N17" i="42"/>
  <c r="N15" i="42"/>
  <c r="K21" i="43"/>
  <c r="M21" i="43" s="1"/>
  <c r="K19" i="43"/>
  <c r="K33" i="42"/>
  <c r="K39" i="42"/>
  <c r="K35" i="42"/>
  <c r="K31" i="42"/>
  <c r="K29" i="42"/>
  <c r="K27" i="42"/>
  <c r="K25" i="42"/>
  <c r="K23" i="42"/>
  <c r="K21" i="42"/>
  <c r="K19" i="42"/>
  <c r="K38" i="45"/>
  <c r="K36" i="45"/>
  <c r="K34" i="45"/>
  <c r="K32" i="45"/>
  <c r="K30" i="45"/>
  <c r="K28" i="45"/>
  <c r="K26" i="45"/>
  <c r="K24" i="45"/>
  <c r="K22" i="45"/>
  <c r="K20" i="45"/>
  <c r="K51" i="43"/>
  <c r="K49" i="43"/>
  <c r="K47" i="43"/>
  <c r="K45" i="43"/>
  <c r="K39" i="43"/>
  <c r="M39" i="43" s="1"/>
  <c r="K37" i="43"/>
  <c r="M37" i="43"/>
  <c r="K35" i="43"/>
  <c r="M35" i="43"/>
  <c r="K33" i="43"/>
  <c r="M33" i="43"/>
  <c r="K31" i="43"/>
  <c r="M31" i="43" s="1"/>
  <c r="K29" i="43"/>
  <c r="M29" i="43"/>
  <c r="K27" i="43"/>
  <c r="M27" i="43"/>
  <c r="K25" i="43"/>
  <c r="M25" i="43"/>
  <c r="K23" i="43"/>
  <c r="M23" i="43" s="1"/>
  <c r="K17" i="43"/>
  <c r="M17" i="43"/>
  <c r="K15" i="43"/>
  <c r="M15" i="43"/>
  <c r="K2494" i="1"/>
  <c r="K2264" i="1"/>
  <c r="K2270" i="1"/>
  <c r="K2211" i="1"/>
  <c r="K1898" i="1"/>
  <c r="K1903" i="1"/>
  <c r="K1609" i="1"/>
  <c r="K1536" i="1"/>
  <c r="K1537" i="1"/>
  <c r="K546" i="1"/>
  <c r="G546" i="1"/>
  <c r="H546" i="1"/>
  <c r="O56" i="22"/>
  <c r="H57" i="22"/>
  <c r="H59" i="22"/>
  <c r="N59" i="22"/>
  <c r="G60" i="22"/>
  <c r="O60" i="22"/>
  <c r="H60" i="22" s="1"/>
  <c r="L61" i="22"/>
  <c r="H63" i="22" s="1"/>
  <c r="G63" i="22"/>
  <c r="D9" i="20"/>
  <c r="E9" i="20"/>
  <c r="G9" i="20"/>
  <c r="H9" i="20"/>
  <c r="E16" i="20"/>
  <c r="F16" i="20"/>
  <c r="G16" i="20"/>
  <c r="D9" i="11"/>
  <c r="G9" i="11"/>
  <c r="E15" i="11"/>
  <c r="F15" i="11"/>
  <c r="G15" i="11"/>
  <c r="G322" i="1"/>
  <c r="H322" i="1"/>
  <c r="K322" i="1"/>
  <c r="G331" i="1"/>
  <c r="H331" i="1"/>
  <c r="K331" i="1"/>
  <c r="G332" i="1"/>
  <c r="H332" i="1"/>
  <c r="K332" i="1"/>
  <c r="G339" i="1"/>
  <c r="H339" i="1"/>
  <c r="K339" i="1"/>
  <c r="G340" i="1"/>
  <c r="H340" i="1"/>
  <c r="K340" i="1"/>
  <c r="G341" i="1"/>
  <c r="H341" i="1"/>
  <c r="K341" i="1"/>
  <c r="G342" i="1"/>
  <c r="H342" i="1"/>
  <c r="K342" i="1"/>
  <c r="G343" i="1"/>
  <c r="H343" i="1"/>
  <c r="K343" i="1"/>
  <c r="G344" i="1"/>
  <c r="H344" i="1"/>
  <c r="K344" i="1"/>
  <c r="G345" i="1"/>
  <c r="H345" i="1"/>
  <c r="K345" i="1"/>
  <c r="G346" i="1"/>
  <c r="H346" i="1"/>
  <c r="K346" i="1"/>
  <c r="G347" i="1"/>
  <c r="H347" i="1"/>
  <c r="K347" i="1"/>
  <c r="G348" i="1"/>
  <c r="H348" i="1"/>
  <c r="K348" i="1"/>
  <c r="G349" i="1"/>
  <c r="H349" i="1"/>
  <c r="K349" i="1"/>
  <c r="G350" i="1"/>
  <c r="H350" i="1"/>
  <c r="K350" i="1"/>
  <c r="G351" i="1"/>
  <c r="H351" i="1"/>
  <c r="K351" i="1"/>
  <c r="G372" i="1"/>
  <c r="H372" i="1"/>
  <c r="K372" i="1"/>
  <c r="G373" i="1"/>
  <c r="H373" i="1"/>
  <c r="K373" i="1"/>
  <c r="G406" i="1"/>
  <c r="G409" i="1"/>
  <c r="G411" i="1"/>
  <c r="H411" i="1"/>
  <c r="K411" i="1"/>
  <c r="G412" i="1"/>
  <c r="H412" i="1"/>
  <c r="K412" i="1"/>
  <c r="G423" i="1"/>
  <c r="H423" i="1"/>
  <c r="K423" i="1"/>
  <c r="G426" i="1"/>
  <c r="H426" i="1"/>
  <c r="K426" i="1"/>
  <c r="G429" i="1"/>
  <c r="H429" i="1"/>
  <c r="K429" i="1"/>
  <c r="G432" i="1"/>
  <c r="H432" i="1"/>
  <c r="K435" i="1"/>
  <c r="G436" i="1"/>
  <c r="H436" i="1"/>
  <c r="G437" i="1"/>
  <c r="K437" i="1"/>
  <c r="K438" i="1"/>
  <c r="K452" i="1"/>
  <c r="K454" i="1"/>
  <c r="K456" i="1"/>
  <c r="K468" i="1"/>
  <c r="G500" i="1"/>
  <c r="H500" i="1"/>
  <c r="K500" i="1"/>
  <c r="G515" i="1"/>
  <c r="H515" i="1"/>
  <c r="K515" i="1"/>
  <c r="G519" i="1"/>
  <c r="H519" i="1"/>
  <c r="K519" i="1"/>
  <c r="G523" i="1"/>
  <c r="H523" i="1"/>
  <c r="K523" i="1"/>
  <c r="G527" i="1"/>
  <c r="H527" i="1"/>
  <c r="K527" i="1"/>
  <c r="G531" i="1"/>
  <c r="H531" i="1"/>
  <c r="K531" i="1"/>
  <c r="G535" i="1"/>
  <c r="H535" i="1"/>
  <c r="K535" i="1"/>
  <c r="G539" i="1"/>
  <c r="H539" i="1"/>
  <c r="K539" i="1"/>
  <c r="G542" i="1"/>
  <c r="H542" i="1"/>
  <c r="K542" i="1"/>
  <c r="G551" i="1"/>
  <c r="H551" i="1"/>
  <c r="K551" i="1"/>
  <c r="G555" i="1"/>
  <c r="H555" i="1"/>
  <c r="K555" i="1"/>
  <c r="G559" i="1"/>
  <c r="H559" i="1"/>
  <c r="K559" i="1"/>
  <c r="G560" i="1"/>
  <c r="H560" i="1"/>
  <c r="K560" i="1"/>
  <c r="G565" i="1"/>
  <c r="H565" i="1"/>
  <c r="K565" i="1"/>
  <c r="G566" i="1"/>
  <c r="H566" i="1"/>
  <c r="K566" i="1"/>
  <c r="G570" i="1"/>
  <c r="H570" i="1"/>
  <c r="K570" i="1"/>
  <c r="G571" i="1"/>
  <c r="H571" i="1"/>
  <c r="K571" i="1"/>
  <c r="G574" i="1"/>
  <c r="H574" i="1"/>
  <c r="K574" i="1"/>
  <c r="G575" i="1"/>
  <c r="H575" i="1"/>
  <c r="K575" i="1"/>
  <c r="G581" i="1"/>
  <c r="H581" i="1"/>
  <c r="K581" i="1"/>
  <c r="G585" i="1"/>
  <c r="H585" i="1"/>
  <c r="K585" i="1"/>
  <c r="G589" i="1"/>
  <c r="H589" i="1"/>
  <c r="K589" i="1"/>
  <c r="G595" i="1"/>
  <c r="H595" i="1"/>
  <c r="K595" i="1"/>
  <c r="G596" i="1"/>
  <c r="H596" i="1"/>
  <c r="K596" i="1"/>
  <c r="G600" i="1"/>
  <c r="H600" i="1"/>
  <c r="K600" i="1"/>
  <c r="G601" i="1"/>
  <c r="H601" i="1"/>
  <c r="K601" i="1"/>
  <c r="G605" i="1"/>
  <c r="H605" i="1"/>
  <c r="K605" i="1"/>
  <c r="G609" i="1"/>
  <c r="H609" i="1"/>
  <c r="K609" i="1"/>
  <c r="G620" i="1"/>
  <c r="H620" i="1"/>
  <c r="K620" i="1"/>
  <c r="G633" i="1"/>
  <c r="H633" i="1"/>
  <c r="K633" i="1"/>
  <c r="G635" i="1"/>
  <c r="H635" i="1"/>
  <c r="G641" i="1"/>
  <c r="H641" i="1"/>
  <c r="K641" i="1"/>
  <c r="G648" i="1"/>
  <c r="H648" i="1"/>
  <c r="K648" i="1"/>
  <c r="G653" i="1"/>
  <c r="H653" i="1"/>
  <c r="K653" i="1"/>
  <c r="G656" i="1"/>
  <c r="H656" i="1"/>
  <c r="K656" i="1"/>
  <c r="G688" i="1"/>
  <c r="H688" i="1"/>
  <c r="K688" i="1"/>
  <c r="K689" i="1"/>
  <c r="K690" i="1"/>
  <c r="G724" i="1"/>
  <c r="H724" i="1"/>
  <c r="K724" i="1"/>
  <c r="K725" i="1"/>
  <c r="K726" i="1"/>
  <c r="G731" i="1"/>
  <c r="H731" i="1"/>
  <c r="K731" i="1"/>
  <c r="G733" i="1"/>
  <c r="H733" i="1"/>
  <c r="K733" i="1"/>
  <c r="G735" i="1"/>
  <c r="H735" i="1"/>
  <c r="K735" i="1"/>
  <c r="K736" i="1"/>
  <c r="K737" i="1"/>
  <c r="G738" i="1"/>
  <c r="H738" i="1"/>
  <c r="K738" i="1"/>
  <c r="K739" i="1"/>
  <c r="K740" i="1"/>
  <c r="G753" i="1"/>
  <c r="H753" i="1"/>
  <c r="K753" i="1"/>
  <c r="G758" i="1"/>
  <c r="H758" i="1"/>
  <c r="K758" i="1"/>
  <c r="G763" i="1"/>
  <c r="H763" i="1"/>
  <c r="K763" i="1"/>
  <c r="G768" i="1"/>
  <c r="H768" i="1"/>
  <c r="K768" i="1"/>
  <c r="G773" i="1"/>
  <c r="H773" i="1"/>
  <c r="K773" i="1"/>
  <c r="G778" i="1"/>
  <c r="H778" i="1"/>
  <c r="K778" i="1"/>
  <c r="G807" i="1"/>
  <c r="H807" i="1"/>
  <c r="K807" i="1"/>
  <c r="G812" i="1"/>
  <c r="H812" i="1"/>
  <c r="K812" i="1"/>
  <c r="G817" i="1"/>
  <c r="H817" i="1"/>
  <c r="K817" i="1"/>
  <c r="G827" i="1"/>
  <c r="H827" i="1"/>
  <c r="K827" i="1"/>
  <c r="G832" i="1"/>
  <c r="H832" i="1"/>
  <c r="K832" i="1"/>
  <c r="G837" i="1"/>
  <c r="H837" i="1"/>
  <c r="K837" i="1"/>
  <c r="G842" i="1"/>
  <c r="H842" i="1"/>
  <c r="K842" i="1"/>
  <c r="G843" i="1"/>
  <c r="H843" i="1"/>
  <c r="K843" i="1"/>
  <c r="K844" i="1"/>
  <c r="G847" i="1"/>
  <c r="H847" i="1"/>
  <c r="K847" i="1"/>
  <c r="K845" i="1"/>
  <c r="K846" i="1"/>
  <c r="G852" i="1"/>
  <c r="H852" i="1"/>
  <c r="K852" i="1"/>
  <c r="G857" i="1"/>
  <c r="H857" i="1"/>
  <c r="K857" i="1"/>
  <c r="G862" i="1"/>
  <c r="H862" i="1"/>
  <c r="K862" i="1"/>
  <c r="G867" i="1"/>
  <c r="H867" i="1"/>
  <c r="K867" i="1"/>
  <c r="H947" i="1"/>
  <c r="K947" i="1"/>
  <c r="G1018" i="1"/>
  <c r="H1018" i="1"/>
  <c r="K1018" i="1"/>
  <c r="K1019" i="1"/>
  <c r="K1048" i="1"/>
  <c r="K1049" i="1"/>
  <c r="K1051" i="1"/>
  <c r="K1053" i="1"/>
  <c r="K1056" i="1"/>
  <c r="K1058" i="1"/>
  <c r="G1137" i="1"/>
  <c r="H1137" i="1"/>
  <c r="K1137" i="1"/>
  <c r="G1144" i="1"/>
  <c r="H1144" i="1"/>
  <c r="K1144" i="1"/>
  <c r="G1235" i="1"/>
  <c r="H1235" i="1"/>
  <c r="K1235" i="1"/>
  <c r="G1363" i="1"/>
  <c r="H1363" i="1"/>
  <c r="K1363" i="1"/>
  <c r="G1375" i="1"/>
  <c r="H1375" i="1"/>
  <c r="K1375" i="1"/>
  <c r="K1411" i="1"/>
  <c r="K1505" i="1"/>
  <c r="K1506" i="1"/>
  <c r="K1648" i="1"/>
  <c r="K1649" i="1"/>
  <c r="K1650" i="1"/>
  <c r="K1696" i="1"/>
  <c r="K1697" i="1"/>
  <c r="G2264" i="1"/>
  <c r="H2264" i="1"/>
  <c r="G2271" i="1"/>
  <c r="H2271" i="1"/>
  <c r="G2272" i="1"/>
  <c r="H2272" i="1"/>
  <c r="G2402" i="1"/>
  <c r="H2402" i="1"/>
  <c r="K2402" i="1"/>
  <c r="G3148" i="1"/>
  <c r="H3148" i="1"/>
  <c r="K3148" i="1"/>
  <c r="G3220" i="1"/>
  <c r="H3220" i="1"/>
  <c r="K3220" i="1"/>
  <c r="G3221" i="1"/>
  <c r="H3221" i="1"/>
  <c r="G3222" i="1"/>
  <c r="H3222" i="1"/>
  <c r="K3222" i="1"/>
  <c r="G3223" i="1"/>
  <c r="H3223" i="1"/>
  <c r="K3223" i="1"/>
  <c r="G3224" i="1"/>
  <c r="H3224" i="1"/>
  <c r="K3224" i="1"/>
  <c r="G3228" i="1"/>
  <c r="H3228" i="1"/>
  <c r="K3228" i="1"/>
  <c r="H9" i="11"/>
  <c r="K1902" i="1"/>
  <c r="K2495" i="1"/>
  <c r="M19" i="43"/>
  <c r="K3082" i="1"/>
  <c r="H61" i="22"/>
  <c r="L66" i="22"/>
  <c r="O63" i="22"/>
  <c r="H64" i="22"/>
  <c r="K52" i="43"/>
  <c r="K52" i="42" l="1"/>
  <c r="K50" i="45"/>
  <c r="M40" i="45"/>
  <c r="M41" i="43"/>
  <c r="K54" i="43" s="1"/>
  <c r="K54" i="42" l="1"/>
  <c r="K52"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tc={73861CC9-F270-46A6-B749-77F784099DAC}</author>
  </authors>
  <commentList>
    <comment ref="P1564" authorId="0" shapeId="0" xr:uid="{73861CC9-F270-46A6-B749-77F784099DAC}">
      <text>
        <t>[Threaded comment]
Your version of Excel allows you to read this threaded comment; however, any edits to it will get removed if the file is opened in a newer version of Excel. Learn more: https://go.microsoft.com/fwlink/?linkid=870924
Comment:
    Do we add this lang to new codes?</t>
      </text>
    </comment>
  </commentList>
</comments>
</file>

<file path=xl/sharedStrings.xml><?xml version="1.0" encoding="utf-8"?>
<sst xmlns="http://schemas.openxmlformats.org/spreadsheetml/2006/main" count="33720" uniqueCount="5640">
  <si>
    <t>CASE INFORMATION</t>
  </si>
  <si>
    <t>MARKUP INFORMATION</t>
  </si>
  <si>
    <t>Service Code</t>
  </si>
  <si>
    <r>
      <t xml:space="preserve">       Pricing Example Instructions  </t>
    </r>
    <r>
      <rPr>
        <b/>
        <sz val="10"/>
        <color indexed="18"/>
        <rFont val="Arial"/>
        <family val="2"/>
      </rPr>
      <t>(Link)</t>
    </r>
  </si>
  <si>
    <r>
      <t xml:space="preserve">  Pricing Example Instructions </t>
    </r>
    <r>
      <rPr>
        <b/>
        <sz val="10"/>
        <color indexed="18"/>
        <rFont val="Arial"/>
        <family val="2"/>
      </rPr>
      <t xml:space="preserve"> (Link)</t>
    </r>
  </si>
  <si>
    <r>
      <t xml:space="preserve">Modifier Required                     </t>
    </r>
    <r>
      <rPr>
        <b/>
        <sz val="10"/>
        <color indexed="18"/>
        <rFont val="Arial"/>
        <family val="2"/>
      </rPr>
      <t xml:space="preserve"> (Link)</t>
    </r>
  </si>
  <si>
    <r>
      <t xml:space="preserve">PA Required              </t>
    </r>
    <r>
      <rPr>
        <b/>
        <sz val="10"/>
        <color indexed="18"/>
        <rFont val="Arial"/>
        <family val="2"/>
      </rPr>
      <t xml:space="preserve"> (Link)</t>
    </r>
  </si>
  <si>
    <r>
      <t xml:space="preserve">POS                             Required        </t>
    </r>
    <r>
      <rPr>
        <b/>
        <sz val="11"/>
        <color indexed="18"/>
        <rFont val="Tahoma"/>
        <family val="2"/>
      </rPr>
      <t>(Link)</t>
    </r>
  </si>
  <si>
    <t>( Link )</t>
  </si>
  <si>
    <t>AAC+% Codes</t>
  </si>
  <si>
    <t>COST PER CASE</t>
  </si>
  <si>
    <t>QTY. IN CASE</t>
  </si>
  <si>
    <t>EACH</t>
  </si>
  <si>
    <t>ACC Markup</t>
  </si>
  <si>
    <t>INV. COST</t>
  </si>
  <si>
    <t>UNITS</t>
  </si>
  <si>
    <t xml:space="preserve">ACC Markup                                  </t>
  </si>
  <si>
    <t>Description</t>
  </si>
  <si>
    <t xml:space="preserve">Requirements &amp; Limits </t>
  </si>
  <si>
    <t>DME</t>
  </si>
  <si>
    <t>A4206</t>
  </si>
  <si>
    <t>Sometimes</t>
  </si>
  <si>
    <t>12 14 33</t>
  </si>
  <si>
    <t>Syringe with needle, sterile, 1 cc or less, each.</t>
  </si>
  <si>
    <t>1 unit = each, 120 per month.</t>
  </si>
  <si>
    <t>A4207</t>
  </si>
  <si>
    <t>Syringe with needle, sterile, 2 cc or less, each.</t>
  </si>
  <si>
    <t>A4208</t>
  </si>
  <si>
    <t>Syringe with needle, sterile, 3 cc or less, each.</t>
  </si>
  <si>
    <t>A4209</t>
  </si>
  <si>
    <t xml:space="preserve">Syringe with needle, sterile, 5 cc or greater, each. </t>
  </si>
  <si>
    <t>A4210</t>
  </si>
  <si>
    <t>AAC+20%</t>
  </si>
  <si>
    <t>Needle-free injection device, each.</t>
  </si>
  <si>
    <t xml:space="preserve">1 unit = each, 31 max per month.                                                     </t>
  </si>
  <si>
    <t>TW</t>
  </si>
  <si>
    <t>No</t>
  </si>
  <si>
    <r>
      <t>Needle-free injection device, each.     (for use in billing nasal adapter/mucosucal atomization device nasal naloxone resque kit)</t>
    </r>
    <r>
      <rPr>
        <b/>
        <sz val="10"/>
        <color theme="1"/>
        <rFont val="Tahoma"/>
        <family val="2"/>
      </rPr>
      <t xml:space="preserve">            </t>
    </r>
  </si>
  <si>
    <t xml:space="preserve">1 unit = each, 31 max per month.                                           </t>
  </si>
  <si>
    <t>A4213</t>
  </si>
  <si>
    <t>Syringe, sterile, 20 cc or greater, each.</t>
  </si>
  <si>
    <t>1 unit = each, 31 per month.</t>
  </si>
  <si>
    <t>A4215</t>
  </si>
  <si>
    <t xml:space="preserve">NU </t>
  </si>
  <si>
    <t>Needle, sterile, any size, each.</t>
  </si>
  <si>
    <t xml:space="preserve">KX </t>
  </si>
  <si>
    <t>OXY</t>
  </si>
  <si>
    <t>A4216</t>
  </si>
  <si>
    <t xml:space="preserve">    </t>
  </si>
  <si>
    <t>Sterile water, saline and/or dextrose, diluent/flush, 10 ml.</t>
  </si>
  <si>
    <t>1 unit = each, 100 per month.</t>
  </si>
  <si>
    <t>A4217</t>
  </si>
  <si>
    <t>NU</t>
  </si>
  <si>
    <t xml:space="preserve">Sterile water/saline 500 ml.  </t>
  </si>
  <si>
    <r>
      <t>DM</t>
    </r>
    <r>
      <rPr>
        <b/>
        <sz val="10"/>
        <rFont val="Tahoma"/>
        <family val="2"/>
      </rPr>
      <t>E/OXY</t>
    </r>
  </si>
  <si>
    <t>AU</t>
  </si>
  <si>
    <t>Sterile water/saline 500 ml  (items furnished in conjunction with urological, ostomy, or tracheostomy supplies).</t>
  </si>
  <si>
    <t>A4220</t>
  </si>
  <si>
    <t>Refill kit for implantable infusion pump.</t>
  </si>
  <si>
    <r>
      <t xml:space="preserve">1 unit = each, 10 per month. (Supplies for </t>
    </r>
    <r>
      <rPr>
        <b/>
        <sz val="10"/>
        <color theme="1"/>
        <rFont val="Tahoma"/>
        <family val="2"/>
      </rPr>
      <t>E0779</t>
    </r>
    <r>
      <rPr>
        <sz val="10"/>
        <color theme="1"/>
        <rFont val="Tahoma"/>
        <family val="2"/>
      </rPr>
      <t>)</t>
    </r>
  </si>
  <si>
    <t>A4221</t>
  </si>
  <si>
    <t>Supplies for maintenance of non-insulin drug infusion catheter, per week (list drug separately).</t>
  </si>
  <si>
    <t xml:space="preserve">1 unit = 20 per month,                                          [includes dressings, cannulas, needles and infusion supplies]. </t>
  </si>
  <si>
    <t>A4222</t>
  </si>
  <si>
    <t>Infusion supplies for external drug infusion pump, per cassette or bag (list drugs separately).</t>
  </si>
  <si>
    <t>1 unit = 1 dose of drug (for intermittent infusions, one bag or cassette for each drug dose).</t>
  </si>
  <si>
    <t>A4223</t>
  </si>
  <si>
    <t>Infusion supplies not used with external infusion pump, Per cassette or bag (LIST DRUGS SEPARATELY)</t>
  </si>
  <si>
    <t>A4224</t>
  </si>
  <si>
    <t>Supplies for maintenance of insulin infusion catheter, per week</t>
  </si>
  <si>
    <t>A4225</t>
  </si>
  <si>
    <t>Supplies for external insulin infusion pump, syringe type cartridge, sterile, each</t>
  </si>
  <si>
    <t>1 unit = 15 per month.</t>
  </si>
  <si>
    <t>A4233</t>
  </si>
  <si>
    <t>Replacement battery, alkaline (other than j cell), for use with medically necessary home blood glucose monitor owned by patient, each.</t>
  </si>
  <si>
    <t xml:space="preserve">1 unit = each, 9 per 3 month. </t>
  </si>
  <si>
    <t>A4234</t>
  </si>
  <si>
    <t>Replacement battery, alkaline, j cell, for use with medically necessary home blood glucose monitor owned by patient, each.</t>
  </si>
  <si>
    <t>1 unit = each, 9 per 3 month.</t>
  </si>
  <si>
    <t>A4235</t>
  </si>
  <si>
    <t>Replacement battery, lithium, for use with medically necessary home blood glucose monitor owned by patient, each.</t>
  </si>
  <si>
    <t xml:space="preserve">1 unit = each, 9 per 3 month.  </t>
  </si>
  <si>
    <t>A4236</t>
  </si>
  <si>
    <t>Replacement battery, silver oxide, for use with medically necessary home blood glucose monitor owned by patient, each.</t>
  </si>
  <si>
    <r>
      <t xml:space="preserve">1 unit = each, 9 per 3 month. </t>
    </r>
    <r>
      <rPr>
        <sz val="10"/>
        <color indexed="12"/>
        <rFont val="Tahoma"/>
        <family val="2"/>
      </rPr>
      <t/>
    </r>
  </si>
  <si>
    <t>A4239</t>
  </si>
  <si>
    <t>Yes</t>
  </si>
  <si>
    <t xml:space="preserve">Supply allowance for non-adjunctive, non-implanted continuous glucose monitor (cgm), includes all supplies and accessories, </t>
  </si>
  <si>
    <t xml:space="preserve"> 1 unit = 1 month supply. </t>
  </si>
  <si>
    <t>KF</t>
  </si>
  <si>
    <t>Supply allowance for non-adjunctive, non-implanted continuous glucose monitor (cgm), includes all supplies and accessories,</t>
  </si>
  <si>
    <t>A4244</t>
  </si>
  <si>
    <t>Alcohol or peroxide, per pint.</t>
  </si>
  <si>
    <t>1 unit = per pint, 4 per month.</t>
  </si>
  <si>
    <t>A4245</t>
  </si>
  <si>
    <t>Alcohol wipes, per box.</t>
  </si>
  <si>
    <t>1 unit = per box, 4 per month.</t>
  </si>
  <si>
    <t>A4246</t>
  </si>
  <si>
    <t>Betadine or phisoHex solution, per pint.</t>
  </si>
  <si>
    <t>A4247</t>
  </si>
  <si>
    <t>Betadine or iodine swabs/wipes, per box</t>
  </si>
  <si>
    <t>1 unit = box, 4 per month.</t>
  </si>
  <si>
    <t>A4250</t>
  </si>
  <si>
    <t>Urine test or reagent strips or tablets (100 tablets or strips).</t>
  </si>
  <si>
    <t>1 unit = each (box of 8, blood ketone), 2 per month.</t>
  </si>
  <si>
    <t>A4253</t>
  </si>
  <si>
    <t xml:space="preserve">NU KS  </t>
  </si>
  <si>
    <t>Blood glucose test or reagent strips for home blood glucose monitor, per 50 strips.</t>
  </si>
  <si>
    <r>
      <t xml:space="preserve">1 unit =1 box [50], 2 per 3 month.                                         </t>
    </r>
    <r>
      <rPr>
        <b/>
        <sz val="10"/>
        <color theme="1"/>
        <rFont val="Arial"/>
        <family val="2"/>
      </rPr>
      <t xml:space="preserve">     (Non-insulin dependent)</t>
    </r>
  </si>
  <si>
    <t>NU KX</t>
  </si>
  <si>
    <r>
      <t xml:space="preserve">1 unit =1 box [50], 6 per month.                                               </t>
    </r>
    <r>
      <rPr>
        <b/>
        <sz val="10"/>
        <color theme="1"/>
        <rFont val="Arial"/>
        <family val="2"/>
      </rPr>
      <t xml:space="preserve"> (Insulin dependent)                                          </t>
    </r>
  </si>
  <si>
    <t>A4256</t>
  </si>
  <si>
    <t>Normal, low and high calibrator solution / chips.</t>
  </si>
  <si>
    <t xml:space="preserve">1 unit = 1 vial/bottle(100) each,  1 per 3 months                                                     [to be used with E0607, E2100 and E2101].                                                                            </t>
  </si>
  <si>
    <t>A4258</t>
  </si>
  <si>
    <t>Spring-powered device for lancet, each.</t>
  </si>
  <si>
    <t xml:space="preserve">1 unit = each, 1 per 6 months                                                         [to be used in conjunction with E0607, E2100 and E2101].                                             </t>
  </si>
  <si>
    <t>A4259</t>
  </si>
  <si>
    <t>KS</t>
  </si>
  <si>
    <t>Lancets, per box of 100.</t>
  </si>
  <si>
    <r>
      <t xml:space="preserve">1 unit = 1  each (box 100) , 1 per 3  months. </t>
    </r>
    <r>
      <rPr>
        <b/>
        <sz val="10"/>
        <color theme="1"/>
        <rFont val="Tahoma"/>
        <family val="2"/>
      </rPr>
      <t>(Non-insulin dependent)</t>
    </r>
    <r>
      <rPr>
        <sz val="10"/>
        <color theme="1"/>
        <rFont val="Tahoma"/>
        <family val="2"/>
      </rPr>
      <t xml:space="preserve">. [to be used in conjunction with E0607, E2100 and E2101] .                            </t>
    </r>
  </si>
  <si>
    <r>
      <t>1 unit = 1  each ( box 100 ) , 1 per month.</t>
    </r>
    <r>
      <rPr>
        <b/>
        <sz val="10"/>
        <color theme="1"/>
        <rFont val="Tahoma"/>
        <family val="2"/>
      </rPr>
      <t xml:space="preserve"> (Insulin dependent)</t>
    </r>
    <r>
      <rPr>
        <sz val="10"/>
        <color theme="1"/>
        <rFont val="Tahoma"/>
        <family val="2"/>
      </rPr>
      <t xml:space="preserve">. [to be used in conjunction with E0607, E2100 and E2101] .                                             </t>
    </r>
  </si>
  <si>
    <t>A4265</t>
  </si>
  <si>
    <t>Paraffin, per pound.</t>
  </si>
  <si>
    <t>1 unit = 1 pound, 1 per 3 months.</t>
  </si>
  <si>
    <t>A4281</t>
  </si>
  <si>
    <t>Tubing for breast pump, replacement</t>
  </si>
  <si>
    <t>1 unit = each , 2 per six months.</t>
  </si>
  <si>
    <t>A4282</t>
  </si>
  <si>
    <t>Adapter for breast pump, replacement</t>
  </si>
  <si>
    <t>A4283</t>
  </si>
  <si>
    <t xml:space="preserve">Cap for breast pump bottle, replacement </t>
  </si>
  <si>
    <t>A4284</t>
  </si>
  <si>
    <t>Breast sheild and splash protector for use with breast pump, replacement</t>
  </si>
  <si>
    <t>A4285</t>
  </si>
  <si>
    <t>Polycarbonate bottle for use with breast pump, replacement</t>
  </si>
  <si>
    <t>A4286</t>
  </si>
  <si>
    <t>Locking ring for breast pump, replacement</t>
  </si>
  <si>
    <t>A4287</t>
  </si>
  <si>
    <t>Disposable collection and storage bag for breast milk, any size, any type, each</t>
  </si>
  <si>
    <r>
      <t xml:space="preserve">1 unit = each, 360 per 90 days.
</t>
    </r>
    <r>
      <rPr>
        <b/>
        <sz val="10"/>
        <color theme="1"/>
        <rFont val="Tahoma"/>
        <family val="2"/>
      </rPr>
      <t>NOTE: CMS MUE is 300</t>
    </r>
  </si>
  <si>
    <t>A4310</t>
  </si>
  <si>
    <t>Insertion tray without drainage bag and without catheter (accessories only).</t>
  </si>
  <si>
    <t xml:space="preserve">1 unit = 1 tray, 1  per month.                                                 </t>
  </si>
  <si>
    <t>A4311</t>
  </si>
  <si>
    <t>Insertion tray without drainage bag with indwelling catheter, foley type, two-way latex with coating (teflon, silicone, silicone elastomer or hydrophilic, etc.)</t>
  </si>
  <si>
    <t xml:space="preserve">1 unit = 1 tray, 1 per month.                                                 </t>
  </si>
  <si>
    <t>A4312</t>
  </si>
  <si>
    <t>Insertion tray without drainage bag with indwelling catheter, foley type, two-way, all silicone.</t>
  </si>
  <si>
    <t>A4313</t>
  </si>
  <si>
    <t>Insertion tray without drainage bag with indwelling catheter, foley type, three-way, for continuous irrigation.</t>
  </si>
  <si>
    <t>A4314</t>
  </si>
  <si>
    <t>Insertion tray with drainage bag with indwelling catheter, foley type, two-way latex with coating (teflon, silicone, silicone elastomer or hydrophilic, etc.).</t>
  </si>
  <si>
    <t xml:space="preserve">1 unit = 1 tray, 1 per month [A4331 is include in this code].                                                     </t>
  </si>
  <si>
    <t>A4315</t>
  </si>
  <si>
    <t>Insertion tray with drainage bag with indwelling catheter, foley type, two-way, all silicone.</t>
  </si>
  <si>
    <t xml:space="preserve">1 unit = 1 tray, 1 per month [A4331 is  include in A4315].                                                       </t>
  </si>
  <si>
    <t>A4316</t>
  </si>
  <si>
    <t>Insertion tray with drainage bag with indwelling catheter, foley type, three-way, for continuous irrigation.</t>
  </si>
  <si>
    <t xml:space="preserve">1 unit = 1 tray, 1 per month [A4331 is include in A4316].                                                             </t>
  </si>
  <si>
    <t>A4320</t>
  </si>
  <si>
    <t>Irrigation tray with bulb or piston syringe, any purpose.</t>
  </si>
  <si>
    <t>1 unit = each, 4 per month.</t>
  </si>
  <si>
    <t>A4321</t>
  </si>
  <si>
    <t>Therapeutic agent for urinary catheter irrigation.</t>
  </si>
  <si>
    <t>A4322</t>
  </si>
  <si>
    <t>Irrigation syringe, bulb or piston, each.</t>
  </si>
  <si>
    <t>1 unit = each , 3 per month.</t>
  </si>
  <si>
    <t>A4326</t>
  </si>
  <si>
    <t>Male external catheter specialty type with integral collection chamber, each.</t>
  </si>
  <si>
    <t xml:space="preserve">1 unit = each, 35  per month.                                                                                      </t>
  </si>
  <si>
    <t>A4327</t>
  </si>
  <si>
    <t>Female external urinary collection device; meatal cup, each.</t>
  </si>
  <si>
    <t>1 unit = each, 4  per month.</t>
  </si>
  <si>
    <t>A4328</t>
  </si>
  <si>
    <t>Female external urinary collection device; pouch, each.</t>
  </si>
  <si>
    <t>1 unit = each, 31  per month.</t>
  </si>
  <si>
    <t>A4330</t>
  </si>
  <si>
    <t>Perianal fecal collection pouch with adhesive, each.</t>
  </si>
  <si>
    <t>A4331</t>
  </si>
  <si>
    <t>Extension drainage tubing, any type, any length, with connector/adaptor, for use with urinary leg bag or urostomy pouch, each.</t>
  </si>
  <si>
    <t>1 unit = each, 2 per month.</t>
  </si>
  <si>
    <t>A4332</t>
  </si>
  <si>
    <t>Lubricant, individual sterile packet, each.</t>
  </si>
  <si>
    <t>1 unit = each, 250 per month.</t>
  </si>
  <si>
    <t>A4333</t>
  </si>
  <si>
    <t>Urinary catheter anchoring device, adhesive skin attachment, each.</t>
  </si>
  <si>
    <t>A4334</t>
  </si>
  <si>
    <t>Urinary catheter anchoring device, leg strap, each.</t>
  </si>
  <si>
    <t>1 unit = each, 1 per month.</t>
  </si>
  <si>
    <t>A4338</t>
  </si>
  <si>
    <t>Indwelling catheter; foley type, two-way latex with coating (teflon, silicone, silicone elastomer, or hydrophilic, etc.), each</t>
  </si>
  <si>
    <t>A4340</t>
  </si>
  <si>
    <t>Indwelling catheter; specialty type, eg; coude, mushroom, wing, etc.), each.</t>
  </si>
  <si>
    <t>A4344</t>
  </si>
  <si>
    <t>Indwelling catheter, foley type, two-way, all silicone, each.</t>
  </si>
  <si>
    <t xml:space="preserve">1 unit = each, 1 per month.                                                                                                                    </t>
  </si>
  <si>
    <t>A4346</t>
  </si>
  <si>
    <t>Indwelling catheter; foley type, three way for continuous irrigation, each.</t>
  </si>
  <si>
    <t xml:space="preserve">1 unit = each, 1  per month.                                                                                                                       </t>
  </si>
  <si>
    <t>A4349</t>
  </si>
  <si>
    <t>Male external catheter, with or without adhesive, disposable, each.</t>
  </si>
  <si>
    <t>A4351</t>
  </si>
  <si>
    <t>1 unit = each,  250 per month.</t>
  </si>
  <si>
    <t>A4352</t>
  </si>
  <si>
    <t>1 unit = each,  250  per month.</t>
  </si>
  <si>
    <t>A4353</t>
  </si>
  <si>
    <t>Intermittent urinary catheter, with insertion supplies.</t>
  </si>
  <si>
    <t>A4354</t>
  </si>
  <si>
    <t>Insertion tray with drainage bag but without catheter.</t>
  </si>
  <si>
    <t>1 unit = each, 1 per  month.</t>
  </si>
  <si>
    <t>A4355</t>
  </si>
  <si>
    <t>Irrigation tubing set for continuous bladder irrigation through a three-way indwelling foley catheter, each.</t>
  </si>
  <si>
    <t>A4356</t>
  </si>
  <si>
    <t>External urethral clamp or compression device (not to be used for catheter clamp), each.</t>
  </si>
  <si>
    <t>1 unit = each, 1  per 3 months.</t>
  </si>
  <si>
    <t>A4357</t>
  </si>
  <si>
    <t>Bedside drainage bag, day or night, with or without anti-reflux device, with or without tube, each.</t>
  </si>
  <si>
    <t>A4358</t>
  </si>
  <si>
    <t>Urinary drainage bag, leg or abdomen, vinyl, with or without tube, with straps, each.</t>
  </si>
  <si>
    <t>A4361</t>
  </si>
  <si>
    <t>Ostomy faceplate, each.</t>
  </si>
  <si>
    <t>1 unit = each, 10  per 6 months.</t>
  </si>
  <si>
    <t>A4362</t>
  </si>
  <si>
    <t>Skin barrier; solid, 4 x 4 or equivalent; each.</t>
  </si>
  <si>
    <t>1 unit = each, 20  per month.</t>
  </si>
  <si>
    <t>A4363</t>
  </si>
  <si>
    <t>Ostomy clamp, any type, replacement only, each.</t>
  </si>
  <si>
    <t>A4364</t>
  </si>
  <si>
    <t>Adhesive, liquid or equal, any type,  per oz.</t>
  </si>
  <si>
    <t>1 unit = 1 fluid ounce, 4  per month.</t>
  </si>
  <si>
    <t>A4366</t>
  </si>
  <si>
    <t>Ostomy vent, any type, each.</t>
  </si>
  <si>
    <t>1 unit = each, 20 per month.</t>
  </si>
  <si>
    <t>A4367</t>
  </si>
  <si>
    <t>Ostomy belt, each.</t>
  </si>
  <si>
    <t>A4368</t>
  </si>
  <si>
    <t>Ostomy filter, any type, each.</t>
  </si>
  <si>
    <t>A4369</t>
  </si>
  <si>
    <t>Ostomy skin barrier, liquid (spray, brush, etc), per oz.</t>
  </si>
  <si>
    <t>1 unit = 1 fluid ounce, 2 per month.</t>
  </si>
  <si>
    <t>A4371</t>
  </si>
  <si>
    <t>Ostomy skin barrier, powder, per oz.</t>
  </si>
  <si>
    <t>1 unit = 1 fluid ounce, 10  per 6 month.</t>
  </si>
  <si>
    <t>A4372</t>
  </si>
  <si>
    <t>Ostomy skin barrier, solid 4x4 or equivalent, standard wear, with built-in convexity, each.</t>
  </si>
  <si>
    <t>A4373</t>
  </si>
  <si>
    <t>Ostomy skin barrier, with flange (solid, flexible or accordian), with built-in convexity, any size, each.</t>
  </si>
  <si>
    <t>A4375</t>
  </si>
  <si>
    <t>Ostomy pouch, drainable, with faceplate attached, plastic, each.</t>
  </si>
  <si>
    <t>1 unit = each, 20  per month.                                                      [A4361 and A4377 are included in code A4375].</t>
  </si>
  <si>
    <t>A4376</t>
  </si>
  <si>
    <t>Ostomy pouch, drainable, with faceplate attached, rubber, each.</t>
  </si>
  <si>
    <t>1 unit = each, 20  per month.                                                     [A4361 and A4378 are included in code A4376]</t>
  </si>
  <si>
    <t>A4377</t>
  </si>
  <si>
    <t>Ostomy pouch, drainable, for use on faceplate, plastic, each.</t>
  </si>
  <si>
    <t>A4378</t>
  </si>
  <si>
    <t>Ostomy pouch, drainable, for use on faceplate, rubber, each.</t>
  </si>
  <si>
    <t>A4379</t>
  </si>
  <si>
    <t>Ostomy pouch, urinary, with faceplate attached, plastic, each.</t>
  </si>
  <si>
    <t>1 unit = each, 20 per month.                                                                                                                     [A4361, A4381, and A4382 are included in  A4379]</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</si>
  <si>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</si>
  <si>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</si>
  <si>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</si>
  <si>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</si>
  <si>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</si>
  <si>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</si>
  <si>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</si>
  <si>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</si>
  <si>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</si>
  <si>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</si>
  <si>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A4385</t>
  </si>
  <si>
    <t>Ostomy skin barrier, solid 4x4 or equivalent, extended wear, without built-in convexity, each.</t>
  </si>
  <si>
    <t>A4387</t>
  </si>
  <si>
    <t>Ostomy pouch, closed, with barrier attached, with built-in convexity (one piece), each.</t>
  </si>
  <si>
    <t>1 unit = each, 60  per month.</t>
  </si>
  <si>
    <t>A4388</t>
  </si>
  <si>
    <t>Ostomy pouch, drainable, with extended wear barrier attached, (one piece), each.</t>
  </si>
  <si>
    <t>A4389</t>
  </si>
  <si>
    <t>Ostomy pouch, drainable, with barrier attached, with built-in convexity (one piece), each.</t>
  </si>
  <si>
    <t>A4390</t>
  </si>
  <si>
    <t>Ostomy pouch, drainable, with extended wear barrier attached, with built-in convexity (1 piece), each.</t>
  </si>
  <si>
    <t>A4391</t>
  </si>
  <si>
    <t>Ostomy pouch, urinary, with extended wear barrier attached (1 piece), each.</t>
  </si>
  <si>
    <t>A4392</t>
  </si>
  <si>
    <t>Ostomy pouch, urinary, with standard wear barrier attached, with built-in convexity (1 piece), each.</t>
  </si>
  <si>
    <t>A4393</t>
  </si>
  <si>
    <t>Ostomy pouch, urinary, with extended wear barrier attached, with built-in convexity (1 piece), each.</t>
  </si>
  <si>
    <t>A4394</t>
  </si>
  <si>
    <t>Ostomy deodorant with or without lubricant, for use in ostomy pouch, per fluid ounce.</t>
  </si>
  <si>
    <t>1 unit = 1 fluid ounce, 20 per month.</t>
  </si>
  <si>
    <t>A4395</t>
  </si>
  <si>
    <t>Ostomy deodorant for use in ostomy pouch, solid, per tablet.</t>
  </si>
  <si>
    <t>1 unit = tablet, 31  per month.</t>
  </si>
  <si>
    <t>A4396</t>
  </si>
  <si>
    <t>Ostomy belt with peristomal hernia support.</t>
  </si>
  <si>
    <t>A4398</t>
  </si>
  <si>
    <t>Ostomy irrigation supply; bag, each.</t>
  </si>
  <si>
    <t>1 unit = each, 2 per 6 month.</t>
  </si>
  <si>
    <t>A4399</t>
  </si>
  <si>
    <t>Ostomy irrigation supply; cone/catheter, with or without brush.</t>
  </si>
  <si>
    <t>A4402</t>
  </si>
  <si>
    <t>Lubricant, per ounce.</t>
  </si>
  <si>
    <t>1 unit = 1 ounce, 18  per month.</t>
  </si>
  <si>
    <t>A4404</t>
  </si>
  <si>
    <t>Ostomy ring, each.</t>
  </si>
  <si>
    <t>1 unit = each, 10  per month.</t>
  </si>
  <si>
    <t>A4405</t>
  </si>
  <si>
    <t>Ostomy skin barrier, non-pectin based, paste, per ounce.</t>
  </si>
  <si>
    <t>1 unit = 1 ounce, 4 per month.</t>
  </si>
  <si>
    <t>A4406</t>
  </si>
  <si>
    <t>Ostomy skin barrier, pectin-based, paste, per ounce.</t>
  </si>
  <si>
    <t>A4407</t>
  </si>
  <si>
    <t>Ostomy skin barrier, with flange (solid, flexible, or accordion), extended wear, with built-in convexity, 4 x 4 inches or smaller, each.</t>
  </si>
  <si>
    <t>A4408</t>
  </si>
  <si>
    <t>Ostomy skin barrier, wtih flange (solid, flexible or accordion), extended wear, with built-in convexity, larger than 4 x 4 inches, each.</t>
  </si>
  <si>
    <t>A4409</t>
  </si>
  <si>
    <t>Ostomy skin barrier, with flange (solid, flexible or accordion), extended wear, without built-in convexity, 4 x 4 inches or smaller, each.</t>
  </si>
  <si>
    <t>A4410</t>
  </si>
  <si>
    <t>Ostomy skin barrier, with flange (solid, flexible or accordion), extended wear, without built-in convexity, larger than 4 x 4 inches, each.</t>
  </si>
  <si>
    <t>A4411</t>
  </si>
  <si>
    <t>Ostomy skin barrier, solid 4x4 or equivalent, extended wear, with built-in convexity, each.</t>
  </si>
  <si>
    <t>A4412</t>
  </si>
  <si>
    <t>Ostomy pouch, drainable, high output, for use on a barrier with flange (2 piece system), without filter, each.</t>
  </si>
  <si>
    <t>A4413</t>
  </si>
  <si>
    <t>Ostomy pouch, drainable, high output, for use on a barrier with flange (2 piece system), with filter, each.</t>
  </si>
  <si>
    <t>A4414</t>
  </si>
  <si>
    <t>Ostomy skin barrier, with flange (solid, flexible or accordion), without built-in convexity, 4 x 4 inches or smaller, each.</t>
  </si>
  <si>
    <t>A4415</t>
  </si>
  <si>
    <t>Ostomy skin barrier, with flange (solid, flexible or accordion), without built-in convexity, larger than 4x4 inches, each.</t>
  </si>
  <si>
    <t>A4416</t>
  </si>
  <si>
    <t>Ostomy pouch, closed, with barrier attached, with filter (one piece), each.</t>
  </si>
  <si>
    <t>1 unit = each, 60 per month.</t>
  </si>
  <si>
    <t>A4417</t>
  </si>
  <si>
    <t>Ostomy pouch, closed, with barrier attached, with built-in convexity, with filter (one piece), each.</t>
  </si>
  <si>
    <t>A4418</t>
  </si>
  <si>
    <t>Ostomy pouch, closed; without barrier attached, with filter (one piece), each.</t>
  </si>
  <si>
    <t>A4419</t>
  </si>
  <si>
    <t>Ostomy pouch, closed; for use on barrier with flange, with filter (two piece), each.</t>
  </si>
  <si>
    <t>A4420</t>
  </si>
  <si>
    <t>Ostomy pouch, closed, for use on barrier with locking flange (2 piece), each.</t>
  </si>
  <si>
    <t>A4422</t>
  </si>
  <si>
    <t>Ostomy absorbent material (sheet/pad/crystal packet) for use in ostomy pouch to thicken liquid stomal output, each.</t>
  </si>
  <si>
    <t>A4423</t>
  </si>
  <si>
    <t>Ostomy pouch, closed; for use on barrier with locking flange, with filter (2 piece), each.</t>
  </si>
  <si>
    <t>A4424</t>
  </si>
  <si>
    <t>Ostomy pouch, drainable, with barrier attached, with filter (one piece), each.</t>
  </si>
  <si>
    <t>A4425</t>
  </si>
  <si>
    <t>Ostomy pouch, drainable; for use on barrier with flange, with filter (two piece system), each.</t>
  </si>
  <si>
    <t>A4426</t>
  </si>
  <si>
    <t>Ostomy pouch, drainable; for use on barrier with locking flange (two piece system), each.</t>
  </si>
  <si>
    <t>A4427</t>
  </si>
  <si>
    <t>Ostomy pouch, drainable; for use on barrier with locking flange, with filter (2 piece system), each.</t>
  </si>
  <si>
    <t>A4428</t>
  </si>
  <si>
    <t>Ostomy pouch, urinary, with extended wear barrier attached, with faucet-type tap with valve (one piece), each.</t>
  </si>
  <si>
    <t>A4429</t>
  </si>
  <si>
    <t>Ostomy pouch, urinary, with barrier attached, with built-in convexity, with faucet-type tap with valve (one piece), each.</t>
  </si>
  <si>
    <t>A4430</t>
  </si>
  <si>
    <t>Ostomy pouch, urinary, with extended wear barrier attached, with built-in convexity, with faucet-type tap with valve (one piece), each.</t>
  </si>
  <si>
    <t>A4431</t>
  </si>
  <si>
    <t>Ostomy pouch, urinary; with barrier attached, with faucet-type tap with valve (one piece), each.</t>
  </si>
  <si>
    <t>A4432</t>
  </si>
  <si>
    <t>Ostomy pouch, urinary; for use on barrier with flange, with faucet-type tap with valve (two piece), each.</t>
  </si>
  <si>
    <t>A4433</t>
  </si>
  <si>
    <t>Ostomy pouch, urinary; for use on barrier with locking flange (two piece), each.</t>
  </si>
  <si>
    <t>A4434</t>
  </si>
  <si>
    <t>Ostomy pouch, urinary; for use on barrier with locking flange, with faucet-type tap with valve (two piece), each.</t>
  </si>
  <si>
    <t>A4435</t>
  </si>
  <si>
    <t>Ostomy pouch, drainable, high output, with or without filter, each.</t>
  </si>
  <si>
    <t>A4436</t>
  </si>
  <si>
    <r>
      <t xml:space="preserve">Irrigation supply; sleeve, </t>
    </r>
    <r>
      <rPr>
        <i/>
        <sz val="10"/>
        <color theme="1"/>
        <rFont val="Tahoma"/>
        <family val="2"/>
      </rPr>
      <t>reusable</t>
    </r>
    <r>
      <rPr>
        <sz val="10"/>
        <color theme="1"/>
        <rFont val="Tahoma"/>
        <family val="2"/>
      </rPr>
      <t xml:space="preserve">, per month   </t>
    </r>
  </si>
  <si>
    <t xml:space="preserve">1 unit = 1 month supply.  </t>
  </si>
  <si>
    <t>A4437</t>
  </si>
  <si>
    <r>
      <t xml:space="preserve">Irrigation supply: sleeve, </t>
    </r>
    <r>
      <rPr>
        <i/>
        <sz val="10"/>
        <color theme="1"/>
        <rFont val="Tahoma"/>
        <family val="2"/>
      </rPr>
      <t>disposable</t>
    </r>
    <r>
      <rPr>
        <sz val="10"/>
        <color theme="1"/>
        <rFont val="Tahoma"/>
        <family val="2"/>
      </rPr>
      <t>, per month</t>
    </r>
  </si>
  <si>
    <t>A4450</t>
  </si>
  <si>
    <t>AU AV AW</t>
  </si>
  <si>
    <t>Tape, non-waterproof, per 18 square inches.</t>
  </si>
  <si>
    <t xml:space="preserve"> 1 unit = 18 sq. inches, 720 per month.</t>
  </si>
  <si>
    <t>A4452</t>
  </si>
  <si>
    <t>Tape, waterproof, per 18 square inches.</t>
  </si>
  <si>
    <t xml:space="preserve"> 1 unit = 18 sq. inches, 40 per month.</t>
  </si>
  <si>
    <t>A4455</t>
  </si>
  <si>
    <t>Adhesive remover or solvent (for tape, cement or other adhesive), per ounce.</t>
  </si>
  <si>
    <t>1 unit = 1 ounce, 16 ounces per 6 months.                                                                                                       [for use with ostomy supplies]</t>
  </si>
  <si>
    <t>A4456</t>
  </si>
  <si>
    <t>Adhesive remover, wipes, any type, each.</t>
  </si>
  <si>
    <t>1 unit = each,  100 per months.</t>
  </si>
  <si>
    <t>DME/OXY</t>
  </si>
  <si>
    <t>A4459</t>
  </si>
  <si>
    <r>
      <t xml:space="preserve">1 unit =1 Kit, 1 Kit every 90 days                                          1 Kit includes: Manual pump-operated enema system,  balloon, up to 90 catheters, and all accessories.         </t>
    </r>
    <r>
      <rPr>
        <b/>
        <sz val="10"/>
        <color theme="1"/>
        <rFont val="Tahoma"/>
        <family val="2"/>
      </rPr>
      <t>(Documentation must identify the number of catheters required per request)</t>
    </r>
    <r>
      <rPr>
        <sz val="10"/>
        <color theme="1"/>
        <rFont val="Tahoma"/>
        <family val="2"/>
      </rPr>
      <t xml:space="preserve">                                                            </t>
    </r>
  </si>
  <si>
    <t>A4461</t>
  </si>
  <si>
    <t>Surgical dressing holder, nonreusable, each.</t>
  </si>
  <si>
    <t>A4463</t>
  </si>
  <si>
    <t>Surgical dressing holder, reusable, each.</t>
  </si>
  <si>
    <t xml:space="preserve">1 unit = each, 1 per 3 months.                                </t>
  </si>
  <si>
    <t>A4481</t>
  </si>
  <si>
    <t>Tracheostoma filter, any type, any size, each.</t>
  </si>
  <si>
    <r>
      <t xml:space="preserve">1 unit = each.  Providers are to use applicable </t>
    </r>
    <r>
      <rPr>
        <b/>
        <u/>
        <sz val="10"/>
        <color theme="1"/>
        <rFont val="Tahoma"/>
        <family val="2"/>
      </rPr>
      <t>ICD-10</t>
    </r>
    <r>
      <rPr>
        <sz val="10"/>
        <color theme="1"/>
        <rFont val="Tahoma"/>
        <family val="2"/>
      </rPr>
      <t xml:space="preserve"> that determines the Medical Necessity of this product.</t>
    </r>
  </si>
  <si>
    <t>A4483</t>
  </si>
  <si>
    <t>Moisture exchanger, disposable, for use with invasive ventilation.</t>
  </si>
  <si>
    <t>1 unit = 1 box (50), 3 per month.</t>
  </si>
  <si>
    <t>A4490</t>
  </si>
  <si>
    <t>Surgical stockings above knee length, each.</t>
  </si>
  <si>
    <t>1 unit = each, 4 per 3 months.</t>
  </si>
  <si>
    <t>A4495</t>
  </si>
  <si>
    <t>Surgical stockings thigh length, each.</t>
  </si>
  <si>
    <t>A4500</t>
  </si>
  <si>
    <t>Surgical stockings below knee length, each.</t>
  </si>
  <si>
    <t>A4510</t>
  </si>
  <si>
    <t>Surgical stockings full length, each.</t>
  </si>
  <si>
    <t>A4556</t>
  </si>
  <si>
    <t>Electrodes, (e.g., apnea monitor), per pair.</t>
  </si>
  <si>
    <t>1 unit = 1 pair. A4556 can be billed separately from E0619.</t>
  </si>
  <si>
    <t>A4557</t>
  </si>
  <si>
    <t>Lead wires, (e.g., apnea monitor), per pair.</t>
  </si>
  <si>
    <t>A4558</t>
  </si>
  <si>
    <t xml:space="preserve">Sometimes   </t>
  </si>
  <si>
    <t>Conductive gel or paste, for use with electrical device (e.g, TENS, NMES), per oz.</t>
  </si>
  <si>
    <t>1 unit = each, 1 per 3 months.</t>
  </si>
  <si>
    <t>A4595</t>
  </si>
  <si>
    <t>Electrical stimulator supplies, 2 lead, per month, (e.g. tens, nmes).</t>
  </si>
  <si>
    <t>1 unit = 1 pair, 2 per month. [A4595 is included in purchase of E0720 and E0730]</t>
  </si>
  <si>
    <t>A4600</t>
  </si>
  <si>
    <t>Sleeve for intermittent limb compression device, replacement only, each.</t>
  </si>
  <si>
    <t xml:space="preserve">1 unit = each, 2 per 12 months.                                </t>
  </si>
  <si>
    <t>OXY/DME</t>
  </si>
  <si>
    <t>A4601</t>
  </si>
  <si>
    <t>Lithium ion battery for nonprosthetic use, replacement.</t>
  </si>
  <si>
    <t xml:space="preserve">1 unit = each, 1 per year 5.                                                          (For MassHealth members, only this HCPCS can be used for Non Invasive PAP device).           </t>
  </si>
  <si>
    <t>A4602</t>
  </si>
  <si>
    <t>Replacement battery for external infusion pump owned by patient, lithium. 1.5 volt, each.</t>
  </si>
  <si>
    <t>1 unit = each, 1 per 12 months (from original DOS)</t>
  </si>
  <si>
    <t>A4604</t>
  </si>
  <si>
    <t>Tubing with intergrated heating element to used with positive pressure device.</t>
  </si>
  <si>
    <t>A4605</t>
  </si>
  <si>
    <t>Transtracheal suction catheter, closed system, each.</t>
  </si>
  <si>
    <t>1 unit = each, 11 per month.</t>
  </si>
  <si>
    <t>A4606</t>
  </si>
  <si>
    <t>Oxygen probe for use with oximeter device, replacement.</t>
  </si>
  <si>
    <t>A4608</t>
  </si>
  <si>
    <t>Transtracheal oxygen catheter, each</t>
  </si>
  <si>
    <r>
      <t xml:space="preserve">1 unit - each, 2 per 3 months.  Providers are to use applicable </t>
    </r>
    <r>
      <rPr>
        <b/>
        <u/>
        <sz val="10"/>
        <color theme="1"/>
        <rFont val="Tahoma"/>
        <family val="2"/>
      </rPr>
      <t>ICD-10</t>
    </r>
    <r>
      <rPr>
        <sz val="10"/>
        <color theme="1"/>
        <rFont val="Tahoma"/>
        <family val="2"/>
      </rPr>
      <t xml:space="preserve"> that determines the Medical Necessity of this product.</t>
    </r>
  </si>
  <si>
    <t>A4611</t>
  </si>
  <si>
    <t>Battery, heavy duty; replacement for patient owned ventilator.</t>
  </si>
  <si>
    <t>1 unit = each, 2 per 36 months.</t>
  </si>
  <si>
    <t>RR</t>
  </si>
  <si>
    <t xml:space="preserve">1 unit = each.  2 per 36 months. Rental is for short term use, rental  paid amount can not exceed purchase price  </t>
  </si>
  <si>
    <t>UE</t>
  </si>
  <si>
    <t>A4612</t>
  </si>
  <si>
    <t>Battery cables; replacement for patient-owned ventilator.</t>
  </si>
  <si>
    <t>1 unit = each, 2 per 12 months.</t>
  </si>
  <si>
    <t xml:space="preserve">1 unit = each. 2 per 12 months. Rental is for short term use, rental  paid amount can not exceed purchase price </t>
  </si>
  <si>
    <t xml:space="preserve">Battery cables; replacement for patient-owned ventilator. </t>
  </si>
  <si>
    <t>A4613</t>
  </si>
  <si>
    <t xml:space="preserve">Battery charger; replacement for patient-owned ventilator. </t>
  </si>
  <si>
    <t xml:space="preserve">1 unit = each. 2 per 12 months. Rental is short term and paid amount can not exceed purchase price </t>
  </si>
  <si>
    <t>A4614</t>
  </si>
  <si>
    <t>Peak expiratory flow rate meter, hand held.</t>
  </si>
  <si>
    <r>
      <t xml:space="preserve">1 unit = each, 1 per </t>
    </r>
    <r>
      <rPr>
        <b/>
        <sz val="10"/>
        <color theme="1"/>
        <rFont val="Tahoma"/>
        <family val="2"/>
      </rPr>
      <t xml:space="preserve"> </t>
    </r>
    <r>
      <rPr>
        <sz val="10"/>
        <color theme="1"/>
        <rFont val="Tahoma"/>
        <family val="2"/>
      </rPr>
      <t xml:space="preserve">3 month.                                                         (1 unit per Date Of Service) </t>
    </r>
  </si>
  <si>
    <t>A4619</t>
  </si>
  <si>
    <t>Face Tent</t>
  </si>
  <si>
    <t>1 unit = each, 1 per 1 month. (used with E0565 and E0585)</t>
  </si>
  <si>
    <t>A4623</t>
  </si>
  <si>
    <t>Tracheostomy, inner cannula.</t>
  </si>
  <si>
    <r>
      <t>1 unit = each. 30 per month. Providers are to use applicable</t>
    </r>
    <r>
      <rPr>
        <b/>
        <sz val="10"/>
        <color theme="1"/>
        <rFont val="Tahoma"/>
        <family val="2"/>
      </rPr>
      <t xml:space="preserve"> ICD-10</t>
    </r>
    <r>
      <rPr>
        <sz val="10"/>
        <color theme="1"/>
        <rFont val="Tahoma"/>
        <family val="2"/>
      </rPr>
      <t xml:space="preserve"> that determines the Medical Necessity of this product.</t>
    </r>
  </si>
  <si>
    <t>AAC+35%</t>
  </si>
  <si>
    <t>UA</t>
  </si>
  <si>
    <t>Tracheostomy, inner cannula. (customized nonstandard size for adults for MassHealth members only)</t>
  </si>
  <si>
    <t>UC</t>
  </si>
  <si>
    <t>Tracheostomy, inner cannula. (customized nonstandard size for children for MassHealth members only)</t>
  </si>
  <si>
    <t>A4624</t>
  </si>
  <si>
    <t xml:space="preserve">Sometimes    </t>
  </si>
  <si>
    <t>Tracheal suction catheter, any type other than closed system, each.</t>
  </si>
  <si>
    <r>
      <t>1 unit = each, 150 per month [can be billed separately with E0600, not for use with E2000]  Providers are to use applicable</t>
    </r>
    <r>
      <rPr>
        <b/>
        <u/>
        <sz val="10"/>
        <color theme="1"/>
        <rFont val="Tahoma"/>
        <family val="2"/>
      </rPr>
      <t xml:space="preserve"> ICD-10</t>
    </r>
    <r>
      <rPr>
        <sz val="10"/>
        <color theme="1"/>
        <rFont val="Tahoma"/>
        <family val="2"/>
      </rPr>
      <t xml:space="preserve"> that determines the Medical Necessity of this product.</t>
    </r>
  </si>
  <si>
    <r>
      <t xml:space="preserve">1 unit = each, 150 per month [can be billed separately with E0600, not for use with E2000]  For MassHealth members only, this code can be used for Bard Cath 'N' Sleeve suction catheters for a child, or child turned adult (21 yrs. and older) under special medical circumstances.                                                                            Providers are to use applicable </t>
    </r>
    <r>
      <rPr>
        <b/>
        <u/>
        <sz val="10"/>
        <color theme="1"/>
        <rFont val="Tahoma"/>
        <family val="2"/>
      </rPr>
      <t>ICD-10</t>
    </r>
    <r>
      <rPr>
        <sz val="10"/>
        <color theme="1"/>
        <rFont val="Tahoma"/>
        <family val="2"/>
      </rPr>
      <t xml:space="preserve"> that determines the Medical Necessity of this product.</t>
    </r>
  </si>
  <si>
    <t>A4625</t>
  </si>
  <si>
    <t xml:space="preserve">Tracheostomy care kit for new tracheostomy. </t>
  </si>
  <si>
    <t>1 unit = each, 14 per post–op episode., [A4625 is only to be used two weeks post-operatively, after two weeks use code A4629] [A7526 is included in A4625 and cannot be billed separately]</t>
  </si>
  <si>
    <t>A4626</t>
  </si>
  <si>
    <t>Tracheostomy cleaning brush, each.</t>
  </si>
  <si>
    <t>1 unit = each, 31 per month., [included in A4625 and A4629 and cannot be billed separately]</t>
  </si>
  <si>
    <t>A4627</t>
  </si>
  <si>
    <t>Spacer, bag or reservoir, with or without mask, for use with metered dose inhaler.</t>
  </si>
  <si>
    <t>1 unit = each 1 per 3 months.</t>
  </si>
  <si>
    <t>A4628</t>
  </si>
  <si>
    <t>Oral and/or Oropharyngeal suchtion catheter, each</t>
  </si>
  <si>
    <t>1 unit = each, 4 per month. ( can be billed separately from E0600.</t>
  </si>
  <si>
    <t>Oropharyngeal suction catheter, each.</t>
  </si>
  <si>
    <t>1 unit = 1 package (2).  Oropharyngeal suction toothetts catheter 450 per month</t>
  </si>
  <si>
    <t>A4629</t>
  </si>
  <si>
    <t>Tracheostomy care kit for established tracheostomy.</t>
  </si>
  <si>
    <t>1 unit = each, 31 per month.  [A7526 can be billed separately when bill with A4629]</t>
  </si>
  <si>
    <t>A4630</t>
  </si>
  <si>
    <t>Replacement batteries, medically necessary, transcutaneous electrical stimulator, owned by patient.</t>
  </si>
  <si>
    <t>1 unit = each, 12 per 12 months. [used for replacement of patient owned equipment]</t>
  </si>
  <si>
    <t>A4635</t>
  </si>
  <si>
    <t>Underarm  pad, crutch, replacement, each.</t>
  </si>
  <si>
    <t>1 unit = each, 2 per 6 months.    [used for replacement of patient owned equipment]</t>
  </si>
  <si>
    <t xml:space="preserve">1 unit = each, 2 per 6 months. Rental is for short term use, rental  paid amount can not exceed purchase price  </t>
  </si>
  <si>
    <t xml:space="preserve">Underarm  pad, crutch, replacement, each. </t>
  </si>
  <si>
    <t>1 unit = each, 2 per 6 months.                                                                                                                         [used for replacement of patient owned equipment]</t>
  </si>
  <si>
    <t>A4636</t>
  </si>
  <si>
    <t xml:space="preserve">Replacement, handgrip, cane, crutch, or walker, each. </t>
  </si>
  <si>
    <t xml:space="preserve">1 unit = each, 2 per 12 months. Rental is for short term use, rental  paid amount can not exceed purchase price  </t>
  </si>
  <si>
    <t xml:space="preserve">1 unit = each, 2 per 12 months. </t>
  </si>
  <si>
    <t>A4637</t>
  </si>
  <si>
    <t xml:space="preserve">Replacement, tip, cane, crutch, walker, each. </t>
  </si>
  <si>
    <t>1 unit = each, 4 per 12 months.                                                                                                                          [used for replacement of patient owned equipment]</t>
  </si>
  <si>
    <t xml:space="preserve">1 unit = each, 4 per 12 months.  Rental is for short term use, rental  paid amount can not exceed purchase price  </t>
  </si>
  <si>
    <t>A4638</t>
  </si>
  <si>
    <t xml:space="preserve">Replacement battery for patient-owned ear pulse generator, each. </t>
  </si>
  <si>
    <t>1 unit = each, 1 per 2 years.                                                                                                                          [used for replacement of patient owned equipment]</t>
  </si>
  <si>
    <t>I.C</t>
  </si>
  <si>
    <t>10% of the ACC Markup</t>
  </si>
  <si>
    <t>1 unit = each. 1 per 2 years.</t>
  </si>
  <si>
    <t>75% of the ACC Markup</t>
  </si>
  <si>
    <t>A4640</t>
  </si>
  <si>
    <t xml:space="preserve">Replacement pad  for use with medically necessary alternating pressure pad owned by patient. </t>
  </si>
  <si>
    <t xml:space="preserve">1 unit = each, 1 per 12 months. [used for replacement of patient owned equipment] A4640 is included in initial purchase of E0181. </t>
  </si>
  <si>
    <t xml:space="preserve">1 unit = each.,1 per 12 months Rental is for short term use, rental  paid amount can not exceed purchase price                            </t>
  </si>
  <si>
    <t xml:space="preserve">1 unit = each, 1 per 12 months.  [used for replacement of patient owned equipment] A4640 is included in initial purchase of E0181.                                                                     </t>
  </si>
  <si>
    <t>A4657</t>
  </si>
  <si>
    <t>Syringe, with or without needle, each</t>
  </si>
  <si>
    <t>A4660</t>
  </si>
  <si>
    <t>Sphygmomanometer/blood pressure apparatus with cuff and stethoscope.</t>
  </si>
  <si>
    <t>1 unit = each, 1 per 3 years.</t>
  </si>
  <si>
    <t>A4663</t>
  </si>
  <si>
    <t>Blood pressure cuff only.</t>
  </si>
  <si>
    <t xml:space="preserve">1 unit = each, 1 per 3 years. </t>
  </si>
  <si>
    <t>A4670</t>
  </si>
  <si>
    <t>Automatic blood pressure monitor.</t>
  </si>
  <si>
    <t>A4927</t>
  </si>
  <si>
    <t>Gloves, non-sterile, per 100.</t>
  </si>
  <si>
    <t>1 unit = 1 box [100], 4 Boxes per month.</t>
  </si>
  <si>
    <t>A4930</t>
  </si>
  <si>
    <t>Gloves, sterile, per pair.</t>
  </si>
  <si>
    <t>1 unit = 1 pair, 93 per month.</t>
  </si>
  <si>
    <t>A5051</t>
  </si>
  <si>
    <t>Ostomy pouch, closed; with barrier attached (one piece), each.</t>
  </si>
  <si>
    <t>A5052</t>
  </si>
  <si>
    <t>Ostomy pouch, closed; without barrier attached (one piece), each.</t>
  </si>
  <si>
    <t>A5053</t>
  </si>
  <si>
    <t>Ostomy pouch, closed; for use on faceplate, each.</t>
  </si>
  <si>
    <t>A5054</t>
  </si>
  <si>
    <t>Ostomy pouch, closed; for use on barrier with flange (two piece), each.</t>
  </si>
  <si>
    <t>A5055</t>
  </si>
  <si>
    <t>Stoma cap.</t>
  </si>
  <si>
    <t>A5056</t>
  </si>
  <si>
    <t>Ostomy pouch, drainable, with extended wear barrier attached, with filter. (one piece).each</t>
  </si>
  <si>
    <t>A5057</t>
  </si>
  <si>
    <t>Ostomy pouch, drainable, with extended wear barrier attached, with built in convexity, with filter. (one piece).each</t>
  </si>
  <si>
    <t>A5061</t>
  </si>
  <si>
    <t>Ostomy pouch, drainable; with barrier attached, (one piece), each.</t>
  </si>
  <si>
    <t>A5062</t>
  </si>
  <si>
    <t>Ostomy pouch, drainable; without barrier attached (one piece), each.</t>
  </si>
  <si>
    <t>A5063</t>
  </si>
  <si>
    <t>Ostomy pouch, drainable; for use on barrier with flange. (two piece system), each.</t>
  </si>
  <si>
    <t>A5071</t>
  </si>
  <si>
    <t>Ostomy pouch, urinary; with barrier attached (one piece), each.</t>
  </si>
  <si>
    <t>A5072</t>
  </si>
  <si>
    <t>Ostomy pouch, urinary; without barrier attached (one piece), each.</t>
  </si>
  <si>
    <t>A5073</t>
  </si>
  <si>
    <t>Ostomy pouch, urinary; for use on barrier with flange (two piece), each.</t>
  </si>
  <si>
    <t>A5081</t>
  </si>
  <si>
    <t>Continent device; plug for continent stoma.</t>
  </si>
  <si>
    <t>A5082</t>
  </si>
  <si>
    <t>Continent device; catheter for continent stoma.</t>
  </si>
  <si>
    <t>A5083</t>
  </si>
  <si>
    <t>Continent device, stoma absorptive cover for continent stoma</t>
  </si>
  <si>
    <t>A5093</t>
  </si>
  <si>
    <t>Ostomy accessory; convex insert.</t>
  </si>
  <si>
    <t>A5102</t>
  </si>
  <si>
    <t>Bedside drainage bottle with or without tubing, rigid or expandable, each.</t>
  </si>
  <si>
    <t>1 unit = each, 1 per 6 months.</t>
  </si>
  <si>
    <t>A5105</t>
  </si>
  <si>
    <t>Urinary suspensory with leg bag, with or without tube, each.</t>
  </si>
  <si>
    <t>1 unit = each, 2 per 3 months.</t>
  </si>
  <si>
    <t>A5112</t>
  </si>
  <si>
    <t>Urinary drainage bag, leg or abdomen, latex, with or without tube, with straps, each.</t>
  </si>
  <si>
    <t>1 unit = each, 1 per month.                                                                                                                           [A4358 is included in  A5112 and can not be billed separately]</t>
  </si>
  <si>
    <t>A5113</t>
  </si>
  <si>
    <t>Leg strap; latex, replacement only, per set.</t>
  </si>
  <si>
    <t>1 unit = per set, 2 per 3 months.</t>
  </si>
  <si>
    <t>A5114</t>
  </si>
  <si>
    <t>Leg strap; foam or fabric,  replacement only, per set.</t>
  </si>
  <si>
    <t>A5120</t>
  </si>
  <si>
    <t xml:space="preserve">AU AV </t>
  </si>
  <si>
    <t>Skin barrier, wipes or swabs, each.</t>
  </si>
  <si>
    <t>A5121</t>
  </si>
  <si>
    <t>Skin barrier; solid, 6 x 6 or equivalent, each.</t>
  </si>
  <si>
    <t>A5122</t>
  </si>
  <si>
    <t>Skin barrier; solid, 8 x 8 or equivalent, each.</t>
  </si>
  <si>
    <t>A5126</t>
  </si>
  <si>
    <t>Adhesive or non-adhesive;  disk or foam pad.</t>
  </si>
  <si>
    <t>A5131</t>
  </si>
  <si>
    <t>Appliance cleaner, incontinence and ostomy appliances, per 16 oz.</t>
  </si>
  <si>
    <t>1 unit = 16 ounces, 1 per month.</t>
  </si>
  <si>
    <t>A5200</t>
  </si>
  <si>
    <t>Percutaneous catheter/tube anchoring device, adhesive skin attachment.</t>
  </si>
  <si>
    <t xml:space="preserve">1 unit = each, 12 per month.                                                                                                                  </t>
  </si>
  <si>
    <t>A6010</t>
  </si>
  <si>
    <t>A1 A2 A3     A4 A5 A6    A7 A8 A9</t>
  </si>
  <si>
    <t>Collagen based wound filler, dry form,sterile, per gram of collagen.</t>
  </si>
  <si>
    <t>1 unit = each [per gram], 45 per month.</t>
  </si>
  <si>
    <t>A6011</t>
  </si>
  <si>
    <t>Collagen based wound filler, gel/paste,sterile, per gram of collagen.</t>
  </si>
  <si>
    <t>A6021</t>
  </si>
  <si>
    <t>Collagen dressing, sterile, size 16 sq. in. or less, each</t>
  </si>
  <si>
    <t>1 unit = each, 31 per month per wound.</t>
  </si>
  <si>
    <t>A6022</t>
  </si>
  <si>
    <t>Collagen dressing, sterile, size more than 16 sq. in. but less than or equal to 48 sq. in., each</t>
  </si>
  <si>
    <t>A6023</t>
  </si>
  <si>
    <t>Collagen dressing, sterile, size more than 48 sq. in., each</t>
  </si>
  <si>
    <t>A6024</t>
  </si>
  <si>
    <t>Collagen dressing wound filler,sterile, per 6 inches.</t>
  </si>
  <si>
    <t>1 unit = 6 inches, 31 per month per wound.</t>
  </si>
  <si>
    <t>A6154</t>
  </si>
  <si>
    <t>Wound pouch, each.</t>
  </si>
  <si>
    <t>1 unit = each, 12  per month per wound.</t>
  </si>
  <si>
    <t>A6196</t>
  </si>
  <si>
    <t>Alginate or other fiber gelling dressing, wound cover,sterile, pad size 16 sq. in. or less, each dressing.</t>
  </si>
  <si>
    <t xml:space="preserve"> 1 unit = 6 inches, 31 per month per wound.</t>
  </si>
  <si>
    <t>A6197</t>
  </si>
  <si>
    <t>Alginate or other fiber gelling dressing, wound cover,sterile, pad size more than 16 sq. in. but less than or equal to 48 sq. in., each dressing.</t>
  </si>
  <si>
    <t>A6198</t>
  </si>
  <si>
    <t>Alginate or other fiber gelling dressing, wound cover,sterile, pad size more than 48 sq. in., each dressing.</t>
  </si>
  <si>
    <t>A6199</t>
  </si>
  <si>
    <t>Alginate or other fiber gelling dressing, wound filler,sterile,  per 6 inches.</t>
  </si>
  <si>
    <t xml:space="preserve"> 1 unit = 6 inches, 60 per month per wound.</t>
  </si>
  <si>
    <t>A6203</t>
  </si>
  <si>
    <t>Composite dressing,sterile, pad size 16 sq. in. or less, with any size adhesive border, each dressing.</t>
  </si>
  <si>
    <t>1 unit = each,  12 per month per wound.</t>
  </si>
  <si>
    <t>A6204</t>
  </si>
  <si>
    <t>Composite dressing,sterile, pad size more than 16 sq. in. but less than or equal to 48 sq. in., with any size adhesive border, each dressing.</t>
  </si>
  <si>
    <t>1 unit = each, 12 per month per wound.</t>
  </si>
  <si>
    <t>A6205</t>
  </si>
  <si>
    <t>Composite dressing,sterile, pad size more than 48 sq. in., with any size adhesive border, each dressing.</t>
  </si>
  <si>
    <t xml:space="preserve">  1 unit = each, 12 per month per wound.</t>
  </si>
  <si>
    <t>A6206</t>
  </si>
  <si>
    <t>Contact layer,sterile, 16 sq. in. or less, each dressing.</t>
  </si>
  <si>
    <t>1 unit = each, 4 per month per wound.</t>
  </si>
  <si>
    <t>A6207</t>
  </si>
  <si>
    <t>Contact layer,sterile, more than 16 sq. in. but less than or equal to 48 sq. in., each dressing.</t>
  </si>
  <si>
    <t>A6208</t>
  </si>
  <si>
    <t>Contact layer,sterile, more than 48 sq. in., each dressing.</t>
  </si>
  <si>
    <t>A6209</t>
  </si>
  <si>
    <t>Foam dressing, wound cover,sterile, pad size 16 sq. in. or less, without adhesive border, each dressing.</t>
  </si>
  <si>
    <t>1 unit = each, 30 per month per wound.</t>
  </si>
  <si>
    <t>A6210</t>
  </si>
  <si>
    <t>Foam dressing, wound cover,sterile, pad size more than 16 sq. in. but less than or equal to 48 sq. in., without adhesive border, each dressing.</t>
  </si>
  <si>
    <t>A6211</t>
  </si>
  <si>
    <t>Foam dressing, wound cover,sterile, pad size more than 48 sq. in., without adhesive border, each dressing.</t>
  </si>
  <si>
    <t>A6212</t>
  </si>
  <si>
    <t>Foam dressing, wound cover,sterile, pad size 16 sq. in. or less, with any size adhesive border, each dressing.</t>
  </si>
  <si>
    <t>A6213</t>
  </si>
  <si>
    <t>Foam dressing, wound cover,sterile, pad size more than 16 sq. in. but less than or equal to 48 sq. in., with any size adhesive border, each dressing.</t>
  </si>
  <si>
    <t>A6214</t>
  </si>
  <si>
    <t>Foam dressing, wound cover,sterile, pad size more than 48 sq. in., with any size adhesive border, each dressing.</t>
  </si>
  <si>
    <t>A6215</t>
  </si>
  <si>
    <t>Foam dressing, wound filler,sterile, per gram.</t>
  </si>
  <si>
    <t>1 unit = each, 3 per month per wound.</t>
  </si>
  <si>
    <t>A6216</t>
  </si>
  <si>
    <t>Gauze, non-impregnated, non-sterile, pad size 16 sq. in. or less, without adhesive border, each dressing.</t>
  </si>
  <si>
    <t>1 unit = each, 200 per month per wound.</t>
  </si>
  <si>
    <t>A6217</t>
  </si>
  <si>
    <t>Gauze, non-impregnated, non-sterile, pad size more than 16 sq. in. but less than or equal to 48 sq. in., without adhesive border, each dressing.</t>
  </si>
  <si>
    <t>A6218</t>
  </si>
  <si>
    <t>Gauze, non-impregnated, non-sterile, pad size more than 48 sq. in., without adhesive border, each dressing.</t>
  </si>
  <si>
    <t>A6219</t>
  </si>
  <si>
    <t>Gauze, non-impregnated,sterile, pad size 16 sq. in. or less, with any size adhesive border, each dressing.</t>
  </si>
  <si>
    <t>1 unit = each, 100 per month per wound.</t>
  </si>
  <si>
    <t>A6220</t>
  </si>
  <si>
    <t>Gauze, non-impregnated,sterile, pad size more than 16 sq. in. but less than or equal to 48 sq. in., with any size adhesive border, each dressing.</t>
  </si>
  <si>
    <t>A6221</t>
  </si>
  <si>
    <t>Gauze, non-impregnated,sterile, pad size more than 48 sq. in., with any size adhesive border, each dressing.</t>
  </si>
  <si>
    <t>A6222</t>
  </si>
  <si>
    <t>Gauze, impregnated with other than water, normal saline, or hydrogel,sterile, pad size 16 sq. in. or less, without adhesive border, each dressing.</t>
  </si>
  <si>
    <t>1 unit = each, 100  per month per wound.</t>
  </si>
  <si>
    <t>A6223</t>
  </si>
  <si>
    <t>Gauze, impregnated with other than water, normal saline, or hydrogel,sterile, pad size more than 16 square inches, but less than or equal to 48 square inches, without adhesive border, each dressing.</t>
  </si>
  <si>
    <t>1 unit = each, 100 per 3 months per wound.</t>
  </si>
  <si>
    <t>A6224</t>
  </si>
  <si>
    <t>Gauze, impregnated with other than water, normal saline, or hydrogel,sterile, pad size more than 48 square inches, without adhesive border, each dressing.</t>
  </si>
  <si>
    <t>A6228</t>
  </si>
  <si>
    <t>Gauze, impregnated, water or normal saline,sterile, pad size 16 sq. in. or less, without adhesive border, each dressing.</t>
  </si>
  <si>
    <t>A6229</t>
  </si>
  <si>
    <t>Gauze, impregnated, water or normal saline,sterile, pad size more than 16 sq. in. but less than or equal to 48 sq. in., without adhesive border, each dressing.</t>
  </si>
  <si>
    <t>A6230</t>
  </si>
  <si>
    <t>Gauze, impregnated, water or normal saline,sterile, pad size more than 48 sq. in., without adhesive border, each dressing</t>
  </si>
  <si>
    <t>A6231</t>
  </si>
  <si>
    <t>Gauze, impregnated, hydrogel, for direct wound contact,sterile, pad size 16 sq. in. or less, each dressing.</t>
  </si>
  <si>
    <t>A6232</t>
  </si>
  <si>
    <t>Gauze, impregnated, hydrogel, for direct wound contact,sterile, pad size greater than 16 sq. in., but less than or equal to 48 sq. in., each dressing.</t>
  </si>
  <si>
    <t>A6233</t>
  </si>
  <si>
    <t>Gauze, impregnated, hydrogel for direct wound contact,sterile, pad size more than 48 sq. in., each dressing.</t>
  </si>
  <si>
    <t>A6234</t>
  </si>
  <si>
    <t>Hydrocolloid dressing, wound cover,sterile, pad size 16 sq. in. or less, without adhesive border, each dressing.</t>
  </si>
  <si>
    <t>A6235</t>
  </si>
  <si>
    <t>Hydrocolloid dressing, wound cover,sterile, pad size more than 16 sq. in. but less than or equal to 48 sq. in., without adhesive border, each dressing.</t>
  </si>
  <si>
    <t>A6236</t>
  </si>
  <si>
    <t>Hydrocolloid dressing, wound cover,sterile, pad size more than 48 sq. in., without adhesive border, each dressing.</t>
  </si>
  <si>
    <t>A6237</t>
  </si>
  <si>
    <t>Hydrocolloid dressing, wound cover,sterile, pad size 16 sq. in. or less, with any size adhesive border, each dressing.</t>
  </si>
  <si>
    <t>A6238</t>
  </si>
  <si>
    <t>Hydrocolloid dressing, wound cover,sterile, pad size more than 16 sq. in. but less than or equal to 48 sq. in., with any size adhesive border, each dressing.</t>
  </si>
  <si>
    <t>A6239</t>
  </si>
  <si>
    <t>Hydrocolloid dressing, wound cover,sterile, pad size more than 48 sq. in., with any size adhesive border, each dressing.</t>
  </si>
  <si>
    <t>A6240</t>
  </si>
  <si>
    <t>Hydrocolloid dressing, wound filler, paste,sterile, per fluid ounce.</t>
  </si>
  <si>
    <t>1 fluid ounce = 12 per month per wound.</t>
  </si>
  <si>
    <t>A6241</t>
  </si>
  <si>
    <t>Hydrocolloid dressing, wound filler, dry form,sterile, per gram.</t>
  </si>
  <si>
    <t>1 unit = 1 gram, 45 per month per wound.</t>
  </si>
  <si>
    <t>A6242</t>
  </si>
  <si>
    <t>Hydrogel dressing, wound cover,sterile, pad size 16 sq. in. or less, without adhesive border, each dressing.</t>
  </si>
  <si>
    <t>A6243</t>
  </si>
  <si>
    <t>Hydrogel dressing, wound cover,sterile, pad size more than 16 sq. in. but less than or equal to 48 sq. in., without adhesive border, each dressing.</t>
  </si>
  <si>
    <t>A6244</t>
  </si>
  <si>
    <t>Hydrogel dressing, wound cover,sterile, pad size more than 48 sq. in., without adhesive border, each dressing.</t>
  </si>
  <si>
    <t>A6245</t>
  </si>
  <si>
    <t>Hydrogel dressing, wound cover,sterile, pad size 16 sq. in. or less, with any size adhesive border, each dressing.</t>
  </si>
  <si>
    <t>A6246</t>
  </si>
  <si>
    <t>Hydrogel dressing, wound cover,sterile, pad size more than 16 sq. in. but less than or equal to 48 sq. in., with any size adhesive border, each dressing.</t>
  </si>
  <si>
    <t>A6247</t>
  </si>
  <si>
    <t>Hydrogel dressing, wound cover,sterile, pad size more than 48 sq. in., with any size adhesive border, each dressing.</t>
  </si>
  <si>
    <t>A6248</t>
  </si>
  <si>
    <t>Hydrogel dressing, wound filler, gel, per fluid ounce.</t>
  </si>
  <si>
    <t xml:space="preserve"> 1 unit = 1 fluid ounce, 3  per month per wound.</t>
  </si>
  <si>
    <t>A6250</t>
  </si>
  <si>
    <t>Skin sealants, protectants, moisturizers, ointments, any type, any size.</t>
  </si>
  <si>
    <t>1 unit = each, 3  per month.</t>
  </si>
  <si>
    <t>A6251</t>
  </si>
  <si>
    <t>Specialty absorptive dressing, wound cover,sterile, pad size 16 sq. in. or less, without adhesive border, each dressing.</t>
  </si>
  <si>
    <t>A6252</t>
  </si>
  <si>
    <t>Specialty absorptive dressing, wound cover,sterile, pad size more than 16 sq. in. but less than or equal to 48 sq. in., without adhesive border, each dressing.</t>
  </si>
  <si>
    <t>A6253</t>
  </si>
  <si>
    <t>Specialty absorptive dressing, wound cover,sterile, pad size more than 48 sq. in., without adhesive border, each dressing.</t>
  </si>
  <si>
    <t>A6254</t>
  </si>
  <si>
    <t>Specialty absorptive dressing, wound cover,sterile, pad size 16 sq. in. or less, with any size adhesive border, each dressing.</t>
  </si>
  <si>
    <t>A6255</t>
  </si>
  <si>
    <t>Specialty absorptive dressing, wound cover,sterile, pad size more than 16 sq. in. but less than or equal to 48 sq. in., with any size adhesive border, each dressing.</t>
  </si>
  <si>
    <t>1 unit = each, 31  per month per wound.</t>
  </si>
  <si>
    <t>A6256</t>
  </si>
  <si>
    <t>Specialty absorptive dressing, wound cover,sterile, pad size more than 48 sq. in., with any size adhesive border, each dressing.</t>
  </si>
  <si>
    <t>A6257</t>
  </si>
  <si>
    <t>Transparent film,sterile, 16 sq. in. or less, each dressing.</t>
  </si>
  <si>
    <t>A6258</t>
  </si>
  <si>
    <t>Transparent film,sterile, more than 16 sq. in. but less than or equal to 48 sq. in., each dressing.</t>
  </si>
  <si>
    <t>A6259</t>
  </si>
  <si>
    <t>Transparent film,sterile, more than 48 sq. in., each dressing.</t>
  </si>
  <si>
    <t>A6260</t>
  </si>
  <si>
    <t>Wound cleansers,any type, any size.</t>
  </si>
  <si>
    <t>1 unit = 16 ounces, 12  per month per wound.</t>
  </si>
  <si>
    <t>A6266</t>
  </si>
  <si>
    <t>Gauze, impregnated, other than water, normal saline, or zinc paste, any width, per linear yard.</t>
  </si>
  <si>
    <t>1 unit = 1 linear yard, 60 per month per wound.</t>
  </si>
  <si>
    <t>A6402</t>
  </si>
  <si>
    <t>Gauze, non-impregnated, sterile, pad size 16 sq. in. or less, without adhesive border, each dressing.</t>
  </si>
  <si>
    <t>A6403</t>
  </si>
  <si>
    <t>Gauze, non-impregnated, sterile, pad size more than 16 sq. in. less than or equal to 48 sq. in., without adhesive border, each dressing.</t>
  </si>
  <si>
    <t>A6404</t>
  </si>
  <si>
    <t>Gauze, non-impregnated, sterile, pad size more than 48 sq. in., without adhesive border, each dressing.</t>
  </si>
  <si>
    <t>A6407</t>
  </si>
  <si>
    <t>Packing strips, non-impregnated,sterile, up to 2 inch in width, per linear yard.</t>
  </si>
  <si>
    <t>A6410</t>
  </si>
  <si>
    <t>Eye pad, sterile, each.</t>
  </si>
  <si>
    <t>1 unit = each, 124 per month.</t>
  </si>
  <si>
    <t>A6411</t>
  </si>
  <si>
    <t>Eye pad, non-sterile, each.</t>
  </si>
  <si>
    <t xml:space="preserve">1 unit = each, 124  per month. </t>
  </si>
  <si>
    <t>A6442</t>
  </si>
  <si>
    <t xml:space="preserve">Conforming bandage, non-elastic, knitted/woven, non-sterile, width less than three inches, per yard. </t>
  </si>
  <si>
    <t>1 unit = 1 yard, 240 per month, per wound.</t>
  </si>
  <si>
    <t>A6443</t>
  </si>
  <si>
    <t>Conforming bandage, non-elastic, knitted/woven, non-sterile, width greater than or equal to three inches amd less than five inches, per yard.</t>
  </si>
  <si>
    <t>A6444</t>
  </si>
  <si>
    <t>Conforming bandage, non-elastic, knitted/woven, non-sterile, width greater than five inches, per yard.</t>
  </si>
  <si>
    <t xml:space="preserve">1 unit = 1 yard, 240 per month, per wound. </t>
  </si>
  <si>
    <t>A6445</t>
  </si>
  <si>
    <t>Conforming bandage, non-elastic, knitted/woven, sterile, width less than three inches, per yard.</t>
  </si>
  <si>
    <t>1 unit = 1 yard,240 per month, per wound.</t>
  </si>
  <si>
    <t>A6446</t>
  </si>
  <si>
    <t>Conforming bandage, non-elastic, knitted/woven, sterile, width greater than or equal to three inches and less than five inches, per yard.</t>
  </si>
  <si>
    <t>A6447</t>
  </si>
  <si>
    <t>Conforming bandage, non-elastic, knitted/woven, sterile, width greater than or equal to five inches, per yard.</t>
  </si>
  <si>
    <t>A6448</t>
  </si>
  <si>
    <t>Light compression bandage, elastic, knitted/woven, width lesss than three inches, per yard.</t>
  </si>
  <si>
    <t>1 unit = 1 yard, 30 per month, per wound.</t>
  </si>
  <si>
    <t>A6449</t>
  </si>
  <si>
    <t>Light compression bandage, elastic, knitted/woven, width greater than or equal to three inches and less than five inches, per yard.</t>
  </si>
  <si>
    <t>A6450</t>
  </si>
  <si>
    <t>Light compression bandage, elastic, knitted/woven, width greater than or equal to five inches, per yard.</t>
  </si>
  <si>
    <t>A6451</t>
  </si>
  <si>
    <t>Moderate compression bandage, elastic, knitted/woven, load resistance of 1.25 to 1.34 foot pounds at 50% maximum stretch, width greater than or equal to three inches or less than five inches, per yard.</t>
  </si>
  <si>
    <t>A6452</t>
  </si>
  <si>
    <t>High compression bandage, elastic, knitted/woven, load resistance greater than or equal to 1.35 foot pounds at 50% maximum stretch, width greater than or equal to three inches or less than five inches, per yard.</t>
  </si>
  <si>
    <t>A6453</t>
  </si>
  <si>
    <t>Self-adherent bandage, elastic, non-knitted/non-woven, less than three inches, per yard.</t>
  </si>
  <si>
    <t>A6454</t>
  </si>
  <si>
    <t>Self-adherent bandage, elastic, non-knitted/non-woven, width greater than or equal to three inches and less than five inches, per yard.</t>
  </si>
  <si>
    <t>1 unit = 1 yard, 80 per month, per wound.</t>
  </si>
  <si>
    <t>A6455</t>
  </si>
  <si>
    <t>Self-adherent bandage, elastic, non-knitted/non-woven, width greater than or equal to five inches, per yard.</t>
  </si>
  <si>
    <t>A6456</t>
  </si>
  <si>
    <t>Zinc paste impregnated bandage, non-elastic, knitted/woven, width greater than or equal to three inches and less than five inches, per yard.</t>
  </si>
  <si>
    <t>1 unit = 1 yard, 160 per month, per wound.</t>
  </si>
  <si>
    <t>A6457</t>
  </si>
  <si>
    <t>AW</t>
  </si>
  <si>
    <t>Tubular dressing with or without elastic, any width, per linear yard.</t>
  </si>
  <si>
    <t>1 unit = 1 linear yard, 248 per month.</t>
  </si>
  <si>
    <t>A6501</t>
  </si>
  <si>
    <t>Compression burn garment, bodysuit (head to foot), custom fabricated.</t>
  </si>
  <si>
    <r>
      <t xml:space="preserve">1 unit = each,  2 per 12 months. ( 1 unit per Date Of Service)   Providers are to use applicable </t>
    </r>
    <r>
      <rPr>
        <b/>
        <u/>
        <sz val="10"/>
        <color theme="1"/>
        <rFont val="Tahoma"/>
        <family val="2"/>
      </rPr>
      <t>ICD-10</t>
    </r>
    <r>
      <rPr>
        <sz val="10"/>
        <color theme="1"/>
        <rFont val="Tahoma"/>
        <family val="2"/>
      </rPr>
      <t xml:space="preserve"> that determines the Medical Necessity of this product.                                                         </t>
    </r>
  </si>
  <si>
    <t>A6502</t>
  </si>
  <si>
    <t>Compression burn garment, chin strap,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</si>
  <si>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</si>
  <si>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A6503</t>
  </si>
  <si>
    <t>Compression burn garment, facial hood, custom fabricated.</t>
  </si>
  <si>
    <r>
      <t xml:space="preserve">1 unit = each,  2 per 12 months.                                       </t>
    </r>
    <r>
      <rPr>
        <strike/>
        <sz val="10"/>
        <color theme="1"/>
        <rFont val="Tahoma"/>
        <family val="2"/>
      </rPr>
      <t xml:space="preserve"> </t>
    </r>
    <r>
      <rPr>
        <sz val="10"/>
        <color theme="1"/>
        <rFont val="Tahoma"/>
        <family val="2"/>
      </rPr>
      <t xml:space="preserve">Providers are to use applicable </t>
    </r>
    <r>
      <rPr>
        <b/>
        <u/>
        <sz val="10"/>
        <color theme="1"/>
        <rFont val="Tahoma"/>
        <family val="2"/>
      </rPr>
      <t>ICD-10</t>
    </r>
    <r>
      <rPr>
        <sz val="10"/>
        <color theme="1"/>
        <rFont val="Tahoma"/>
        <family val="2"/>
      </rPr>
      <t xml:space="preserve"> that determines the Medical Necessity of this product.                                                         </t>
    </r>
  </si>
  <si>
    <t>A6504</t>
  </si>
  <si>
    <t>Compression burn garment, glove to wrist,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</si>
  <si>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</si>
  <si>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A6505</t>
  </si>
  <si>
    <t>Compression burn garment, glove to elbow,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</si>
  <si>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</si>
  <si>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A6506</t>
  </si>
  <si>
    <t>Compression burn garment, glove to axilla,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</si>
  <si>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</si>
  <si>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A6507</t>
  </si>
  <si>
    <t>Compression burn garment, foot to knee length,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</si>
  <si>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</si>
  <si>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A6508</t>
  </si>
  <si>
    <t>Compression burn garment, foot to thigh length, custom fabricated.</t>
  </si>
  <si>
    <r>
      <t xml:space="preserve">1 unit = each, 4 per 12 months.                                              Providers are to use applicable </t>
    </r>
    <r>
      <rPr>
        <b/>
        <u/>
        <sz val="10"/>
        <color theme="1"/>
        <rFont val="Tahoma"/>
        <family val="2"/>
      </rPr>
      <t>ICD-10</t>
    </r>
    <r>
      <rPr>
        <sz val="10"/>
        <color theme="1"/>
        <rFont val="Tahoma"/>
        <family val="2"/>
      </rPr>
      <t xml:space="preserve"> that determines the Medical Necessity of this product.                                            </t>
    </r>
  </si>
  <si>
    <t>A6509</t>
  </si>
  <si>
    <t>Compression burn garment, upper trunk to waist including arm openings (vest), custom fabricated.</t>
  </si>
  <si>
    <r>
      <t xml:space="preserve">1 unit = each,  2 per 12 months.                                           Providers are to use applicable </t>
    </r>
    <r>
      <rPr>
        <b/>
        <u/>
        <sz val="10"/>
        <color theme="1"/>
        <rFont val="Tahoma"/>
        <family val="2"/>
      </rPr>
      <t>ICD-10</t>
    </r>
    <r>
      <rPr>
        <sz val="10"/>
        <color theme="1"/>
        <rFont val="Tahoma"/>
        <family val="2"/>
      </rPr>
      <t xml:space="preserve"> that determines the Medical Necessity of this product.                                                         </t>
    </r>
  </si>
  <si>
    <t>A6510</t>
  </si>
  <si>
    <t>Compression burn garment, trunk, including arms down to leg openings (leotard), custom fabricated.</t>
  </si>
  <si>
    <r>
      <t xml:space="preserve">1 unit = each,  2 per 12 months.                                              Providers are to use applicable </t>
    </r>
    <r>
      <rPr>
        <b/>
        <u/>
        <sz val="10"/>
        <color theme="1"/>
        <rFont val="Tahoma"/>
        <family val="2"/>
      </rPr>
      <t>ICD-10</t>
    </r>
    <r>
      <rPr>
        <sz val="10"/>
        <color theme="1"/>
        <rFont val="Tahoma"/>
        <family val="2"/>
      </rPr>
      <t xml:space="preserve"> that determines the Medical Necessity of this product.                                                         </t>
    </r>
  </si>
  <si>
    <t>A6511</t>
  </si>
  <si>
    <t>Compression burn garment, lower trunk including leg openings (panty), custom fabricated.</t>
  </si>
  <si>
    <r>
      <t xml:space="preserve">1 unit = each,  2 per 12 months.                                            Providers are to use applicable </t>
    </r>
    <r>
      <rPr>
        <b/>
        <u/>
        <sz val="10"/>
        <color theme="1"/>
        <rFont val="Tahoma"/>
        <family val="2"/>
      </rPr>
      <t>ICD-10</t>
    </r>
    <r>
      <rPr>
        <sz val="10"/>
        <color theme="1"/>
        <rFont val="Tahoma"/>
        <family val="2"/>
      </rPr>
      <t xml:space="preserve"> that determines the Medical Necessity of this product.                                                         </t>
    </r>
  </si>
  <si>
    <t>A6512</t>
  </si>
  <si>
    <t>Compression burn garment, not otherwise classified.</t>
  </si>
  <si>
    <t>1 unit = each.</t>
  </si>
  <si>
    <t>A6513</t>
  </si>
  <si>
    <t>Compression burn mask, face and/or neck, plastic or equal, custom fabricated.</t>
  </si>
  <si>
    <t xml:space="preserve">1 unit = each, 2 per year                    </t>
  </si>
  <si>
    <t>A6550</t>
  </si>
  <si>
    <t>Wound care set, for negative pressure wound therapy electrical pump, includes all supplies and accessories</t>
  </si>
  <si>
    <t xml:space="preserve">1 unit=each, 15 per month per wound </t>
  </si>
  <si>
    <t>A7000</t>
  </si>
  <si>
    <t>Canister, disposable, used with suction pump, each.</t>
  </si>
  <si>
    <t>1 unit = each, 3 per month. [A7000 can be billed separately if patient owns E0600, otherwise included in monthly rental]</t>
  </si>
  <si>
    <t>A7001</t>
  </si>
  <si>
    <t>Canister, non-disposable, used with suction pump, each.</t>
  </si>
  <si>
    <t>1 unit = each, 1 per month. [A7001 can be billed separately if patient owns E0600, otherwise included in monthly rental]</t>
  </si>
  <si>
    <t>A7002</t>
  </si>
  <si>
    <t>Tubing, used with suction pump, each.</t>
  </si>
  <si>
    <t>1 unit = each, 3 per month [A7002 can be billed separately from E0600 if patient owns E0600, but not if it is included in A7001, otherwise included in monthly rental]</t>
  </si>
  <si>
    <t>A7003</t>
  </si>
  <si>
    <t>Administration set, with small volume nonfiltered pneumatic nebulizer, disposable.</t>
  </si>
  <si>
    <t>1 unit = each, 2 per month. [A7003 can be billed separately when used with E0570 only when the patient owns equipment otherwise A7003 is included in rental]</t>
  </si>
  <si>
    <t>A7004</t>
  </si>
  <si>
    <t>Small volume nonfiltered pneumatic nebulizer, disposable.</t>
  </si>
  <si>
    <t>1 unit = each, 2 per month. [A7004 can be billed separately when used with E0570 and A7003 only when patient owns equipment otherwise A7004 is included in monthly rental]</t>
  </si>
  <si>
    <t>A7005</t>
  </si>
  <si>
    <t>Administration set, with small volume nonfiltered pneumatic nebulizer, non-disposable.</t>
  </si>
  <si>
    <t>1 unit = each, 3 per 6 months. [A7005 can be billed separately when used with E0570 only when patient owns equipment otherwise A7005 is included in monthly rental]</t>
  </si>
  <si>
    <t>A7006</t>
  </si>
  <si>
    <t>Administration set, with small volume filtered pneumatic nebulizer.</t>
  </si>
  <si>
    <t>1 unit = each, 1 per 1 month. [A7006 can be billed separately when used with E0565, E0570 and E0585 only when patient owns equipment otherwise A7006 is included in monthly rental]</t>
  </si>
  <si>
    <t>A7010</t>
  </si>
  <si>
    <t>Corrugated tubing, disposable, used with large volume nebulizer, 100 feet.</t>
  </si>
  <si>
    <t xml:space="preserve">1 unit = each [100ft], 2 per month. [A7010 can be billed separately when used with E0565 and E0585 only when the patient owns equipment, otherwise A7010 is included in monthly rental] </t>
  </si>
  <si>
    <t>A7012</t>
  </si>
  <si>
    <t>Water collection device, used with large volume nebulizer.</t>
  </si>
  <si>
    <t>1 unit = each, 2 per month. [A7012 can be billed separately when used with E0565 and E0585 only when patient owns equipment otherwise A7012 is included in monthly rental]</t>
  </si>
  <si>
    <t>A7013</t>
  </si>
  <si>
    <t>Filter, disposable, used with aerosol compressor or ultrasonic generator.</t>
  </si>
  <si>
    <t>1 unit = each, 2 per month. [A7013 can be billed separately when used with E0565, E0570 and E0585 only when patient owns equipment otherwise A7013 is included in monthly rental]</t>
  </si>
  <si>
    <t>A7014</t>
  </si>
  <si>
    <t>Filter, nondisposable, used with aerosol compressor or ultrasonic generator.</t>
  </si>
  <si>
    <t>1 unit = each, 1 per 3 months. [A7014 can be billed separately when used with E0565, E0572 and E0585 only when patient owns equipment otherwise A7014 is included in monthly rental]</t>
  </si>
  <si>
    <t>A7015</t>
  </si>
  <si>
    <t>Aerosol mask, used with DME nebulizer.</t>
  </si>
  <si>
    <t>1 unit = each, 1 per month. [A7015 can be billed separately when used with E0565, E0570 and E0585 only when patient owns equipment otherwise A7015 is included in monthly rental]</t>
  </si>
  <si>
    <t>A7017</t>
  </si>
  <si>
    <r>
      <t xml:space="preserve">Nebulizer, durable, glass or autoclavable plastic, bottle type, not used with oxygen. </t>
    </r>
    <r>
      <rPr>
        <strike/>
        <sz val="10"/>
        <color theme="1"/>
        <rFont val="Tahoma"/>
        <family val="2"/>
      </rPr>
      <t xml:space="preserve"> </t>
    </r>
  </si>
  <si>
    <t xml:space="preserve">1 unit = each, 1 per 12 months. [A7017 can be billed separately when used with E0565 or E0572 only when patient owns equipment otherwise A7017 is included in monthly rental.                  </t>
  </si>
  <si>
    <t xml:space="preserve">Nebulizer, durable, glass or autoclavable plastic, bottle type, not used with oxygen.   </t>
  </si>
  <si>
    <t xml:space="preserve">1 unit = each. 1 per 12 months.  Rental is for short term use, rental  paid amount can not exceed purchase price               </t>
  </si>
  <si>
    <t xml:space="preserve">Nebulizer, durable, glass or autoclavable plastic, bottle type, not used with oxygen.  </t>
  </si>
  <si>
    <t xml:space="preserve">1 unit = each, 1 per 12 months. [A7017 can be billed separately when used with E0565 or E0572 only when patient owns equipment otherwise A7017 is included in monthly rental.               </t>
  </si>
  <si>
    <t>A7018</t>
  </si>
  <si>
    <t>Water, distilled, used with large volume nebulizer, 1000 ml.</t>
  </si>
  <si>
    <t>1 unit [1000 ml] = each, 15 per month.</t>
  </si>
  <si>
    <t>A7020</t>
  </si>
  <si>
    <t>Interface for cough stimulating device, includes all components, replacement only.</t>
  </si>
  <si>
    <t xml:space="preserve">1 unit = each, 1 per 3 months                                                                                                                                      </t>
  </si>
  <si>
    <t>A7025</t>
  </si>
  <si>
    <t>High frequency chest wall oscillation system vest, replacement for use with patient owned equipment, each.</t>
  </si>
  <si>
    <r>
      <t xml:space="preserve">1 unit = each, 1 per 3 years.                                                                                  </t>
    </r>
    <r>
      <rPr>
        <b/>
        <sz val="10"/>
        <color theme="1"/>
        <rFont val="Tahoma"/>
        <family val="2"/>
      </rPr>
      <t xml:space="preserve">(Masshealth members only) </t>
    </r>
    <r>
      <rPr>
        <sz val="10"/>
        <color theme="1"/>
        <rFont val="Tahoma"/>
        <family val="2"/>
      </rPr>
      <t xml:space="preserve">       </t>
    </r>
  </si>
  <si>
    <t>KH KI</t>
  </si>
  <si>
    <r>
      <t xml:space="preserve">1 unit = each, 1 per 3 years.                                              </t>
    </r>
    <r>
      <rPr>
        <b/>
        <sz val="10"/>
        <color theme="1"/>
        <rFont val="Tahoma"/>
        <family val="2"/>
      </rPr>
      <t xml:space="preserve">(CAPPED rental modifiers must be used for all Medicare dually eligible members.)  </t>
    </r>
    <r>
      <rPr>
        <sz val="10"/>
        <color theme="1"/>
        <rFont val="Tahoma"/>
        <family val="2"/>
      </rPr>
      <t xml:space="preserve">      </t>
    </r>
  </si>
  <si>
    <t>KJ</t>
  </si>
  <si>
    <r>
      <t xml:space="preserve">1 unit = each, 1 per 3 years.                                              </t>
    </r>
    <r>
      <rPr>
        <b/>
        <sz val="10"/>
        <color theme="1"/>
        <rFont val="Tahoma"/>
        <family val="2"/>
      </rPr>
      <t xml:space="preserve">(CAPPED rental modifiers must be used for all Medicare dually eligible members.) </t>
    </r>
    <r>
      <rPr>
        <sz val="10"/>
        <color theme="1"/>
        <rFont val="Tahoma"/>
        <family val="2"/>
      </rPr>
      <t xml:space="preserve">       </t>
    </r>
  </si>
  <si>
    <t>A7026</t>
  </si>
  <si>
    <t>12 14 31 32 33</t>
  </si>
  <si>
    <t>High frequency chest wall oscillation system hose, replacement for use with patient owned equipment, each.</t>
  </si>
  <si>
    <t xml:space="preserve">1 unit = each, 1 per 3 years.                    </t>
  </si>
  <si>
    <t>A7027</t>
  </si>
  <si>
    <t xml:space="preserve">Combination oral/nasal mask, used with continuous positive airway pressure device, each </t>
  </si>
  <si>
    <t>A7028</t>
  </si>
  <si>
    <t xml:space="preserve">Oral cushion for combination oral/nasal mask, replacement only, each </t>
  </si>
  <si>
    <t>A7029</t>
  </si>
  <si>
    <t>Nasal pillows for combination oral/nasal mask, replacement only, pair.</t>
  </si>
  <si>
    <t>A7030</t>
  </si>
  <si>
    <t>Full face mask used with positive airway pressure device, each.</t>
  </si>
  <si>
    <t>1 unit = each, 1 per 3 months. (to be used with E0470, E0471 or E0601 )</t>
  </si>
  <si>
    <t>A7031</t>
  </si>
  <si>
    <t>Face mask interface, replacement for full face mask, each.</t>
  </si>
  <si>
    <t>A7032</t>
  </si>
  <si>
    <t>Replacement cushion for nasal application device, each.</t>
  </si>
  <si>
    <t>A7033</t>
  </si>
  <si>
    <t>Replacement pillows for nasal application device, pair.</t>
  </si>
  <si>
    <t>A7034</t>
  </si>
  <si>
    <t>Nasal interface (mask or cannula type) used with positive airway pressure device, with or without head strap.</t>
  </si>
  <si>
    <t>1 unit = each, 1 per 3 months. (used with E0470, E0471 or E0601)</t>
  </si>
  <si>
    <t>A7035</t>
  </si>
  <si>
    <t>Headgear used with positive airway pressure device.</t>
  </si>
  <si>
    <t xml:space="preserve">1 unit = each, 1 per 6 months. (used with E0470, E0471 or E0601)  ( 1 unit per Date Of Service)                    </t>
  </si>
  <si>
    <t>A7036</t>
  </si>
  <si>
    <t>Chinstrap used with positive airway pressure device.</t>
  </si>
  <si>
    <t>A7037</t>
  </si>
  <si>
    <t>Tubing used with positive airway pressure device.</t>
  </si>
  <si>
    <t>1 unit = each, 1 per 3 months. (used with E0601, E0470 or E0471 )</t>
  </si>
  <si>
    <t>A7038</t>
  </si>
  <si>
    <t>`</t>
  </si>
  <si>
    <t>Filter, disposable, used with positive airway pressure device.</t>
  </si>
  <si>
    <t>A7039</t>
  </si>
  <si>
    <t>Filter, non disposable, used with positive airway pressure device.</t>
  </si>
  <si>
    <t xml:space="preserve">1 unit = each, 1 per 6 months. (used with E0470, E0471 or E0601 )            </t>
  </si>
  <si>
    <t>A7044</t>
  </si>
  <si>
    <t>Oral interface used with positive airway pressure device, each.</t>
  </si>
  <si>
    <t>1 unit = each, 1 per 3 month.</t>
  </si>
  <si>
    <t>A7045</t>
  </si>
  <si>
    <t>Exhalation port with or without swivel used with accessories for positive airway devices, replacement only.</t>
  </si>
  <si>
    <t>1 unit = each, 1 per 12 month.</t>
  </si>
  <si>
    <t xml:space="preserve">Exhalation port with or without swivel used with accessories for positive airway devices, replacement only. </t>
  </si>
  <si>
    <t xml:space="preserve">1 unit = each, 1 per 12 month.  Rental is for short term use, rental  paid amount can not exceed purchase price   </t>
  </si>
  <si>
    <t>A7046</t>
  </si>
  <si>
    <t>Water chamber for humidifier, used with positive pressure device, replacement, each.</t>
  </si>
  <si>
    <t xml:space="preserve">1 unit = each, 1 per 6 months. </t>
  </si>
  <si>
    <t>A7047</t>
  </si>
  <si>
    <t>Oral interface used with respiratory suction pump, each.</t>
  </si>
  <si>
    <t>A7048</t>
  </si>
  <si>
    <t>Vacuum drainage collection unit and tubing kit, including all supplies needed for collection unit change, for use with implanted catheter, each</t>
  </si>
  <si>
    <t>1 unit = each, 10 per month.</t>
  </si>
  <si>
    <t>A7501</t>
  </si>
  <si>
    <t>Tracheostoma valve, including diaphragm, each.</t>
  </si>
  <si>
    <t>1 unit = each, 1 per 6 month. (used with E0601,  E0470, or  E0471)</t>
  </si>
  <si>
    <t>A7502</t>
  </si>
  <si>
    <t>Replacement diaphragm/faceplate for tracheostoma valve, each.</t>
  </si>
  <si>
    <t xml:space="preserve">1 unit = each, 3 per 6 months. </t>
  </si>
  <si>
    <t>A7503</t>
  </si>
  <si>
    <t>Filter holder or filter cap, reusable, for use in a tracheostoma heat and moisture exchange system, each.</t>
  </si>
  <si>
    <t>A7504</t>
  </si>
  <si>
    <t>Filter for use in a tracheostoma heat and moisture exchange system, each.</t>
  </si>
  <si>
    <t>1 unit = each, 90 per month. [packages of 30]</t>
  </si>
  <si>
    <t>A7505</t>
  </si>
  <si>
    <t>Housing, reusable without adhesive, for use in a heat and moisture exchange system and/or with a tracheostoma valve, each.</t>
  </si>
  <si>
    <t>A7506</t>
  </si>
  <si>
    <t>Adhesive disc for use in a heat and moisture exchange system and/or with tracheostoma valve, any type each.</t>
  </si>
  <si>
    <t>A7507</t>
  </si>
  <si>
    <t>Filter holder and integrated filter without adhesive, for use in a tracheostoma heat and moisture exchange system, each.</t>
  </si>
  <si>
    <t xml:space="preserve">1 unit = each, 90 per month. </t>
  </si>
  <si>
    <t>A7508</t>
  </si>
  <si>
    <t>Housing and integrated adhesive, for use in a tracheostoma heat and moisture exchange system and/or with a tracheostoma valve, each.</t>
  </si>
  <si>
    <t>1 unit = each, 90 per month.</t>
  </si>
  <si>
    <t>A7509</t>
  </si>
  <si>
    <t>Filter holder and integrated filter and adhesive, for use as a tracheostoma heat and moisture exchange system, each.</t>
  </si>
  <si>
    <t>A7520</t>
  </si>
  <si>
    <t>Tracheostomy/laryngectomy tube, non-cuffed, polyvinyalchloride (PVC), silicone or equal, each.</t>
  </si>
  <si>
    <t>Tracheostomy/laryngectomy tube, noncuffed, polyvinylchloride (PVC), silicone or equal, each. (customized nonstandard size for adults for MassHealth members only)</t>
  </si>
  <si>
    <t xml:space="preserve">AAC+35% </t>
  </si>
  <si>
    <t>Tracheostomy/laryngectomy tube, noncuffed, polyvinylchloride (PVC), silicone or equal, each. (customized nonstandard size for children for MassHealth members only)</t>
  </si>
  <si>
    <t>A7521</t>
  </si>
  <si>
    <t>Tracheostomy/laryngectomy tube, cuffed, polyvinyalchloride (PVC), silicone or equal, each.</t>
  </si>
  <si>
    <t xml:space="preserve">Tracheostomy/laryngectomy tube, cuffed, polyvinylchloride (PVC), silicone or equal, each. (customized nonstandard size for adults for MassHealth members only) </t>
  </si>
  <si>
    <t>Tracheostomy/laryngectomy tube, cuffed, polyvinylchloride (PVC), silicone or equal, each. (customized nonstandard size for children for MassHealth members only)</t>
  </si>
  <si>
    <t>A7522</t>
  </si>
  <si>
    <t>Tracheostomy/laryngectomy tube, stainless steel [sterilzable and reusable], each.</t>
  </si>
  <si>
    <t>1 unit = each, 1 per 12 months.</t>
  </si>
  <si>
    <t>Tracheostomy/laryngectomy tube, stainless steel. [sterilizable and reusable], each (pediatric specialized rehabilitation equipment)</t>
  </si>
  <si>
    <t>A7523</t>
  </si>
  <si>
    <t>Tracheostomy shower protector, each.</t>
  </si>
  <si>
    <t>A7524</t>
  </si>
  <si>
    <t>Tracheostoma stent/stud/button, each.</t>
  </si>
  <si>
    <t xml:space="preserve">1 unit = each, 1 per 3 months. </t>
  </si>
  <si>
    <t>A7525</t>
  </si>
  <si>
    <t>Tracheostomy mask, each.</t>
  </si>
  <si>
    <r>
      <t>1 unit = each, 1 per 1 month. [used with E0570 and E0585] claim must include applicable</t>
    </r>
    <r>
      <rPr>
        <b/>
        <u/>
        <sz val="10"/>
        <color theme="1"/>
        <rFont val="Tahoma"/>
        <family val="2"/>
      </rPr>
      <t xml:space="preserve"> ICD-10</t>
    </r>
    <r>
      <rPr>
        <sz val="10"/>
        <color theme="1"/>
        <rFont val="Tahoma"/>
        <family val="2"/>
      </rPr>
      <t xml:space="preserve"> that determines the Medical Necessity of this product.                                                  </t>
    </r>
  </si>
  <si>
    <t>A7526</t>
  </si>
  <si>
    <t>Tracheostomy tube collar/holder, each.</t>
  </si>
  <si>
    <t>1 unit = each, 30 per month. [A7526 is included in A4625 and cannot be billed separately]</t>
  </si>
  <si>
    <t>A7527</t>
  </si>
  <si>
    <t>Tracheostomy/laryngectomy tube plug, each.</t>
  </si>
  <si>
    <t>1 unit = each, 12 per year.</t>
  </si>
  <si>
    <t>A8000</t>
  </si>
  <si>
    <t>Helmet, protective, soft, prefabricated, includes all components and
accessories.</t>
  </si>
  <si>
    <t>1 unit = each, 1 per 1 year.</t>
  </si>
  <si>
    <t>Sometime</t>
  </si>
  <si>
    <t xml:space="preserve">Helmet, protective, soft, prefabricated, includes all components and
accessories   </t>
  </si>
  <si>
    <t xml:space="preserve">Helmet, protective, soft, prefabricated, includes all components and
accessories  </t>
  </si>
  <si>
    <t>A8001</t>
  </si>
  <si>
    <t xml:space="preserve">Helmet, protective, hard, prefabricated, includes all components and
accessories </t>
  </si>
  <si>
    <t xml:space="preserve">Helmet, protective, hard, prefabricated, includes all components and
accessories   </t>
  </si>
  <si>
    <t xml:space="preserve">Helmet, protective, hard, prefabricated, includes all components and
accessories  </t>
  </si>
  <si>
    <t>A8002</t>
  </si>
  <si>
    <t>AAC+30%</t>
  </si>
  <si>
    <t>Helmet, protective, soft, custom fabricated, includes all components
and accessories</t>
  </si>
  <si>
    <t xml:space="preserve">Helmet, protective, soft, custom fabricated, includes all components
and accessories   </t>
  </si>
  <si>
    <t xml:space="preserve">Helmet, protective, soft, custom fabricated, includes all components
and accessories  </t>
  </si>
  <si>
    <t>A8003</t>
  </si>
  <si>
    <t xml:space="preserve">Helmet, protective, hard, custom fabricated, includes all components
and accessories </t>
  </si>
  <si>
    <t xml:space="preserve">Helmet, protective, hard, custom fabricated, includes all components
and accessories   </t>
  </si>
  <si>
    <t xml:space="preserve">Helmet, protective, hard, custom fabricated, includes all components
and accessories  </t>
  </si>
  <si>
    <t>A8004</t>
  </si>
  <si>
    <t xml:space="preserve">Soft interface for helmet, replacement only  </t>
  </si>
  <si>
    <t xml:space="preserve">Soft interface for helmet, replacement only   </t>
  </si>
  <si>
    <t>Soft interface for helmet, replacement only (used durable medical
equipment)</t>
  </si>
  <si>
    <t>A9274</t>
  </si>
  <si>
    <t>External ambulatory insulin delivery system, disposable, each includes all supplies and accessories.</t>
  </si>
  <si>
    <t>A9276</t>
  </si>
  <si>
    <t>Sensor, invasive (e.g. subcutaneous), disposable, for use with interstitial continuous glucose monitoring system.</t>
  </si>
  <si>
    <t xml:space="preserve">1 unit = each, Max 10 units per month based on the following manufacturers :                                                                                             ● Dexcom – 1 per week, 52 per year. (1 last 7 days)
● MiniMed – 10 per month, 120 per year. (1 last 3 days)          ● Medtronic Enlite System - 5 per month, 60 per year.                                                                                                                 </t>
  </si>
  <si>
    <t>A9277</t>
  </si>
  <si>
    <t>Transmitter, external for use with interstitial continuous glucose monitoring system.</t>
  </si>
  <si>
    <t xml:space="preserve">1 unit = each. 4 per year.                                                                                                                                                                       </t>
  </si>
  <si>
    <t>A9278</t>
  </si>
  <si>
    <t>Receiver (monitor), external for use with interstitial continuous glucose monitoring system.</t>
  </si>
  <si>
    <t>1 unit = each. 1 per year.</t>
  </si>
  <si>
    <t>A9280</t>
  </si>
  <si>
    <t xml:space="preserve">Alert or alarm device, not otherwise classified </t>
  </si>
  <si>
    <t>1 unit = each, 1 per 3 years. This code is to be used for Enuresis, Seizure alarm and CO2 monitoring device only.</t>
  </si>
  <si>
    <t>A9281</t>
  </si>
  <si>
    <t>Reaching/grabbing device, any type, any length, each.</t>
  </si>
  <si>
    <t>1 unit = each,  1 per 12 months.</t>
  </si>
  <si>
    <t>A9900</t>
  </si>
  <si>
    <r>
      <t xml:space="preserve">Miscellaneous DME supply, accessory and/or service component of another HCPCS code </t>
    </r>
    <r>
      <rPr>
        <b/>
        <sz val="10"/>
        <color theme="1"/>
        <rFont val="Tahoma"/>
        <family val="2"/>
      </rPr>
      <t>(for MassHealth Members only. Can be used in conjunction with HCPCS A9280 CO2 Monitoring Device)</t>
    </r>
    <r>
      <rPr>
        <sz val="10"/>
        <color theme="1"/>
        <rFont val="Tahoma"/>
        <family val="2"/>
      </rPr>
      <t xml:space="preserve"> </t>
    </r>
  </si>
  <si>
    <t>1 unit = each, 1 per 5 years</t>
  </si>
  <si>
    <t>A9901</t>
  </si>
  <si>
    <t>DME delivery, set up and/or dispensing service component of another HCPCS code </t>
  </si>
  <si>
    <t>B4034</t>
  </si>
  <si>
    <t>Enteral feeding supply kit; syringe fed, per day, includes but not limited to feeding/flushing syringe, administration set tubing, dressing, tape.</t>
  </si>
  <si>
    <t xml:space="preserve">1 unit = 1 each, 1 per day. [A5200 included in code B4034], all supplies including dressings], other than feeding tube itself. Can not bill if billing "S" codes (item included in "S" codes)   (1 unit per Date Of Service)                                                                                                                                           </t>
  </si>
  <si>
    <t>B4035</t>
  </si>
  <si>
    <t>Enteral feeding supply kit;  pump fed, per day, includes but not limited to feeding/flushing syringe, administration set tubing, dressing, tape.</t>
  </si>
  <si>
    <t xml:space="preserve">1 unit = each,  31 per month. [A5200 included in code B4035] all supllies [including dressings], other than the feeding tube itself included. Can not bill if billing "S" codes (item included in "S" code.                                                                                                                      </t>
  </si>
  <si>
    <t>B4036</t>
  </si>
  <si>
    <t>Enteral feeding supply kit; gravity fed, per day, includes but not limited to feeding/flushing syringe, administration set tubing, dressing, tape.</t>
  </si>
  <si>
    <t xml:space="preserve">1 unit = each, 31 per month. [A5200 included in code B4036] all supplies [including dressings], other than the feeding tube itself included. Can not bill if billing "S" codes (item included in "S" codes.                                                                                                                       </t>
  </si>
  <si>
    <t>B4081</t>
  </si>
  <si>
    <t>Nasogastric tubing with stylet.</t>
  </si>
  <si>
    <t>1 unit = each, 6 per 3 months.</t>
  </si>
  <si>
    <t>B4082</t>
  </si>
  <si>
    <t>Nasogastric tubing without stylet.</t>
  </si>
  <si>
    <t>B4083</t>
  </si>
  <si>
    <t>Stomach tube - levine type.</t>
  </si>
  <si>
    <t>B4087</t>
  </si>
  <si>
    <r>
      <t xml:space="preserve">Gastrostomy/jejunostomy tube, standard, any material, any type, each.  </t>
    </r>
    <r>
      <rPr>
        <sz val="10"/>
        <color indexed="60"/>
        <rFont val="Tahoma"/>
        <family val="2"/>
      </rPr>
      <t/>
    </r>
  </si>
  <si>
    <t>1 unit = each, 6 per 3 months, 1 unit per DOS</t>
  </si>
  <si>
    <t xml:space="preserve">Gastrostomy/jejunostomy tube, standard, any material, any type, each (mickey tube)  For this HCPCS providers of DME may use UC modifier for a child (&gt;21 yrs.) under special medical circumstances such as but not limited to spastic movements or behavioral issues that causes the tube to come out and cause a need for  frequent replacement.                                                                                                                                                                                                                                                                                        ** Providers are reminded they must have documentation of medical justification in the member’s record before supplying/billing with this modifier for &gt; 21 yrs. of age.   </t>
  </si>
  <si>
    <t>B4088</t>
  </si>
  <si>
    <t xml:space="preserve">Gastrostomy/jejunostomy tube, low-profile, any material, any type, each.  </t>
  </si>
  <si>
    <t xml:space="preserve">1 unit = each, 6 per 3 months, 1 unit per DOS.                                  ( 1 unit per Date Of Service)                    </t>
  </si>
  <si>
    <t>B4100</t>
  </si>
  <si>
    <t>AAC+25%</t>
  </si>
  <si>
    <t>Link to                                  Calculate Case &amp; Calories</t>
  </si>
  <si>
    <t xml:space="preserve"> BO</t>
  </si>
  <si>
    <t>Food thickener, administered orally, per ounce.</t>
  </si>
  <si>
    <r>
      <rPr>
        <b/>
        <sz val="10"/>
        <color theme="1"/>
        <rFont val="Tahoma"/>
        <family val="2"/>
      </rPr>
      <t xml:space="preserve">Thick It: 1 unit = 1 ounce                                                                </t>
    </r>
    <r>
      <rPr>
        <sz val="10"/>
        <color theme="1"/>
        <rFont val="Tahoma"/>
        <family val="2"/>
      </rPr>
      <t xml:space="preserve"> 14 units per day/420 per month.                                         </t>
    </r>
    <r>
      <rPr>
        <b/>
        <sz val="10"/>
        <color theme="1"/>
        <rFont val="Tahoma"/>
        <family val="2"/>
      </rPr>
      <t>Simply Thick Gel Pump</t>
    </r>
    <r>
      <rPr>
        <sz val="10"/>
        <color theme="1"/>
        <rFont val="Tahoma"/>
        <family val="2"/>
      </rPr>
      <t>:</t>
    </r>
    <r>
      <rPr>
        <b/>
        <sz val="10"/>
        <color theme="1"/>
        <rFont val="Tahoma"/>
        <family val="2"/>
      </rPr>
      <t xml:space="preserve"> 1 unit = 1 ounce</t>
    </r>
    <r>
      <rPr>
        <sz val="10"/>
        <color theme="1"/>
        <rFont val="Tahoma"/>
        <family val="2"/>
      </rPr>
      <t xml:space="preserve">                                                    64 oz  6 bottles per month                                                55 oz , 8 bottles per month.                                                16.9 oz, 24 bottles per month                                                                                                                                                                                                                                                                                                                                                                                                                                                                                            </t>
    </r>
    <r>
      <rPr>
        <b/>
        <sz val="10"/>
        <color theme="1"/>
        <rFont val="Tahoma"/>
        <family val="2"/>
      </rPr>
      <t>Simply Thick Packet: 1 unit= 1 packet</t>
    </r>
    <r>
      <rPr>
        <sz val="10"/>
        <color theme="1"/>
        <rFont val="Tahoma"/>
        <family val="2"/>
      </rPr>
      <t xml:space="preserve">                                                                
</t>
    </r>
    <r>
      <rPr>
        <i/>
        <sz val="10"/>
        <color theme="1"/>
        <rFont val="Tahoma"/>
        <family val="2"/>
      </rPr>
      <t>Nectar</t>
    </r>
    <r>
      <rPr>
        <sz val="10"/>
        <color theme="1"/>
        <rFont val="Tahoma"/>
        <family val="2"/>
      </rPr>
      <t xml:space="preserve"> thick packets 15 packets per day/450 packets per month                                                                          </t>
    </r>
    <r>
      <rPr>
        <i/>
        <sz val="10"/>
        <color theme="1"/>
        <rFont val="Tahoma"/>
        <family val="2"/>
      </rPr>
      <t>Honey</t>
    </r>
    <r>
      <rPr>
        <sz val="10"/>
        <color theme="1"/>
        <rFont val="Tahoma"/>
        <family val="2"/>
      </rPr>
      <t xml:space="preserve"> thick packets max allowable would be 12 packets per day / 360 per month
</t>
    </r>
  </si>
  <si>
    <t>B4102</t>
  </si>
  <si>
    <t>BA</t>
  </si>
  <si>
    <t>Enteral formula: for adult, used to replace fluids and electroyles (e.q. clear liquids) 500 ML = 1 unit.</t>
  </si>
  <si>
    <t>1 unit = 500ml.</t>
  </si>
  <si>
    <t>BO</t>
  </si>
  <si>
    <t>Enteral formula: for adult, used to replace fluids and electroyles (e.q. clear liquids) 1 unit = 1 can/box, 6 per day.</t>
  </si>
  <si>
    <t>1 unit = each, (BO)  6 per day/180 per month.</t>
  </si>
  <si>
    <t>B4103</t>
  </si>
  <si>
    <t>Enteral formula: for pediatrices, used to replace fluids and electroyles (e.q. clear liquids) 500 ML = 1 unit.</t>
  </si>
  <si>
    <t>1 unit = 500ml. (BA)</t>
  </si>
  <si>
    <t>Enteral formula: for pediatrices, used to replace fluids and electroyles (e.q. clear liquids) 1 unit = 1 can/box, 6 per day.</t>
  </si>
  <si>
    <t>B4104</t>
  </si>
  <si>
    <t>Addiitive for enteral formula: ( e.q. filber).</t>
  </si>
  <si>
    <t>1 unit = each, (BA)  6 per day/180 per month.</t>
  </si>
  <si>
    <t>Addiitive for enteral formula: ( e.q. filber). 1 unit = 1 can/box, 6 per day.</t>
  </si>
  <si>
    <t>B4105</t>
  </si>
  <si>
    <t>In-Line Cartridge Containing Digestive Enzyme(s) for Enteral Feeding</t>
  </si>
  <si>
    <t>1 unit= each, 2 per day/60 per month</t>
  </si>
  <si>
    <t>B4148</t>
  </si>
  <si>
    <t>Enteral feeding supply kit; elastomeric control fed, per day, includes but not limited to feeding/flushing syringe, administration set tubing, dressings, tape</t>
  </si>
  <si>
    <t>1 unit = each,  31 per month.</t>
  </si>
  <si>
    <t>B4149</t>
  </si>
  <si>
    <t>Enteral formula, manufactured blenderized natural foods with intact nutrients, includes proteins, fats, carbohydrates, vitamins and minerals, may include fiber, administered through an enteral feeding tube, 100 calories = 1 unit.(item furnished in conjunction with PEN services).</t>
  </si>
  <si>
    <t xml:space="preserve">1 unit = 100 calories. (BA) </t>
  </si>
  <si>
    <t>Enteral formula, manufactured blenderized natural foods with intact nutrients, includes proteins, fats, carbohydrates, vitamins and minerals, may include fiber, administered through an enteral feeding tube. 100 calories = 1 unit (orally administered, 1 can = 1 unit)</t>
  </si>
  <si>
    <t>1 unit = each (BO) 6 per day/180 per month.</t>
  </si>
  <si>
    <t>B4150</t>
  </si>
  <si>
    <t xml:space="preserve">BA </t>
  </si>
  <si>
    <t>Enteral formula,  nutritionally complete with intact nutrients, includes proteins, fats, carbohydrates, vitamins and minerals, may include fiber, administered through an enteral feeding tube, 100 calories = 1 unit.(item furnished in conjunction with PEN services).</t>
  </si>
  <si>
    <t xml:space="preserve">1 unit = 100 calories (BA). </t>
  </si>
  <si>
    <t xml:space="preserve">Enteral formula,  nutritionally complete with intact nutrients, includes proteins, fats, carbohydrates, vitamins and minerals, may include fiber, administered through an enteral feeding tube,100 calories = 1 unit (orally administered, 1 can = 1 unit) </t>
  </si>
  <si>
    <t>B4152</t>
  </si>
  <si>
    <t xml:space="preserve">Enteral formula, nutritionally complete, calorically dense (equal to or greater than 1.5 kcal/ml) with intact nutrients, includes proteins, fats, carbohydrates, vitamins and minerals, may include fiber, administered through an enteral feeding tube, 100 calories = 1 unit. (item furnished in conjunction with PEN services). </t>
  </si>
  <si>
    <t>B4153</t>
  </si>
  <si>
    <t xml:space="preserve">Enteral formula, nutritionally complete, hydrolyzed proteins (amino acids and peptide chain), includes fats, carbohydrates, vitamins and minerals, may include fiber, administered through an enteral feeding tube, 100 calories = 1 unit (item furnished in conjunction with PEN services). </t>
  </si>
  <si>
    <t>1 unit = each. (BO) 6 per day</t>
  </si>
  <si>
    <t>B4154</t>
  </si>
  <si>
    <t>Enteral formula, nutritionally complete, for special metabolic needs, excludes inherited disease of metabolism, includes altered composition of proteins, fats, carbohydrates, vitamins and/or minerals, may include fiber, administered through an enteral feeding tube, 100 calories = 1 unit (item furnished in conjunction with PEN services)..</t>
  </si>
  <si>
    <t>Enteral formula, nutritionally complete, for special metabolic needs, excludes inherited disease of metabolism, includes altered composition of proteins, fats, carbohydrates, vitamins and/or minerals, may include fiber, administered through an enteral feeding tube, 100 calories = 1 unit (orally administered, 1 can = 1 unit)</t>
  </si>
  <si>
    <t>1 unit = each. (BO) 6 per day/180 per month.</t>
  </si>
  <si>
    <t>B4155</t>
  </si>
  <si>
    <t>Enteral formula, nutritionally incomplete/modular nutrients, includes specific nutrients, carbohydrates (e.g., glucose polymers), proteins/amino acids (e.g., glutamine, arginine), fat (e.g., medium chain triglycerides) or combination, administered through an enteral feeding tube,  100 calories = 1 unit. (item furnished in conjunction with PEN services)</t>
  </si>
  <si>
    <t>Enteral formula, nutritionally incomplete/modular nutrients, includes specific nutrients, carbohydrates (e.g., glucose polymers), proteins/amino acids (e.g., glutamine, arginine), fat (e.g., medium chain triglycerides) or combination, administered through an enteral feeding tube, 100 calories = 1 unit (orally administered, 1 can = 1 unit)</t>
  </si>
  <si>
    <t>B4157</t>
  </si>
  <si>
    <t>Enteral formula, nutritionally complete, for special metabolic needs for inherited disease of metabolism, includes proteins, fats, carbohydrates, vitamins and minerals, may include fiber, administered through an enteral feeding tube, 100 calories = 1 unit (orally administered, 1 can = 1 unit)</t>
  </si>
  <si>
    <t xml:space="preserve">BO </t>
  </si>
  <si>
    <t>Enteral formula, nutritionally complete, for special metabolic needs for inherited disease of metabolism, includes proteins, fats, carbohydrates, vitamins and minerals, may include fiber, administered through an enteral feeding tube, 100 calories = 1 unit (Item furnished in conjunction with PEN services.).</t>
  </si>
  <si>
    <t>B4158</t>
  </si>
  <si>
    <t>Enteral formula, for pediatrics, nutritionally complete with intact nutrients, includes proteins, fats, carbohydrates, vitamins and minerals, may include fiber and/or iron, administered through an enteral feeding tube, 100 calories = 1 unit (orally administered, 1 can = 1 unit)</t>
  </si>
  <si>
    <t>Enteral formula, for pediatrics, nutritionally complete with intact nutrients, includes proteins, fats, carbohydrates, vitamins and minerals, may include fiber and/or iron, administered through an enteral feeding tube, 100 calories = 1 unit (Item furnished in conjunction with PEN services.).</t>
  </si>
  <si>
    <t>B4159</t>
  </si>
  <si>
    <t>Enteral formula, for pediatrics, nutritionally complete soy based with intact nutrients, includes proteins, fats, carbohydrates, vitamins and minerals, may include fiber and/or iron, administered through an enteral feeding tube, 100 calories = 1 unit (orally administered, 1 can = 1 unit)</t>
  </si>
  <si>
    <t>Enteral formula, for pediatrics, nutritionally complete soy based with intact nutrients, includes proteins, fats, carbohydrates, vitamins and minerals, may include fiber and/or iron, administered through an enteral feeding tube, 100 calories = 1 unit (Item furnished in conjunction with PEN services.).</t>
  </si>
  <si>
    <t>B4160</t>
  </si>
  <si>
    <t>Enteral formula, for pediatrics, nutritionally complete calorically dense (equal to or greater than 0.7 kcal/ml) with intact nutrients, includes proteins, fats, carbohydrates, vitamins and minerals, may include fiber, administered through an enteral feeding tube, 100 calories = 1 unit (orally administered, 1 can = 1 unit)</t>
  </si>
  <si>
    <t>Enteral formula, for pediatrics, nutritionally complete calorically dense (equal to or greater than 0.7 kcal/ml) with intact nutrients, includes proteins, fats, carbohydrates, vitamins and minerals, may include fiber, administered through an enteral feeding tube, 100 calories = 1 unit (Item furnished in conjunction with PEN services.).</t>
  </si>
  <si>
    <t>B4161</t>
  </si>
  <si>
    <t>Enteral formula, for pediatrics, hydrolyzed/amino acids and peptide chain proteins, includes fats, carbohydrates, vitamins and minerals, may include fiber, administered through an enteral feeding tube, 100 calories = 1 unit (orally administered, 1 can = 1 unit)</t>
  </si>
  <si>
    <t>Enteral formula, for pediatrics, hydrolyzed/amino acids and peptide chain proteins, includes fats, carbohydrates, vitamins and minerals, may include fiber, administered through an enteral feeding tube, 100 calories = 1 unit (Item furnished in conjunction with PEN services.)</t>
  </si>
  <si>
    <t>B4162</t>
  </si>
  <si>
    <t>Enteral formula, for pediatrics, special metabolic needs for inherited disease of metabolism, includes proteins, fats, carbohydrates, vitamins and minerals, may include fiber, administered through an enteral feeding tube, 100 calories = 1 unit (orally administered, 1 can = 1 unit)</t>
  </si>
  <si>
    <t>Enteral formula, for pediatrics, special metabolic needs for inherited disease of metabolism, includes proteins, fats, carbohydrates, vitamins and minerals, may include fiber, administered through an enteral feeding tube, 100 calories = 1 unit (Item furnished in conjunction with PEN services.).</t>
  </si>
  <si>
    <t>B4164</t>
  </si>
  <si>
    <t>Parenteral nutrition solution:  carbohydrates (dextrose), 50% or less (500 ml = 1 unit) - homemix.</t>
  </si>
  <si>
    <t>1 unit = 500 ml  [included in this code is B4164, B4180, B4168 - B4178], codes  B4216 can be billed separately.</t>
  </si>
  <si>
    <t>B4168</t>
  </si>
  <si>
    <t>Parenteral nutrition solution; amino acid, 3.5%, (500 ml = 1 unit) - homemix.</t>
  </si>
  <si>
    <t>B4172</t>
  </si>
  <si>
    <t>Parenteral nutrition solution; amino acid, 5.5% through 7%, (500 ml = 1 unit) - homemix.</t>
  </si>
  <si>
    <t>B4176</t>
  </si>
  <si>
    <t>Parenteral nutrition solution; amino acid, 7% through 8.5%, (500 ml = 1 unit) - homemix.</t>
  </si>
  <si>
    <t>B4178</t>
  </si>
  <si>
    <t>Parenteral nutrition solution: amino acid, greater than 8.5% (500 ml = 1 unit) - homemix.</t>
  </si>
  <si>
    <t>B4180</t>
  </si>
  <si>
    <t>Parenteral nutrition solution; carbohydrates (dextrose), greater than 50% (500 ml=1 unit) - homemix.</t>
  </si>
  <si>
    <t>B4185</t>
  </si>
  <si>
    <t>Parenteral nutrition solution, per 10 grams lipids.</t>
  </si>
  <si>
    <t>1 unit = per 10 gram lipids.</t>
  </si>
  <si>
    <t>B4189</t>
  </si>
  <si>
    <t>Parenteral nutrition solution; compounded amino acid and carbohydrates with electrolytes, trace elements, and vitamins, including preparation, any strength, 10 to 51 grams of protein - premix.</t>
  </si>
  <si>
    <t>1 unit = 1 0-51 grams of protein. (B4164, B4180, B4168 - B4178, B4216 included in B4189)</t>
  </si>
  <si>
    <t>B4193</t>
  </si>
  <si>
    <t>Parenteral nutrition solution; compounded amino acid and carbohydrates with electrolytes, trace elements, and vitamins, including preparation, any strength, 52 to 73 grams of protein - premix.</t>
  </si>
  <si>
    <t>1 unit = 52-73 grams of protein.</t>
  </si>
  <si>
    <t>B4197</t>
  </si>
  <si>
    <t>Parenteral nutrition solution; compounded amino acid and carbohydrates with electrolytes, trace elements and vitamins, including preparation, any strength, 74 to 100 grams of protein - premix.</t>
  </si>
  <si>
    <t>1 unit = 74-100 grams of protien.</t>
  </si>
  <si>
    <t>B4199</t>
  </si>
  <si>
    <t>Parenteral nutrition solution; compounded amino acid and carbohydrates with electrolytes, trace elements and vitamins, including preparation, any strength, over 100 grams of protein - premix.</t>
  </si>
  <si>
    <t>1 unit = over 100 grams of protein.</t>
  </si>
  <si>
    <t>B4216</t>
  </si>
  <si>
    <t>Parenteral nutrition; additives (vitamins, trace elements, heparin, electrolytes) homemix per day.</t>
  </si>
  <si>
    <t xml:space="preserve">1 unit = 1 per day.              </t>
  </si>
  <si>
    <t>B4220</t>
  </si>
  <si>
    <t>Parenteral nutrition supply kit; premix, per day.</t>
  </si>
  <si>
    <t xml:space="preserve">1 unit = 1 per day.               </t>
  </si>
  <si>
    <t>B4222</t>
  </si>
  <si>
    <t>Parenteral nutrition supply kit; home mix, per day.</t>
  </si>
  <si>
    <t xml:space="preserve">1 unit = 1 per day.    </t>
  </si>
  <si>
    <t>B4224</t>
  </si>
  <si>
    <t>Parenteral nutrition administration kit, per day.</t>
  </si>
  <si>
    <t xml:space="preserve">1 unit = 1 per day.  </t>
  </si>
  <si>
    <t>B5000</t>
  </si>
  <si>
    <t>Parenteral nutrition solution compounded amino acid and carbohydrates with electrolytes, trace elements, and vitamins, including preparation, any strength, renal-aminosyn-rf, nephramine, renamine-premix</t>
  </si>
  <si>
    <t xml:space="preserve">1 unit = 1 gram. [B4164, B4180, B4168 - B4178, B4216 included in B5000]. </t>
  </si>
  <si>
    <t>B5100</t>
  </si>
  <si>
    <t>Parenteral nutrition solution compounded amino acid and carbohydrates with electrolytes, trace elements, and vitamins, including preparation, any strength, hepatic, hepatamine-premix</t>
  </si>
  <si>
    <t>B5200</t>
  </si>
  <si>
    <t>Parenteral nutrition solution compounded amino acid and carbohydrates with electrolytes, trace elements, and vitamins, including preparation, any strength, stress-branch chain amino acids-freamine-hbc-premix</t>
  </si>
  <si>
    <t>B9002</t>
  </si>
  <si>
    <t>Enteral nutrition infusion pump, any type.</t>
  </si>
  <si>
    <t xml:space="preserve">1 unit = each, 1 per 3 years.             </t>
  </si>
  <si>
    <t xml:space="preserve">1 unit = each. 1 per 3 years. Rental is for short term use, rental  paid amount can not exceed purchase price. 1 unit per Date Of Service)                                </t>
  </si>
  <si>
    <t xml:space="preserve">Enteral nutrition infusion pump with alarm. </t>
  </si>
  <si>
    <t xml:space="preserve">1 unit = each, 1 per 3 years.                 </t>
  </si>
  <si>
    <t>B9004</t>
  </si>
  <si>
    <t xml:space="preserve">Parenteral nutrition infusion pump, portable </t>
  </si>
  <si>
    <t xml:space="preserve">1 unit = each, 1 per 3 years.                  </t>
  </si>
  <si>
    <t xml:space="preserve">1 unit = each. 1 per 3 years. Rental is for short term use, rental  paid amount can not exceed purchase price          </t>
  </si>
  <si>
    <t>B9006</t>
  </si>
  <si>
    <t xml:space="preserve">Parenteral nutrition infusion pump, stationary </t>
  </si>
  <si>
    <t xml:space="preserve">Parenteral nutrition infusion pump, stationary. </t>
  </si>
  <si>
    <t xml:space="preserve">1 unit = each.  1 per 3 years. Rental is for short term use, rental  paid amount can not exceed purchase price           </t>
  </si>
  <si>
    <t xml:space="preserve">1 unit = each, 1 per 3 years.          </t>
  </si>
  <si>
    <t>E0100</t>
  </si>
  <si>
    <t xml:space="preserve">Cane, includes canes of all materials, adjustable or fixed, with tip. </t>
  </si>
  <si>
    <t xml:space="preserve">1 unit = each, 1 per 3 years.               </t>
  </si>
  <si>
    <t xml:space="preserve">1 unit = each. 1 per 3 years. Rental is for short term use, rental  paid amount can not exceed purchase price              </t>
  </si>
  <si>
    <t>E0105</t>
  </si>
  <si>
    <t xml:space="preserve">Cane, quad or three prong, includes canes of all materials, adjustable or fixed, with tips. </t>
  </si>
  <si>
    <t xml:space="preserve">1 unit = each, 1 per 3 years.     </t>
  </si>
  <si>
    <t xml:space="preserve">1 unit = each. 1 per 3 years. Rental is for short term use, rental  paid amount can not exceed purchase price       </t>
  </si>
  <si>
    <t>UD</t>
  </si>
  <si>
    <t>Cane, quad or three prong, includes canes of all materials, adjustable or fixed, with tips.</t>
  </si>
  <si>
    <t xml:space="preserve">1 unit = each, 1 per 3 years.                      </t>
  </si>
  <si>
    <t>E0110</t>
  </si>
  <si>
    <t xml:space="preserve">Crutches, forearm, includes crutches of various materials, adjustable or fixed, pair, complete with tips and handgrips. </t>
  </si>
  <si>
    <t xml:space="preserve">1 unit = each, 1 per 3 years.                </t>
  </si>
  <si>
    <t xml:space="preserve">1 unit = each. 1 per 3 years. Rental is for short term use, rental  paid amount can not exceed purchase price               </t>
  </si>
  <si>
    <t xml:space="preserve">1 unit = each, 1 per 3 years.                   </t>
  </si>
  <si>
    <t>E0111</t>
  </si>
  <si>
    <t xml:space="preserve">Crutch forearm, includes crutches of various materials, adjustable or fixed, each, with tip and handgrips. </t>
  </si>
  <si>
    <t xml:space="preserve">1 unit = each, 2 per 3 years.  </t>
  </si>
  <si>
    <t xml:space="preserve">Crutch forearm, includes crutches of various materials, adjustable or fixed, each, with tip and handgrips </t>
  </si>
  <si>
    <t xml:space="preserve">1 unit = each. 2 per 3 years. Rental is for short term use, rental  paid amount can not exceed purchase price                 </t>
  </si>
  <si>
    <t xml:space="preserve">1 unit = each, 2 per 3 years.                  </t>
  </si>
  <si>
    <t xml:space="preserve">1 unit = each, 2 per 3 years.             </t>
  </si>
  <si>
    <t>E0112</t>
  </si>
  <si>
    <t xml:space="preserve">Crutches underarm, wood, adjustable or fixed, pair, with pads, tips and handgrips. </t>
  </si>
  <si>
    <t xml:space="preserve">1 unit = 1 pair, 1 per year.               </t>
  </si>
  <si>
    <t xml:space="preserve">1 unit = 1 pair, 1 per year.  Rental is for short term use, rental  paid amount can not exceed purchase price  </t>
  </si>
  <si>
    <t xml:space="preserve">1 unit = 1 pair, 1 per year.        </t>
  </si>
  <si>
    <t xml:space="preserve">1 unit = 1 pair, 1 per year.                   </t>
  </si>
  <si>
    <t>E0113</t>
  </si>
  <si>
    <t xml:space="preserve">Crutch underarm, wood, adjustable or fixed, each, with pad, tip and handgrip. </t>
  </si>
  <si>
    <t xml:space="preserve">1 unit = each, 2 per year.                   </t>
  </si>
  <si>
    <t xml:space="preserve">1 unit = each. 2 per year. Rental is for short term use, rental  paid amount can not exceed purchase price  </t>
  </si>
  <si>
    <t xml:space="preserve">1 unit = each, 2 per year.              </t>
  </si>
  <si>
    <t xml:space="preserve">1 unit = each, 2 per year.        </t>
  </si>
  <si>
    <t>E0114</t>
  </si>
  <si>
    <t xml:space="preserve">Crutches underarm, other than wood, adjustable or fixed, pair, with pads, tips and handgrips. </t>
  </si>
  <si>
    <t xml:space="preserve">1 unit = 1 pair, 1 per year. </t>
  </si>
  <si>
    <t xml:space="preserve">1 unit = 1 pair.1 per year. Rental is for short term use, rental  paid amount can not exceed purchase price  </t>
  </si>
  <si>
    <t>1 unit = 1 pair, 1 per year.</t>
  </si>
  <si>
    <t>E0116</t>
  </si>
  <si>
    <t xml:space="preserve">Crutch underarm, other than wood, adjustable or fixed, with pad, tip, handgrip, with or without shock absorber, each. </t>
  </si>
  <si>
    <t xml:space="preserve">1 unit = each, 2 per year </t>
  </si>
  <si>
    <t xml:space="preserve">1 unit = each. 2 per year  Rental is for short term use, rental  paid amount can not exceed purchase price   </t>
  </si>
  <si>
    <t>1 unit = each, 2 per year.</t>
  </si>
  <si>
    <t xml:space="preserve">1 unit = each, 2 per year. </t>
  </si>
  <si>
    <t>E0117</t>
  </si>
  <si>
    <t xml:space="preserve">Crutch, underarm, articulating, spring assisted, each </t>
  </si>
  <si>
    <r>
      <t xml:space="preserve">1 unit = each, 2 per year.                                                           </t>
    </r>
    <r>
      <rPr>
        <b/>
        <sz val="10"/>
        <color theme="1"/>
        <rFont val="Tahoma"/>
        <family val="2"/>
      </rPr>
      <t xml:space="preserve">(Masshealth members only ) </t>
    </r>
    <r>
      <rPr>
        <sz val="10"/>
        <color theme="1"/>
        <rFont val="Tahoma"/>
        <family val="2"/>
      </rPr>
      <t xml:space="preserve">       </t>
    </r>
  </si>
  <si>
    <t xml:space="preserve">Crutch, underarm, articulating, spring assisted, each. </t>
  </si>
  <si>
    <t xml:space="preserve">1 unit = each, 2 per year.                                                           (Masshealth members only )        </t>
  </si>
  <si>
    <r>
      <t xml:space="preserve">1 unit = each, 2 per year.                                                           </t>
    </r>
    <r>
      <rPr>
        <b/>
        <sz val="10"/>
        <color theme="1"/>
        <rFont val="Tahoma"/>
        <family val="2"/>
      </rPr>
      <t xml:space="preserve">(Masshealth members only )  </t>
    </r>
    <r>
      <rPr>
        <sz val="10"/>
        <color theme="1"/>
        <rFont val="Tahoma"/>
        <family val="2"/>
      </rPr>
      <t xml:space="preserve">      </t>
    </r>
  </si>
  <si>
    <r>
      <t xml:space="preserve">1 unit = each. Rental is for short term use, rental  paid amount can not exceed purchase price                                 </t>
    </r>
    <r>
      <rPr>
        <b/>
        <sz val="10"/>
        <color theme="1"/>
        <rFont val="Tahoma"/>
        <family val="2"/>
      </rPr>
      <t>(CAPPED rental modifiers must be used for all Medicare dually eligible members)</t>
    </r>
  </si>
  <si>
    <r>
      <t xml:space="preserve">1 unit = each. Rental is for short term use, rental  paid amount can not exceed purchase price                                                                </t>
    </r>
    <r>
      <rPr>
        <b/>
        <sz val="10"/>
        <color theme="1"/>
        <rFont val="Tahoma"/>
        <family val="2"/>
      </rPr>
      <t>(CAPPED rental modifiers must be used for all Medicare dually eligible members)</t>
    </r>
  </si>
  <si>
    <t>E0118</t>
  </si>
  <si>
    <t xml:space="preserve">Crutch substitute, lower leg platform, with or without wheels, each  </t>
  </si>
  <si>
    <t>1 unit = each. 2 per 5 years.</t>
  </si>
  <si>
    <t>I.C.</t>
  </si>
  <si>
    <t xml:space="preserve">Crutch substitute, lower leg platform, with or without wheels, each   </t>
  </si>
  <si>
    <t xml:space="preserve">1 unit = each. 2 per 5 years. Rental is for short term use, rental  paid amount can not exceed purchase price                        </t>
  </si>
  <si>
    <t>E0130</t>
  </si>
  <si>
    <t xml:space="preserve">NOTE           When Utilizing this procedure code                         Click HERE </t>
  </si>
  <si>
    <t>Walker, rigid (pickup), adjustable or fixed height.</t>
  </si>
  <si>
    <t xml:space="preserve">1 unit = each, 1 per 3 years. [A4636 and A4637 is included in E0130 on initial purchase]  </t>
  </si>
  <si>
    <t xml:space="preserve">1 unit = each. 1 per 3 years Rental is for short term use, rental  paid amount can not exceed purchase price   </t>
  </si>
  <si>
    <t xml:space="preserve">1 unit = each, 1 per 3 years. [A4636 and A4637 is included in E0130 on initial purchase.  </t>
  </si>
  <si>
    <t>E0135</t>
  </si>
  <si>
    <t xml:space="preserve">Walker, folding (pickup), adjustable or fixed height. </t>
  </si>
  <si>
    <t xml:space="preserve">1 unit = each, 1 per 3 years. [A4636 and A4637 is included in  E0135 on initial purchase.  </t>
  </si>
  <si>
    <t xml:space="preserve">1 unit = each. 1 per 3 years. Rental is for short term use, rental  paid amount can not exceed purchase price   </t>
  </si>
  <si>
    <t xml:space="preserve">1 unit = each, 1 per 3 years. [A4636 and A4637 is included in  E0135 on initial purchase. </t>
  </si>
  <si>
    <t>E0140</t>
  </si>
  <si>
    <t xml:space="preserve">Walker with trunk support, adjustable or fixed height, any type. </t>
  </si>
  <si>
    <t xml:space="preserve">1 unit = each, 1 per 5 years.                                                            </t>
  </si>
  <si>
    <t xml:space="preserve">1 unit = each, 1 per 5 years.                                                    </t>
  </si>
  <si>
    <t xml:space="preserve">1 unit = each, 1 per 5 years.  Pediatric walkers.                                                  </t>
  </si>
  <si>
    <t xml:space="preserve">1 unit = each, 1 per 5 years.  Bariatric walkers.                                             </t>
  </si>
  <si>
    <t xml:space="preserve">1 unit = each, 1 per 5 years.                                                                                                                                                                                                                                                                                Rental is for short term use, rental  paid amount can not exceed purchase price                                                           </t>
  </si>
  <si>
    <t>E0141</t>
  </si>
  <si>
    <t>Walker, rigid, wheeled, adjustable or fixed height.</t>
  </si>
  <si>
    <t xml:space="preserve">1 unit = each, 1 per 3 years.  [A4636, A4637, E0155 and E0159 is included in E0141.  ( 1 unit per Date Of Service)        </t>
  </si>
  <si>
    <t xml:space="preserve">1 unit = each.1 per 3 years Rental is for short term use, rental  paid amount can not exceed purchase price   </t>
  </si>
  <si>
    <t>Walker, rigid, wheeled, adjustable or fixed height. Pediatric.</t>
  </si>
  <si>
    <t xml:space="preserve">1 unit = each, 1 per 3 years.  [A4636, A4637, E0155 and E0159 is included in E0141. </t>
  </si>
  <si>
    <t>Walker, rigid, wheeled, adjustable or fixed height. Bariatric.</t>
  </si>
  <si>
    <t xml:space="preserve">1 unit = each, 1 per 3 years.  [A4636, A4637, E0155 and E0159 is included in E0141.  </t>
  </si>
  <si>
    <t>E0143</t>
  </si>
  <si>
    <t xml:space="preserve">Walker, folding, wheeled, adjustable or fixed height. </t>
  </si>
  <si>
    <t xml:space="preserve">1 unit = each, 1 per 3 years.  A4636, A4637, E0155 and E0159 is included in code E0143 on initial purchase.                                                      </t>
  </si>
  <si>
    <t xml:space="preserve">1 unit = each. 1 per 3 years. Rental is for short term use, rental  paid amount can not exceed purchase price    </t>
  </si>
  <si>
    <t>Walker, folding, wheeled, adjustable or fixed height. Pediatric.</t>
  </si>
  <si>
    <t xml:space="preserve">1 unit = each, 1 per 3 years.   A4636, A4637, E0155 and E0159 is included in code E0143 on initial purchase.                                                        </t>
  </si>
  <si>
    <t>Walker, folding, wheeled, adjustable or fixed height. Bariatric.</t>
  </si>
  <si>
    <t xml:space="preserve">1 unit = each, 1 per 3 years.   A4636, A4637, E0155 and E0159 is included in code E0143 on initial purchase.                                                   </t>
  </si>
  <si>
    <t xml:space="preserve">1 unit = each, 1 per 3 years.   A4636, A4637, E0155 and E0159 is included in code E0143 on initial purchase.                                                       </t>
  </si>
  <si>
    <t>E0144</t>
  </si>
  <si>
    <t xml:space="preserve">Walker, enclosed, four sided framed, rigid or folding, wheeled, with posterior seat. Pediatric. </t>
  </si>
  <si>
    <r>
      <t xml:space="preserve">1 unit = each, 1 per 3 years.   A4636, A4637, E0155, E0156 and E0159 is included in code E0145 on the initial purchase.                                                    </t>
    </r>
    <r>
      <rPr>
        <b/>
        <sz val="10"/>
        <color theme="1"/>
        <rFont val="Tahoma"/>
        <family val="2"/>
      </rPr>
      <t>(Masshealth members only)</t>
    </r>
    <r>
      <rPr>
        <sz val="10"/>
        <color theme="1"/>
        <rFont val="Tahoma"/>
        <family val="2"/>
      </rPr>
      <t xml:space="preserve">                       </t>
    </r>
  </si>
  <si>
    <t xml:space="preserve">Walker, enclosed, four sided framed, rigid or folding, wheeled, with posterior seat. </t>
  </si>
  <si>
    <r>
      <t xml:space="preserve">1 unit = each, 1 per 3 years.   A4636, A4637, E0155, E0156 and E0159 is included in code E0145 on the initial purchase.                                                            </t>
    </r>
    <r>
      <rPr>
        <b/>
        <sz val="10"/>
        <color theme="1"/>
        <rFont val="Tahoma"/>
        <family val="2"/>
      </rPr>
      <t>(Masshealth members only)</t>
    </r>
    <r>
      <rPr>
        <sz val="10"/>
        <color theme="1"/>
        <rFont val="Tahoma"/>
        <family val="2"/>
      </rPr>
      <t xml:space="preserve">               </t>
    </r>
  </si>
  <si>
    <r>
      <t xml:space="preserve">1 unit = each, 1 per 3 years.  A4636, A4637, E0155, E0156 and E0159 is included in code E0145 on the initial purchase.  ( 1 unit per Date Of Service)                                                              </t>
    </r>
    <r>
      <rPr>
        <b/>
        <sz val="10"/>
        <color theme="1"/>
        <rFont val="Tahoma"/>
        <family val="2"/>
      </rPr>
      <t>(Masshealth members only)</t>
    </r>
    <r>
      <rPr>
        <sz val="10"/>
        <color theme="1"/>
        <rFont val="Tahoma"/>
        <family val="2"/>
      </rPr>
      <t xml:space="preserve">           </t>
    </r>
  </si>
  <si>
    <r>
      <t xml:space="preserve">1 unit = each, 1 per 3 years.   A4636, A4637, E0155, E0156 and E0159 is included in code E0145 on the initial purchase.                                                               </t>
    </r>
    <r>
      <rPr>
        <b/>
        <sz val="10"/>
        <color theme="1"/>
        <rFont val="Tahoma"/>
        <family val="2"/>
      </rPr>
      <t>(Masshealth members only)</t>
    </r>
    <r>
      <rPr>
        <sz val="10"/>
        <color theme="1"/>
        <rFont val="Tahoma"/>
        <family val="2"/>
      </rPr>
      <t xml:space="preserve">               </t>
    </r>
  </si>
  <si>
    <t>Walker, enclosed, four sided framed, rigid or folding, wheeled, with posterior seat.  Bariatric.</t>
  </si>
  <si>
    <r>
      <t xml:space="preserve">1 unit = each. 1 per 3 years.  Rental is for short term use, rental  paid amount can not exceed purchase price                           </t>
    </r>
    <r>
      <rPr>
        <b/>
        <sz val="10"/>
        <color theme="1"/>
        <rFont val="Tahoma"/>
        <family val="2"/>
      </rPr>
      <t>(CAPPED rental modifiers must be used for all Medicare dually eligible members)</t>
    </r>
  </si>
  <si>
    <r>
      <t xml:space="preserve">1 unit = each. 1 per 3 years. Rental is for short term use, rental  paid amount can not exceed purchase price                               </t>
    </r>
    <r>
      <rPr>
        <b/>
        <sz val="10"/>
        <color theme="1"/>
        <rFont val="Tahoma"/>
        <family val="2"/>
      </rPr>
      <t>(CAPPED rental modifiers must be used for all Medicare dually eligible members)</t>
    </r>
  </si>
  <si>
    <t>E0147</t>
  </si>
  <si>
    <t xml:space="preserve">Walker, heavy duty, multiple breaking system, variable wheel resistance. </t>
  </si>
  <si>
    <t xml:space="preserve">1 unit = each, 1 per 3 years.  A4636, E0155 and E0159 is included in initial purchase of E0147 [for patients who weight greater than 350 pounds.                                                              </t>
  </si>
  <si>
    <t xml:space="preserve">1 unit = each. 1 per 3 years.Rental is for short term use, rental  paid amount can not exceed purchase price    [for patients who weight greater than 350 pounds. </t>
  </si>
  <si>
    <t xml:space="preserve">1 unit = each, 1 per 3 years.   A4636, E0155 and E0159is included in initial purchase of E0147 [for patients who weight greater than 350 pounds.                                                                      </t>
  </si>
  <si>
    <t>E0148</t>
  </si>
  <si>
    <t xml:space="preserve">Walker, heavy duty, without wheels, rigid or folding, any type, each. </t>
  </si>
  <si>
    <t xml:space="preserve">1 unit = each, 1 per 3 years.   A4636, A4637 included in initial purchase of E0148 [patients weights over 300 pounds.         </t>
  </si>
  <si>
    <t xml:space="preserve">1 unit = each. 1 per 3 years. Rental is for short term use, rental  paid amount can not exceed purchase price                                                                                                            Rental is for short term use, rental  paid amount can not exceed purchase price   </t>
  </si>
  <si>
    <t xml:space="preserve">1 unit = each, 1 per 3 years.   A4636, A4637 included in initial purchase of E0148 [patients weights over 300 pounds.       </t>
  </si>
  <si>
    <t>E0149</t>
  </si>
  <si>
    <t xml:space="preserve">Walker, heavy duty, wheeled, rigid or folding, any type. </t>
  </si>
  <si>
    <t xml:space="preserve">1 unit = each, 1 per 3 years.   A4636, A4637, E0155, E0156 and E0159 included in initial purchase of E0149 [patients  weights over 300 pounds.                                                             </t>
  </si>
  <si>
    <t xml:space="preserve">1 unit = each, 1 per 3 years.    A4636, A4637, E0155, E0156 and E0159 included in initial purchase of E0149 [patients  weights over 300 pounds.                                                             </t>
  </si>
  <si>
    <t xml:space="preserve">1 unit = each, 1 per 3 years.   A4636, A4637, E0155, E0156 and E0159 included in initial purchase of E0149 [patients  weights over 300 pounds. </t>
  </si>
  <si>
    <t>E0153</t>
  </si>
  <si>
    <t>Platform attachment, forearm crutch, each.</t>
  </si>
  <si>
    <t xml:space="preserve">1 unit = each. 2 per year. Rental is for short term use, rental  paid amount can not exceed purchase price    </t>
  </si>
  <si>
    <t>Platform attachment, forearm crutch, each.   Pediatric</t>
  </si>
  <si>
    <t xml:space="preserve">Platform attachment, forearm crutch, each.  Bariatric </t>
  </si>
  <si>
    <t>E0154</t>
  </si>
  <si>
    <t xml:space="preserve">Platform attachment, walker, each. </t>
  </si>
  <si>
    <t xml:space="preserve">1 unit = each. 2 per year. Rental is for short term use, rental  paid amount can not exceed purchase price   </t>
  </si>
  <si>
    <t xml:space="preserve">Platform attachment, walker, each.  Pediatric </t>
  </si>
  <si>
    <t xml:space="preserve">Platform attachment, walker, each.  Bariatric  </t>
  </si>
  <si>
    <t>E0155</t>
  </si>
  <si>
    <t xml:space="preserve">Wheel attachment, rigid pick-up walker, per pair. </t>
  </si>
  <si>
    <t xml:space="preserve">1 unit = each. 2 per year. Rental is for short term use, rental  paid amount can not exceed purchase price     </t>
  </si>
  <si>
    <t>1 unit = each, 1 per year.</t>
  </si>
  <si>
    <t xml:space="preserve">Wheel attachment, rigid pick-up walker, per pair.  Bariatric  </t>
  </si>
  <si>
    <t>E0156</t>
  </si>
  <si>
    <t xml:space="preserve">Seat attachment, walker. </t>
  </si>
  <si>
    <t xml:space="preserve">1 unit = each. 1 per 3 years.  Rental is for short term use, rental  paid amount can not exceed purchase price    </t>
  </si>
  <si>
    <t xml:space="preserve">Seat attachment, walker. Bariatric  </t>
  </si>
  <si>
    <t>E0157</t>
  </si>
  <si>
    <t xml:space="preserve">Crutch attachment, walker, each. </t>
  </si>
  <si>
    <t xml:space="preserve">1 unit = each, 2 per year.   </t>
  </si>
  <si>
    <t xml:space="preserve">1 unit = each. 2 per year.  Rental is for short term use, rental  paid amount can not exceed purchase price    </t>
  </si>
  <si>
    <t>E0158</t>
  </si>
  <si>
    <t>Leg extensions for walker, per set of four (4).</t>
  </si>
  <si>
    <t>1 unit = per set of 4, 2 per year. [covered for patient six feet tall or more]</t>
  </si>
  <si>
    <t xml:space="preserve">1 unit = per set of 4. 2 per year.    Rental is for short term use, rental  paid amount can not exceed purchase price  </t>
  </si>
  <si>
    <t>E0159</t>
  </si>
  <si>
    <t xml:space="preserve">Brake attachment for wheeled walker, replacement, each. </t>
  </si>
  <si>
    <t>1 unit = each, 2 per 12 months</t>
  </si>
  <si>
    <t xml:space="preserve">1 unit = each. 2 per 12 months  Rental is for short term use, rental  paid amount can not exceed purchase price  </t>
  </si>
  <si>
    <t xml:space="preserve">Brake attachment for wheeled walker, replacement, each.  Bariatric  </t>
  </si>
  <si>
    <t>E0160</t>
  </si>
  <si>
    <t xml:space="preserve">Sitz type bath or equipment, portable, used with or without commode. </t>
  </si>
  <si>
    <t xml:space="preserve">1 unit = each.  1 per 12 months.  Rental is for short term use, rental  paid amount can not exceed purchase price  </t>
  </si>
  <si>
    <t>E0161</t>
  </si>
  <si>
    <t xml:space="preserve">Sitz type bath or equipment, portable, used with or without commode, with faucet attachment/s. </t>
  </si>
  <si>
    <t xml:space="preserve">Sitz type bath or equipment, portable, used with or without commode, with faucet attachment/s </t>
  </si>
  <si>
    <t xml:space="preserve">1 unit = each. 1 per 12 months.  Rental is for short term use, rental  paid amount can not exceed purchase price  </t>
  </si>
  <si>
    <t>1 unit = each, 1 per 12 months</t>
  </si>
  <si>
    <t>E0162</t>
  </si>
  <si>
    <t xml:space="preserve">Sitz bath chair. </t>
  </si>
  <si>
    <t xml:space="preserve">1 unit = each. 1 per 12 months. Rental is for short term use, rental  paid amount can not exceed purchase price  </t>
  </si>
  <si>
    <t>E0163</t>
  </si>
  <si>
    <t xml:space="preserve">Commode chair, stationary, with fixed arms. </t>
  </si>
  <si>
    <t xml:space="preserve">1 unit = each, 1 per 3 years.                                              [E0167 included in initial purchase of E0163] </t>
  </si>
  <si>
    <t xml:space="preserve">1 unit = each.  1 per 3 years. Rental is for short term use, rental  paid amount can not exceed purchase price  </t>
  </si>
  <si>
    <t xml:space="preserve">1 unit = each, 1 per 3 years.                                                [E0167 included in initial purchase of E0163]   </t>
  </si>
  <si>
    <t xml:space="preserve">Commode chair, stationary, with fixed arms.  Bariatric  </t>
  </si>
  <si>
    <t xml:space="preserve">1 unit = each, 1 per 3 years.                                                   [E0167 included in initial purchase of E0163]   </t>
  </si>
  <si>
    <t>E0165</t>
  </si>
  <si>
    <t xml:space="preserve">Commode chair, stationary, with detachable arms. </t>
  </si>
  <si>
    <r>
      <t xml:space="preserve">1 unit = each, 1 per 3 years.    [E0167 included initial purchase of E0165.                                                                          </t>
    </r>
    <r>
      <rPr>
        <b/>
        <sz val="10"/>
        <color theme="1"/>
        <rFont val="Tahoma"/>
        <family val="2"/>
      </rPr>
      <t>(Masshealth members only)</t>
    </r>
  </si>
  <si>
    <t xml:space="preserve">Commode chair, stationary, with detachable arms. Bariatric  </t>
  </si>
  <si>
    <r>
      <t xml:space="preserve">1 unit = each, 1 per 3 years.    [E0167 included initial purchase of E0165]                                                                   </t>
    </r>
    <r>
      <rPr>
        <b/>
        <sz val="10"/>
        <color theme="1"/>
        <rFont val="Tahoma"/>
        <family val="2"/>
      </rPr>
      <t>(CAPPED rental modifiers must be used for all Medicare dually eligible members)</t>
    </r>
  </si>
  <si>
    <t>E0167</t>
  </si>
  <si>
    <t>Pail or pan for use with commode chair.</t>
  </si>
  <si>
    <t xml:space="preserve">1 unit = each, 1 per 3 years.    [E0167 included in initial purchase of E0168, E0165 and E0163.                                   </t>
  </si>
  <si>
    <t xml:space="preserve">1 unit = each. 1 per 3 years.  Rental is for short term use, rental  paid amount can not exceed purchase price                                 </t>
  </si>
  <si>
    <t xml:space="preserve">Pail or pan for use with commode chair.  Bariatric  </t>
  </si>
  <si>
    <t xml:space="preserve">1 unit = each, 1 per 3 years.    [E0167 included in initial purchase of E0168, E0165 and E0163.                                      </t>
  </si>
  <si>
    <t>E0168</t>
  </si>
  <si>
    <t xml:space="preserve">Commode chair, extra wide and/or heavy duty, stationary or mobile, with or without arms, any type, each. </t>
  </si>
  <si>
    <t xml:space="preserve">1 unit = each, 1 per 3 years.    (E0167 is included in initial purchase of E0168) (weights over 300 pounds)                                        </t>
  </si>
  <si>
    <t>Commode chair, extra wide and/or heavy duty, stationary or mobile, with or without arms, any type, each   .</t>
  </si>
  <si>
    <t xml:space="preserve">1 unit = each. 1 per 3 years.    Rental is for short term use, rental  paid amount can not exceed purchase price   </t>
  </si>
  <si>
    <t xml:space="preserve">1 unit = each, 1 per 3 years.   (E0167 is included in initial purchase of E0168) (weights over 300 pounds)                                       </t>
  </si>
  <si>
    <t>E0170</t>
  </si>
  <si>
    <t xml:space="preserve">Commode chair with intergrated seat lift mechanism, electric, any type. </t>
  </si>
  <si>
    <r>
      <t xml:space="preserve">1 unit = each, 1 per 3 years.                                                           </t>
    </r>
    <r>
      <rPr>
        <b/>
        <sz val="10"/>
        <color theme="1"/>
        <rFont val="Tahoma"/>
        <family val="2"/>
      </rPr>
      <t>(Masshealth members only)</t>
    </r>
  </si>
  <si>
    <t xml:space="preserve">Commode chair with intergrated seat lift mechanism, electric, any type.  Bariatric  </t>
  </si>
  <si>
    <t>Commode chair with intergrated seat lift mechanism, electric, any type.</t>
  </si>
  <si>
    <r>
      <t xml:space="preserve">1 unit = each.   Rental is for short term use, rental  paid amount can not exceed purchase price                                                                                                                   </t>
    </r>
    <r>
      <rPr>
        <b/>
        <sz val="10"/>
        <color theme="1"/>
        <rFont val="Tahoma"/>
        <family val="2"/>
      </rPr>
      <t>(CAPPED rental modifiers must be used for all Medicare dually eligible members)</t>
    </r>
    <r>
      <rPr>
        <sz val="10"/>
        <color theme="1"/>
        <rFont val="Tahoma"/>
        <family val="2"/>
      </rPr>
      <t xml:space="preserve">      </t>
    </r>
  </si>
  <si>
    <t xml:space="preserve">KJ </t>
  </si>
  <si>
    <t>E0171</t>
  </si>
  <si>
    <t xml:space="preserve">Commode chair with integrated seat lift mechanism, non-electric, any type. </t>
  </si>
  <si>
    <t xml:space="preserve">Commode chair with integrated seat lift mechanism, non-electric, any type.  Bariatric  </t>
  </si>
  <si>
    <t>E0172</t>
  </si>
  <si>
    <t>Seat lift mechanism placed over or on top of toilet, any type.</t>
  </si>
  <si>
    <t>E0175</t>
  </si>
  <si>
    <t xml:space="preserve">Foot rest, for use with commode chair, each. </t>
  </si>
  <si>
    <t xml:space="preserve">1 unit = each, 2 per year.  </t>
  </si>
  <si>
    <t>E0181</t>
  </si>
  <si>
    <t xml:space="preserve">Pressure pad, alternating with pump, heavy duty. </t>
  </si>
  <si>
    <r>
      <t xml:space="preserve">1 unit = each, 1 per 3 years.   A4640 and E0182 included  in E0181.                                                                                   </t>
    </r>
    <r>
      <rPr>
        <b/>
        <sz val="10"/>
        <color theme="1"/>
        <rFont val="Tahoma"/>
        <family val="2"/>
      </rPr>
      <t>(Masshealth members only)</t>
    </r>
  </si>
  <si>
    <r>
      <t xml:space="preserve">1 unit = each.1 per 3 years.   Rental is for short term use, rental  paid amount can not exceed purchase price                                                                                                                   </t>
    </r>
    <r>
      <rPr>
        <b/>
        <sz val="10"/>
        <color theme="1"/>
        <rFont val="Tahoma"/>
        <family val="2"/>
      </rPr>
      <t>(CAPPED rental modifiers must be used for all Medicare dually eligible members)</t>
    </r>
    <r>
      <rPr>
        <sz val="10"/>
        <color theme="1"/>
        <rFont val="Tahoma"/>
        <family val="2"/>
      </rPr>
      <t xml:space="preserve">      </t>
    </r>
  </si>
  <si>
    <r>
      <t xml:space="preserve">1 unit = each. 1 per 3 years.  Rental is for short term use, rental  paid amount can not exceed purchase price                                                                                                                   </t>
    </r>
    <r>
      <rPr>
        <b/>
        <sz val="10"/>
        <color theme="1"/>
        <rFont val="Tahoma"/>
        <family val="2"/>
      </rPr>
      <t>(CAPPED rental modifiers must be used for all Medicare dually eligible members)</t>
    </r>
    <r>
      <rPr>
        <sz val="10"/>
        <color theme="1"/>
        <rFont val="Tahoma"/>
        <family val="2"/>
      </rPr>
      <t xml:space="preserve">      </t>
    </r>
  </si>
  <si>
    <t>E0182</t>
  </si>
  <si>
    <t xml:space="preserve">Pump for alternating pressure pad. </t>
  </si>
  <si>
    <r>
      <t xml:space="preserve">1 unit = each, 1 per 3 years.   Replacement to an already purchased  pressure pad with pump.                                             </t>
    </r>
    <r>
      <rPr>
        <b/>
        <sz val="10"/>
        <color theme="1"/>
        <rFont val="Tahoma"/>
        <family val="2"/>
      </rPr>
      <t>(Masshealth members only)</t>
    </r>
    <r>
      <rPr>
        <sz val="10"/>
        <color theme="1"/>
        <rFont val="Tahoma"/>
        <family val="2"/>
      </rPr>
      <t xml:space="preserve">                                        </t>
    </r>
  </si>
  <si>
    <r>
      <t xml:space="preserve">1 unit = each, 1 per 3 years.   Replacement to an already purchased  pressure pad with pump.                                       </t>
    </r>
    <r>
      <rPr>
        <b/>
        <sz val="10"/>
        <color theme="1"/>
        <rFont val="Tahoma"/>
        <family val="2"/>
      </rPr>
      <t>(CAPPED rental modifiers must be used for all Medicare dually eligible members)</t>
    </r>
    <r>
      <rPr>
        <sz val="10"/>
        <color theme="1"/>
        <rFont val="Tahoma"/>
        <family val="2"/>
      </rPr>
      <t xml:space="preserve">                                      </t>
    </r>
  </si>
  <si>
    <t>E0184</t>
  </si>
  <si>
    <t xml:space="preserve">Dry pressure mattress. </t>
  </si>
  <si>
    <t xml:space="preserve">1 unit = each, 1 per 12 months.                                                        </t>
  </si>
  <si>
    <t>Dry pressure mattress.</t>
  </si>
  <si>
    <t xml:space="preserve">1 unit = each. 1 per 12 months.   Rental is for short term use, rental  paid amount can not exceed purchase price                                                             </t>
  </si>
  <si>
    <t xml:space="preserve">1 unit = each, 1 per 12 months.                                                             </t>
  </si>
  <si>
    <t>E0185</t>
  </si>
  <si>
    <t>Gel or gel-like pressure pad for mattress, standard mattress length and width.</t>
  </si>
  <si>
    <t xml:space="preserve">1 unit = each. 1 per 12 months.  Rental is for short term use, rental  paid amount can not exceed purchase price                                                           </t>
  </si>
  <si>
    <t>E0186</t>
  </si>
  <si>
    <t xml:space="preserve">Air pressure mattress. </t>
  </si>
  <si>
    <r>
      <t xml:space="preserve">1 unit = each, 1 per 12 months.                                                  </t>
    </r>
    <r>
      <rPr>
        <b/>
        <sz val="10"/>
        <color theme="1"/>
        <rFont val="Tahoma"/>
        <family val="2"/>
      </rPr>
      <t>(Masshealth members only)</t>
    </r>
    <r>
      <rPr>
        <sz val="10"/>
        <color theme="1"/>
        <rFont val="Tahoma"/>
        <family val="2"/>
      </rPr>
      <t xml:space="preserve">                                                        </t>
    </r>
  </si>
  <si>
    <t>Air pressure mattress.</t>
  </si>
  <si>
    <r>
      <t xml:space="preserve">1 unit = each, 1 per 12 months.                                                      </t>
    </r>
    <r>
      <rPr>
        <b/>
        <sz val="10"/>
        <color theme="1"/>
        <rFont val="Tahoma"/>
        <family val="2"/>
      </rPr>
      <t>(CAPPED rental modifiers must be used for all Medicare dually eligible members)</t>
    </r>
    <r>
      <rPr>
        <sz val="10"/>
        <color theme="1"/>
        <rFont val="Tahoma"/>
        <family val="2"/>
      </rPr>
      <t xml:space="preserve">                                                       </t>
    </r>
  </si>
  <si>
    <t>E0187</t>
  </si>
  <si>
    <t xml:space="preserve">Water pressure mattress. </t>
  </si>
  <si>
    <t>E0188</t>
  </si>
  <si>
    <t xml:space="preserve">Synthetic sheepskin pad. </t>
  </si>
  <si>
    <t xml:space="preserve">1 unit = each. 1 per 12 months. Rental is for short term use, rental  paid amount can not exceed purchase price                                                                        </t>
  </si>
  <si>
    <t>E0189</t>
  </si>
  <si>
    <t xml:space="preserve">Lambswool sheepskin pad, any size. </t>
  </si>
  <si>
    <t xml:space="preserve">1 unit = each, 2 per  6 months.                                               </t>
  </si>
  <si>
    <t xml:space="preserve">1 unit = each. 2 per  6 months. Rental is for short term use, rental  paid amount can not exceed purchase price                                        </t>
  </si>
  <si>
    <t xml:space="preserve">1 unit = each, 2 per  6 months.                                                      </t>
  </si>
  <si>
    <t>E0190</t>
  </si>
  <si>
    <t>Positioning cushion/pillow/wedge, any shape or size, includes all components and accessories.</t>
  </si>
  <si>
    <t>1 unit = each, 2 per  6 months.</t>
  </si>
  <si>
    <t xml:space="preserve">1 unit = each. 2 per  6 months.   Rental is for short term use, rental  paid amount can not exceed purchase price  </t>
  </si>
  <si>
    <t>E0191</t>
  </si>
  <si>
    <t xml:space="preserve">Heel or elbow protector, each. </t>
  </si>
  <si>
    <t>1 unit = each, 4 per 12 months.</t>
  </si>
  <si>
    <t xml:space="preserve">1 unit = each. 4 per 12 months.  Rental is for short term use, rental  paid amount can not exceed purchase price  </t>
  </si>
  <si>
    <t>1 unit = each, 4 per 12 months</t>
  </si>
  <si>
    <t>E0193</t>
  </si>
  <si>
    <t xml:space="preserve">Powered air flotation bed. </t>
  </si>
  <si>
    <r>
      <t xml:space="preserve">1 unit = each.  E0277, E0371, E0372 or  E0373 can not to be used with E0193. PA renewal every 30 days.          </t>
    </r>
    <r>
      <rPr>
        <b/>
        <sz val="10"/>
        <color theme="1"/>
        <rFont val="Tahoma"/>
        <family val="2"/>
      </rPr>
      <t>(CAPPED rental modifiers must be used for all Medicare dually eligible members)</t>
    </r>
    <r>
      <rPr>
        <sz val="10"/>
        <color theme="1"/>
        <rFont val="Tahoma"/>
        <family val="2"/>
      </rPr>
      <t xml:space="preserve">                           </t>
    </r>
  </si>
  <si>
    <r>
      <t xml:space="preserve">1 unit = each.  E0277, E0371, E0372 or  E0373 can not to be used with E0193. PA renewal every 30 days.                                                                                                                     </t>
    </r>
    <r>
      <rPr>
        <b/>
        <sz val="10"/>
        <color theme="1"/>
        <rFont val="Tahoma"/>
        <family val="2"/>
      </rPr>
      <t>(CAPPED rental modifiers must be used for all Medicare dually eligible members)</t>
    </r>
    <r>
      <rPr>
        <sz val="10"/>
        <color theme="1"/>
        <rFont val="Tahoma"/>
        <family val="2"/>
      </rPr>
      <t xml:space="preserve">                                    </t>
    </r>
  </si>
  <si>
    <t>E0194</t>
  </si>
  <si>
    <t xml:space="preserve">Air fluidized bed. </t>
  </si>
  <si>
    <r>
      <t xml:space="preserve">1 unit = each, 1 per 5 years.                                                                                                                                                                                                                                                                                   E0277, E0371, E0372 or  E0373 can not be used with E0194. PA renewal every 30 days.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</si>
  <si>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</si>
  <si>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E0196</t>
  </si>
  <si>
    <t xml:space="preserve">Gel pressure mattress.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</si>
  <si>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</si>
  <si>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</si>
  <si>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</si>
  <si>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E0197</t>
  </si>
  <si>
    <t xml:space="preserve">Air pressure pad for mattress, standard mattress length and width. </t>
  </si>
  <si>
    <r>
      <t xml:space="preserve">1 unit = each, 1 per 3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</si>
  <si>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3 years.                                                                                                                                                                                                                                                                         </t>
    </r>
    <r>
      <rPr>
        <b/>
        <sz val="10"/>
        <color theme="1"/>
        <rFont val="Tahoma"/>
        <family val="2"/>
      </rPr>
      <t>(CAPPED rental modifiers must be used for all Medicare dually eligible members)</t>
    </r>
    <r>
      <rPr>
        <sz val="10"/>
        <color theme="1"/>
        <rFont val="Tahoma"/>
        <family val="2"/>
      </rPr>
      <t xml:space="preserve">   </t>
    </r>
  </si>
  <si>
    <t>E0198</t>
  </si>
  <si>
    <t>Water pressure pad for mattress, standard mattress length and width.</t>
  </si>
  <si>
    <t xml:space="preserve">1 unit = each, 1 per 3 years.                                                             Masshealth members only)               </t>
  </si>
  <si>
    <r>
      <t xml:space="preserve">1 unit = each, 1 per 3 years.                                                </t>
    </r>
    <r>
      <rPr>
        <b/>
        <sz val="10"/>
        <color theme="1"/>
        <rFont val="Tahoma"/>
        <family val="2"/>
      </rPr>
      <t>(Masshealth members only)</t>
    </r>
    <r>
      <rPr>
        <sz val="10"/>
        <color theme="1"/>
        <rFont val="Tahoma"/>
        <family val="2"/>
      </rPr>
      <t xml:space="preserve">               </t>
    </r>
  </si>
  <si>
    <r>
      <t xml:space="preserve">1 unit = each, 1 per 3 years.                                                     </t>
    </r>
    <r>
      <rPr>
        <b/>
        <sz val="10"/>
        <color theme="1"/>
        <rFont val="Tahoma"/>
        <family val="2"/>
      </rPr>
      <t>(CAPPED rental modifiers must be used for all Medicare dually eligible members)</t>
    </r>
  </si>
  <si>
    <r>
      <t xml:space="preserve">1 unit = each, 1 per 3 years.                                                    </t>
    </r>
    <r>
      <rPr>
        <b/>
        <sz val="10"/>
        <color theme="1"/>
        <rFont val="Tahoma"/>
        <family val="2"/>
      </rPr>
      <t>(CAPPED rental modifiers must be used for all Medicare dually eligible members)</t>
    </r>
  </si>
  <si>
    <t>E0199</t>
  </si>
  <si>
    <t>Dry pressure pad for mattress, standard mattress length and width.</t>
  </si>
  <si>
    <t xml:space="preserve">1 unit = each. 1 per 3 years.  Rental is for short term use, rental  paid amount can not exceed purchase price                                       ( 1 unit per Date Of Service)  </t>
  </si>
  <si>
    <t>E0202</t>
  </si>
  <si>
    <t xml:space="preserve">Phototherapy (bilirubin) light with photometer. </t>
  </si>
  <si>
    <t xml:space="preserve">14 days maximum, per episode.                                                                                                                                                                                                                                                                            Rental is for short term use, rental  paid amount can not exceed purchase price                                                              </t>
  </si>
  <si>
    <t>E0210</t>
  </si>
  <si>
    <t>Electric heat pad, standard.</t>
  </si>
  <si>
    <t xml:space="preserve">1 unit = each, 1 per 12 months.                                                     </t>
  </si>
  <si>
    <t xml:space="preserve">1 unit = each. 1 per 12 months.  Rental is for short term use, rental  paid amount can not exceed purchase price                                                 </t>
  </si>
  <si>
    <t>Electric heat pad, standard</t>
  </si>
  <si>
    <t xml:space="preserve">1 unit = each, 1 per 12 months.                                                   </t>
  </si>
  <si>
    <t>E0215</t>
  </si>
  <si>
    <t xml:space="preserve">Electric heat pad, moist </t>
  </si>
  <si>
    <t xml:space="preserve">1 unit = each.  1 per 12 months. Rental is for short term use, rental  paid amount can not exceed purchase price                                                  </t>
  </si>
  <si>
    <t>E0235</t>
  </si>
  <si>
    <t xml:space="preserve">Paraffin bath unit, portable (see medical supply code A4265 for paraffin) </t>
  </si>
  <si>
    <t>E0240</t>
  </si>
  <si>
    <t xml:space="preserve">Bath/shower chair, with or without wheels, any size. </t>
  </si>
  <si>
    <t>1 unit = each, 1 per 5 years.   Specialty shower commodes</t>
  </si>
  <si>
    <t xml:space="preserve">1 unit = each. 1 per 5 years. Rental is for short term use, rental  paid amount can not exceed purchase price  </t>
  </si>
  <si>
    <t>1 unit = each, 1 per 5 years.   Specialty shower commodes.</t>
  </si>
  <si>
    <t>E0241</t>
  </si>
  <si>
    <t>Bath tub wall rail, each.</t>
  </si>
  <si>
    <t>1 unit = each, 2 per 3 years</t>
  </si>
  <si>
    <t>E0242</t>
  </si>
  <si>
    <t>Bath tub rail, floor base.</t>
  </si>
  <si>
    <t>E0243</t>
  </si>
  <si>
    <t>Toilet rail, each.</t>
  </si>
  <si>
    <t>E0244</t>
  </si>
  <si>
    <t>Raised toilet seat.</t>
  </si>
  <si>
    <t>E0245</t>
  </si>
  <si>
    <t>Tub stool or bench.</t>
  </si>
  <si>
    <t>E0246</t>
  </si>
  <si>
    <t>Transfer tub rail attachment.</t>
  </si>
  <si>
    <t>E0247</t>
  </si>
  <si>
    <t xml:space="preserve">Transfer bench, for tub or toilet with or without commode opening. </t>
  </si>
  <si>
    <t>1 unit = each, 1 per 5 years.  Specialty transfer bench.</t>
  </si>
  <si>
    <t>E0248</t>
  </si>
  <si>
    <t>Transfer bench, heavy duty for tub or toilet with or without commode opening.</t>
  </si>
  <si>
    <t>1 unit = each, 1 per 5 years.  Specialty transfer bench commode.</t>
  </si>
  <si>
    <t>E0250</t>
  </si>
  <si>
    <r>
      <rPr>
        <b/>
        <sz val="8"/>
        <color theme="1"/>
        <rFont val="Arial"/>
        <family val="2"/>
      </rPr>
      <t>NOTE</t>
    </r>
    <r>
      <rPr>
        <sz val="8"/>
        <color theme="1"/>
        <rFont val="Arial"/>
        <family val="2"/>
      </rPr>
      <t xml:space="preserve">           When Utilizing this procedure code                         CLICK HERE</t>
    </r>
  </si>
  <si>
    <t xml:space="preserve">Hospital bed, fixed height, with any type side rails, with mattress. </t>
  </si>
  <si>
    <t>RB</t>
  </si>
  <si>
    <t xml:space="preserve">Replacement of a part of DME furnished as part of a repair.        </t>
  </si>
  <si>
    <t>E0251</t>
  </si>
  <si>
    <t xml:space="preserve">Hospital bed, fixed height, with any type side rails, without mattress. </t>
  </si>
  <si>
    <t>E0255</t>
  </si>
  <si>
    <t xml:space="preserve">Hospital bed, variable height, hi-lo, with any type side rails, with mattress. </t>
  </si>
  <si>
    <t xml:space="preserve">Replacement of a part of DME furnished as part of a repair.      </t>
  </si>
  <si>
    <t>E0256</t>
  </si>
  <si>
    <t xml:space="preserve">Hospital bed, variable height, hi-lo, with any type side rails, without mattress. </t>
  </si>
  <si>
    <r>
      <t xml:space="preserve">1 unit = each, 1 per 5 years.                                                     </t>
    </r>
    <r>
      <rPr>
        <b/>
        <sz val="10"/>
        <color theme="1"/>
        <rFont val="Tahoma"/>
        <family val="2"/>
      </rPr>
      <t>(Masshealth members only</t>
    </r>
    <r>
      <rPr>
        <sz val="10"/>
        <color theme="1"/>
        <rFont val="Tahoma"/>
        <family val="2"/>
      </rPr>
      <t xml:space="preserve">) </t>
    </r>
  </si>
  <si>
    <t xml:space="preserve">Replacement of a part of DME furnished as part of a repair.       </t>
  </si>
  <si>
    <t>E0260</t>
  </si>
  <si>
    <t xml:space="preserve">Hospital bed, semi-electric (head and foot adjustment), with any type side rails, with mattress. </t>
  </si>
  <si>
    <t>E0261</t>
  </si>
  <si>
    <t xml:space="preserve">Hospital bed, semi-electric (head and foot adjustment), with any type side rails, without mattress. </t>
  </si>
  <si>
    <t>Hospital bed, semi-electric (head and foot adjustment), with any type side rails, without mattress.</t>
  </si>
  <si>
    <t>E0265</t>
  </si>
  <si>
    <t xml:space="preserve">Hospital bed, total electric (head, foot and height adjustments), with any type side rails, with mattress. </t>
  </si>
  <si>
    <t>E0266</t>
  </si>
  <si>
    <t xml:space="preserve">Hospital bed, total electric (head, foot and height adjustments), with any type side rails, without mattress. </t>
  </si>
  <si>
    <t>E0271</t>
  </si>
  <si>
    <t xml:space="preserve">Mattress, innerspring. </t>
  </si>
  <si>
    <t xml:space="preserve">1 unit = each, 1 per 5 years. [replacement for a owned hospital bed. </t>
  </si>
  <si>
    <t xml:space="preserve">1 unit = each. 1 per 5 years  Rental is for short term use, rental  paid amount can not exceed purchase price                                                 </t>
  </si>
  <si>
    <t xml:space="preserve">1 unit = each, 1 per 5 years. [replacement for a owned hospital bed] </t>
  </si>
  <si>
    <t>E0272</t>
  </si>
  <si>
    <t xml:space="preserve">Mattress, foam rubber. </t>
  </si>
  <si>
    <t xml:space="preserve">1 unit = each. 1 per 5 years Rental is for short term use, rental  paid amount can not exceed purchase price                                                   </t>
  </si>
  <si>
    <t>E0274</t>
  </si>
  <si>
    <t xml:space="preserve">Over-bed table. </t>
  </si>
  <si>
    <t>1 unit = each, 1 per 5 years.</t>
  </si>
  <si>
    <t xml:space="preserve">1 unit = each. 1 per 5 years.  Rental is for short term use, rental  paid amount can not exceed purchase price  </t>
  </si>
  <si>
    <t>E0275</t>
  </si>
  <si>
    <t>Bed pan, standard, metal or plastic.</t>
  </si>
  <si>
    <t>1 unit = each, 1 per 6 month.</t>
  </si>
  <si>
    <t xml:space="preserve">1 unit = each.  Rental is for short term use, rental  paid amount can not exceed purchase price                                                    </t>
  </si>
  <si>
    <t xml:space="preserve">1 unit = each, 1 per 6 month. </t>
  </si>
  <si>
    <t>E0276</t>
  </si>
  <si>
    <t>Bed pan, fracture, metal or plastic.</t>
  </si>
  <si>
    <t xml:space="preserve">1 unit = each. 1 per 6 month. Rental is for short term use, rental  paid amount can not exceed purchase price                                               </t>
  </si>
  <si>
    <t>Bed pan, fracture, metal or plastic</t>
  </si>
  <si>
    <t>E0277</t>
  </si>
  <si>
    <t xml:space="preserve">Powered pressure-reducing air mattress. </t>
  </si>
  <si>
    <r>
      <t xml:space="preserve">1 unit = each, 1 per 5 years.  </t>
    </r>
    <r>
      <rPr>
        <b/>
        <sz val="10"/>
        <color theme="1"/>
        <rFont val="Tahoma"/>
        <family val="2"/>
      </rPr>
      <t xml:space="preserve">E0277 is not to be used with E0193, E0371, E0372,or E0373. </t>
    </r>
    <r>
      <rPr>
        <sz val="10"/>
        <color theme="1"/>
        <rFont val="Tahoma"/>
        <family val="2"/>
      </rPr>
      <t xml:space="preserve">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</si>
  <si>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 xml:space="preserve"> E0277 is not to be used with E0193, E0371, E0372,or E0373.   </t>
    </r>
    <r>
      <rPr>
        <sz val="10"/>
        <color theme="1"/>
        <rFont val="Tahoma"/>
        <family val="2"/>
      </rPr>
      <t xml:space="preserve">                                 </t>
    </r>
    <r>
      <rPr>
        <b/>
        <sz val="10"/>
        <color theme="1"/>
        <rFont val="Tahoma"/>
        <family val="2"/>
      </rPr>
      <t>(Masshealth members only)</t>
    </r>
    <r>
      <rPr>
        <sz val="10"/>
        <color theme="1"/>
        <rFont val="Tahoma"/>
        <family val="2"/>
      </rPr>
      <t xml:space="preserve">                                              </t>
    </r>
  </si>
  <si>
    <r>
      <rPr>
        <sz val="10"/>
        <color theme="1"/>
        <rFont val="Tahoma"/>
        <family val="2"/>
      </rPr>
      <t>1 unit = each, 1 per 5 years.</t>
    </r>
    <r>
      <rPr>
        <b/>
        <sz val="10"/>
        <color theme="1"/>
        <rFont val="Tahoma"/>
        <family val="2"/>
      </rPr>
      <t xml:space="preserve">  E0277 is not to be used with E0193, E0371, E0372,or E0373.                                       (CAPPED rental modifiers must be used for all Medicare dually eligible members)</t>
    </r>
    <r>
      <rPr>
        <sz val="10"/>
        <color theme="1"/>
        <rFont val="Tahoma"/>
        <family val="2"/>
      </rPr>
      <t xml:space="preserve">     </t>
    </r>
    <r>
      <rPr>
        <b/>
        <sz val="10"/>
        <color theme="1"/>
        <rFont val="Tahoma"/>
        <family val="2"/>
      </rPr>
      <t xml:space="preserve">                                              </t>
    </r>
  </si>
  <si>
    <r>
      <rPr>
        <sz val="10"/>
        <color theme="1"/>
        <rFont val="Tahoma"/>
        <family val="2"/>
      </rPr>
      <t>1 unit = each, 1 per 5 years.</t>
    </r>
    <r>
      <rPr>
        <b/>
        <sz val="10"/>
        <color theme="1"/>
        <rFont val="Tahoma"/>
        <family val="2"/>
      </rPr>
      <t xml:space="preserve">  E0277 is not to be used with E0193, E0371, E0372,or E0373.                                       (CAPPED rental modifiers must be used for all Medicare dually eligible members)</t>
    </r>
    <r>
      <rPr>
        <sz val="10"/>
        <color theme="1"/>
        <rFont val="Tahoma"/>
        <family val="2"/>
      </rPr>
      <t xml:space="preserve">  </t>
    </r>
    <r>
      <rPr>
        <b/>
        <sz val="10"/>
        <color theme="1"/>
        <rFont val="Tahoma"/>
        <family val="2"/>
      </rPr>
      <t xml:space="preserve">                                                 </t>
    </r>
  </si>
  <si>
    <t>E0280</t>
  </si>
  <si>
    <t>Bed cradle, any type.</t>
  </si>
  <si>
    <t xml:space="preserve">1 unit = each, 1 per 5 years.   (to prevent contact with bed coverings.)  </t>
  </si>
  <si>
    <t xml:space="preserve">1 unit = each. 1 per 5 years.  Rental is for short term use, rental  paid amount can not exceed purchase price                                      </t>
  </si>
  <si>
    <t xml:space="preserve">1 unit = each, 1 per 5 years.   [to prevent contact with bed coverings. </t>
  </si>
  <si>
    <t>E0290</t>
  </si>
  <si>
    <t>Hospital bed, fixed height, without side rails, with mattress.</t>
  </si>
  <si>
    <t xml:space="preserve">1 unit = each, 1 per 5 years.   E0271, E0272 is included in E0290.  </t>
  </si>
  <si>
    <t xml:space="preserve">1 unit = each, 1 per 5 years.   E0271, E0272 is included in E0290. </t>
  </si>
  <si>
    <r>
      <t xml:space="preserve">1 unit = each, 1 per 5 years.   E0271, E0272 is included in E0290.                                                                         </t>
    </r>
    <r>
      <rPr>
        <b/>
        <sz val="10"/>
        <color theme="1"/>
        <rFont val="Tahoma"/>
        <family val="2"/>
      </rPr>
      <t>(CAPPED rental modifiers must be used for all Medicare dually eligible members)</t>
    </r>
    <r>
      <rPr>
        <sz val="10"/>
        <color theme="1"/>
        <rFont val="Tahoma"/>
        <family val="2"/>
      </rPr>
      <t xml:space="preserve">   </t>
    </r>
  </si>
  <si>
    <t>E0291</t>
  </si>
  <si>
    <t>Hospital bed, fixed height, without side rails, without mattress.</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</si>
  <si>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</si>
  <si>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</si>
  <si>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t>E0292</t>
  </si>
  <si>
    <t xml:space="preserve">Hospital bed, variable height, hi-lo, without side rails, with mattress. </t>
  </si>
  <si>
    <r>
      <t xml:space="preserve">1 unit = each, 1 per 5 years.   E0271, E0272 is included in E0292.                                                                 </t>
    </r>
    <r>
      <rPr>
        <b/>
        <sz val="10"/>
        <color theme="1"/>
        <rFont val="Tahoma"/>
        <family val="2"/>
      </rPr>
      <t>(Masshealth members only)</t>
    </r>
    <r>
      <rPr>
        <sz val="10"/>
        <color theme="1"/>
        <rFont val="Tahoma"/>
        <family val="2"/>
      </rPr>
      <t xml:space="preserve">      </t>
    </r>
  </si>
  <si>
    <r>
      <t xml:space="preserve">1 unit = each, 1 per 5 years.   E0271, E0272 is included in E0292.                                                                          </t>
    </r>
    <r>
      <rPr>
        <b/>
        <sz val="10"/>
        <color theme="1"/>
        <rFont val="Tahoma"/>
        <family val="2"/>
      </rPr>
      <t>(CAPPED rental modifiers must be used for all Medicare dually eligible members)</t>
    </r>
  </si>
  <si>
    <t xml:space="preserve">Replacement of a part of DME furnished as part of a repair.     </t>
  </si>
  <si>
    <t>E0293</t>
  </si>
  <si>
    <t xml:space="preserve">Hospital bed, variable height, hi-lo, without side rails, without mattress.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</si>
  <si>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</si>
  <si>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</si>
  <si>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t>E0294</t>
  </si>
  <si>
    <t>Hospital bed, semi-electric (head and foot adjustment), without side rails, with mattress.</t>
  </si>
  <si>
    <r>
      <t xml:space="preserve">1 unit = each, 1 per 5 years.                                       </t>
    </r>
    <r>
      <rPr>
        <b/>
        <sz val="10"/>
        <color theme="1"/>
        <rFont val="Tahoma"/>
        <family val="2"/>
      </rPr>
      <t>(Masshealth members only</t>
    </r>
    <r>
      <rPr>
        <sz val="10"/>
        <color theme="1"/>
        <rFont val="Tahoma"/>
        <family val="2"/>
      </rPr>
      <t xml:space="preserve">) </t>
    </r>
  </si>
  <si>
    <t xml:space="preserve">Hospital bed, semi-electric (head and foot adjustment), without side rails, with mattress. </t>
  </si>
  <si>
    <t>E0295</t>
  </si>
  <si>
    <t>Hospital bed, semi-electric (head and foot adjustment), without side rails, without mattress.</t>
  </si>
  <si>
    <t>E0296</t>
  </si>
  <si>
    <t xml:space="preserve">Hospital bed, total electric (head, foot and height adjustments), without side rails, with mattress. </t>
  </si>
  <si>
    <r>
      <t xml:space="preserve">1 unit = each, 1 per 5 years., E0271, E0272 is included in E0296.                                                                              </t>
    </r>
    <r>
      <rPr>
        <b/>
        <sz val="10"/>
        <color theme="1"/>
        <rFont val="Tahoma"/>
        <family val="2"/>
      </rPr>
      <t>(Masshealth members only)</t>
    </r>
    <r>
      <rPr>
        <sz val="10"/>
        <color theme="1"/>
        <rFont val="Tahoma"/>
        <family val="2"/>
      </rPr>
      <t xml:space="preserve"> </t>
    </r>
  </si>
  <si>
    <r>
      <t xml:space="preserve">1 unit = each, 1 per 5 years., E0271, E0272 is included in E0296.                                                                             </t>
    </r>
    <r>
      <rPr>
        <b/>
        <sz val="10"/>
        <color theme="1"/>
        <rFont val="Tahoma"/>
        <family val="2"/>
      </rPr>
      <t>(CAPPED rental modifiers must be used for all Medicare dually eligible members)</t>
    </r>
  </si>
  <si>
    <t>E0297</t>
  </si>
  <si>
    <t xml:space="preserve">Hospital bed, total electric (head, foot and height adjustments), without side rails, without mattress. </t>
  </si>
  <si>
    <t>E0300</t>
  </si>
  <si>
    <t xml:space="preserve">Pediatric crib, hospital grade, fully enclosed, with or without top enclosure  </t>
  </si>
  <si>
    <t>Pediatric crib, hospital grade, fully enclosed, with or without top enclosure (replacement of a part of a DME furnished as part of a repair)</t>
  </si>
  <si>
    <t>E0301</t>
  </si>
  <si>
    <t xml:space="preserve">Hospital bed, heavy duty, extra wide, with weight capacity greater than 350 pounds, but less than or equal to 600 pounds, with any type side rails, without mattress. </t>
  </si>
  <si>
    <r>
      <t xml:space="preserve">1 unit = each, 1 per 5 years., E0305, E0310  included in E0301.                                                                          </t>
    </r>
    <r>
      <rPr>
        <b/>
        <sz val="10"/>
        <color theme="1"/>
        <rFont val="Tahoma"/>
        <family val="2"/>
      </rPr>
      <t>(Masshealth members only)</t>
    </r>
    <r>
      <rPr>
        <sz val="10"/>
        <color theme="1"/>
        <rFont val="Tahoma"/>
        <family val="2"/>
      </rPr>
      <t xml:space="preserve"> </t>
    </r>
  </si>
  <si>
    <r>
      <t xml:space="preserve">1 unit = each, 1 per 5 years., E0305, E0310  included in E0301.                                                                              </t>
    </r>
    <r>
      <rPr>
        <b/>
        <sz val="10"/>
        <color theme="1"/>
        <rFont val="Tahoma"/>
        <family val="2"/>
      </rPr>
      <t>(CAPPED rental modifiers must be used for all Medicare dually eligible members)</t>
    </r>
  </si>
  <si>
    <t>E0302</t>
  </si>
  <si>
    <t xml:space="preserve">Hospital bed, heavy duty, extra wide, with weight capacity greater than 600 pounds, with any type side rails, without mattress. </t>
  </si>
  <si>
    <r>
      <t xml:space="preserve">1 unit = each, 1 per 5 years., E0305, E0310 are include in E0302.                                                                              </t>
    </r>
    <r>
      <rPr>
        <b/>
        <sz val="10"/>
        <color theme="1"/>
        <rFont val="Tahoma"/>
        <family val="2"/>
      </rPr>
      <t>(Masshealth members only)</t>
    </r>
    <r>
      <rPr>
        <sz val="10"/>
        <color theme="1"/>
        <rFont val="Tahoma"/>
        <family val="2"/>
      </rPr>
      <t xml:space="preserve"> </t>
    </r>
  </si>
  <si>
    <r>
      <t xml:space="preserve">1 unit = each, 1 per 5 years., E0305, E0310 are include in E0302.                                                                                </t>
    </r>
    <r>
      <rPr>
        <b/>
        <sz val="10"/>
        <color theme="1"/>
        <rFont val="Tahoma"/>
        <family val="2"/>
      </rPr>
      <t>(CAPPED rental modifiers must be used for all Medicare dually eligible members)</t>
    </r>
  </si>
  <si>
    <t xml:space="preserve">1 unit = each, 1 per 5 years., E0305, E0310 are include in E0302.                                                                         </t>
  </si>
  <si>
    <t>E0303</t>
  </si>
  <si>
    <t xml:space="preserve">Hospital bed, extra heavy duty, extra wide, with weight capacity greater than 350 pounds, but less than or equal to 600 pounds, with any type side rails, with mattress. </t>
  </si>
  <si>
    <r>
      <t xml:space="preserve">1 unit = each, 1 per 5 years.  E0271, E0272, E0305, E0310 included in E0303.  Weight is over 350 pounds but does not exceed 600 pounds.                                                         </t>
    </r>
    <r>
      <rPr>
        <b/>
        <sz val="10"/>
        <color theme="1"/>
        <rFont val="Tahoma"/>
        <family val="2"/>
      </rPr>
      <t>(Masshealth members only)</t>
    </r>
    <r>
      <rPr>
        <sz val="10"/>
        <color theme="1"/>
        <rFont val="Tahoma"/>
        <family val="2"/>
      </rPr>
      <t xml:space="preserve"> </t>
    </r>
  </si>
  <si>
    <r>
      <t xml:space="preserve">1 unit = each, 1 per 5 years.  E0271, E0272, E0305, E0310 included in E0303.  Weight is over 350 pounds but does not exceed 600 pounds.                                                            </t>
    </r>
    <r>
      <rPr>
        <b/>
        <sz val="10"/>
        <color theme="1"/>
        <rFont val="Tahoma"/>
        <family val="2"/>
      </rPr>
      <t>(CAPPED rental modifiers must be used for all Medicare dually eligible members)</t>
    </r>
  </si>
  <si>
    <t>E0304</t>
  </si>
  <si>
    <t xml:space="preserve">Hospital bed, extra heavy duty, extra wide, with weight capacity greater than 600 pounds, with any type side rails, with mattress. </t>
  </si>
  <si>
    <r>
      <t xml:space="preserve">1 unit = each, 1 per 5 years., E0271, E0272, E0305, E0310 included in E0304.  Weight exceeds 600 pounds.       </t>
    </r>
    <r>
      <rPr>
        <b/>
        <sz val="10"/>
        <color theme="1"/>
        <rFont val="Tahoma"/>
        <family val="2"/>
      </rPr>
      <t>(Masshealth members only)</t>
    </r>
    <r>
      <rPr>
        <sz val="10"/>
        <color theme="1"/>
        <rFont val="Tahoma"/>
        <family val="2"/>
      </rPr>
      <t xml:space="preserve">                             </t>
    </r>
  </si>
  <si>
    <r>
      <t xml:space="preserve">1 unit = each, 1 per 5 years., E0271, E0272, E0305, E0310 included in E0304.  Weight exceeds 600 pounds.                                  </t>
    </r>
    <r>
      <rPr>
        <b/>
        <sz val="10"/>
        <color theme="1"/>
        <rFont val="Tahoma"/>
        <family val="2"/>
      </rPr>
      <t>(Masshealth members only)</t>
    </r>
    <r>
      <rPr>
        <sz val="10"/>
        <color theme="1"/>
        <rFont val="Tahoma"/>
        <family val="2"/>
      </rPr>
      <t xml:space="preserve">                             </t>
    </r>
  </si>
  <si>
    <r>
      <t xml:space="preserve">1 unit = each, 1 per 5 years., E0271, E0272, E0305, E0310 included in E0304.  Weight exceeds 600 pounds.       </t>
    </r>
    <r>
      <rPr>
        <b/>
        <sz val="10"/>
        <color theme="1"/>
        <rFont val="Tahoma"/>
        <family val="2"/>
      </rPr>
      <t>(CAPPED rental modifiers must be used for all Medicare dually eligible members)</t>
    </r>
    <r>
      <rPr>
        <sz val="10"/>
        <color theme="1"/>
        <rFont val="Tahoma"/>
        <family val="2"/>
      </rPr>
      <t xml:space="preserve">                        </t>
    </r>
  </si>
  <si>
    <t>E0305</t>
  </si>
  <si>
    <t>Bed side rails, half length.</t>
  </si>
  <si>
    <r>
      <t xml:space="preserve">1 unit = each, 1 per 5 years., E0305 can be used with E0290, E0291, E0292, E0293, E0294, E0295, E0296, E0297 [not with E0310]                                                                    </t>
    </r>
    <r>
      <rPr>
        <b/>
        <sz val="10"/>
        <color theme="1"/>
        <rFont val="Tahoma"/>
        <family val="2"/>
      </rPr>
      <t>(Masshealth members only)</t>
    </r>
    <r>
      <rPr>
        <sz val="10"/>
        <color theme="1"/>
        <rFont val="Tahoma"/>
        <family val="2"/>
      </rPr>
      <t xml:space="preserve"> </t>
    </r>
  </si>
  <si>
    <r>
      <t xml:space="preserve">1 unit = each, 1 per 5 years., E0305 can be used with E0290, E0291, E0292, E0293, E0294, E0295, E0296, E0297 [not with E0310]                                                               </t>
    </r>
    <r>
      <rPr>
        <b/>
        <sz val="10"/>
        <color theme="1"/>
        <rFont val="Tahoma"/>
        <family val="2"/>
      </rPr>
      <t>(CAPPED rental modifiers must be used for all Medicare dually eligible members)</t>
    </r>
    <r>
      <rPr>
        <sz val="10"/>
        <color theme="1"/>
        <rFont val="Tahoma"/>
        <family val="2"/>
      </rPr>
      <t xml:space="preserve">         </t>
    </r>
  </si>
  <si>
    <t>E0310</t>
  </si>
  <si>
    <t>Bed side rails, full length.</t>
  </si>
  <si>
    <t xml:space="preserve">1 unit = each, 1 per 5 years, E0310 can be used with E0290, E0291, E0292, E0293, E0294, E0295, E0296, E0297 [not with E0305]  ( 2 unit per Date Of Service)   </t>
  </si>
  <si>
    <t xml:space="preserve">1 unit = each. 1 per 5 years,  Rental is for short term use, rental  paid amount can not exceed purchase price    ( 2 unit per Date Of Service)   </t>
  </si>
  <si>
    <t>E0315</t>
  </si>
  <si>
    <t xml:space="preserve">Bed accessory: board, table, or support device, any type. </t>
  </si>
  <si>
    <t xml:space="preserve">1 unit = each, 1 per 5 years, Rental is for short term use, rental  paid amount can not exceed purchase price                                  ( 1 unit per Date of Service)   </t>
  </si>
  <si>
    <t>E0316</t>
  </si>
  <si>
    <t xml:space="preserve">Safety enclosure frame/canopy for use with hospital bed, any type.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</si>
  <si>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</si>
  <si>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Specialty Pediatric products to be used with this code are;  Enclosed Safety Beds [Pediacraft, Hard.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</si>
  <si>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</si>
  <si>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E0325</t>
  </si>
  <si>
    <t xml:space="preserve">Urinal; male, jug-type, any material. </t>
  </si>
  <si>
    <t xml:space="preserve">1 unit = each. 1 per 3 months.  Rental is for short term use, rental  paid amount can not exceed purchase price                                   </t>
  </si>
  <si>
    <t>E0326</t>
  </si>
  <si>
    <t xml:space="preserve">Urinal; female, jug-type, any material. </t>
  </si>
  <si>
    <t xml:space="preserve">1 unit = each.1 per 3 months.   Rental is for short term use, rental  paid amount can not exceed purchase price                                          </t>
  </si>
  <si>
    <t>E0328</t>
  </si>
  <si>
    <t>Hospital bed, pediatric, manual, 360 degree side enclosures, top of headboard, footboard and side rails up to 24 inches above the spring, includes mattress</t>
  </si>
  <si>
    <r>
      <t xml:space="preserve">1 unit = each, 1 per 5 years.                                                                                                                                                                                                                                                       </t>
    </r>
    <r>
      <rPr>
        <b/>
        <sz val="10"/>
        <color theme="1"/>
        <rFont val="Tahoma"/>
        <family val="2"/>
      </rPr>
      <t>RE units must be requested using K0739 U5 modifier.</t>
    </r>
    <r>
      <rPr>
        <sz val="10"/>
        <color theme="1"/>
        <rFont val="Tahoma"/>
        <family val="2"/>
      </rPr>
      <t xml:space="preserve">                                                                            </t>
    </r>
    <r>
      <rPr>
        <b/>
        <sz val="10"/>
        <color theme="1"/>
        <rFont val="Tahoma"/>
        <family val="2"/>
      </rPr>
      <t xml:space="preserve">• RE 1–5 - Specialized (1–5 hours)   </t>
    </r>
    <r>
      <rPr>
        <sz val="10"/>
        <color theme="1"/>
        <rFont val="Tahoma"/>
        <family val="2"/>
      </rPr>
      <t xml:space="preserve">                                 </t>
    </r>
    <r>
      <rPr>
        <i/>
        <sz val="10"/>
        <color theme="1"/>
        <rFont val="Tahoma"/>
        <family val="2"/>
      </rPr>
      <t xml:space="preserve">                                        </t>
    </r>
    <r>
      <rPr>
        <sz val="10"/>
        <color theme="1"/>
        <rFont val="Tahoma"/>
        <family val="2"/>
      </rPr>
      <t xml:space="preserve">   </t>
    </r>
  </si>
  <si>
    <t>Hospital bed, pediatric, manual, 360 degree side enclosures, top of headboard, footboard and side rails up to 24 inches above the spring, includes mattress. (Medicaid level of care 10, use for adults for safety)</t>
  </si>
  <si>
    <r>
      <t xml:space="preserve">1 unit = each, 1 per 5 years.                                                                                                                                                                                            </t>
    </r>
    <r>
      <rPr>
        <b/>
        <sz val="10"/>
        <color theme="1"/>
        <rFont val="Tahoma"/>
        <family val="2"/>
      </rPr>
      <t>RE units must be requested using K0739 U5 modifier.</t>
    </r>
    <r>
      <rPr>
        <sz val="10"/>
        <color theme="1"/>
        <rFont val="Tahoma"/>
        <family val="2"/>
      </rPr>
      <t xml:space="preserve">                                                                            </t>
    </r>
    <r>
      <rPr>
        <b/>
        <sz val="10"/>
        <color theme="1"/>
        <rFont val="Tahoma"/>
        <family val="2"/>
      </rPr>
      <t xml:space="preserve">• RE 1–5 - Specialized (1–5 hours)   </t>
    </r>
    <r>
      <rPr>
        <sz val="10"/>
        <color theme="1"/>
        <rFont val="Tahoma"/>
        <family val="2"/>
      </rPr>
      <t xml:space="preserve">                                 </t>
    </r>
    <r>
      <rPr>
        <i/>
        <sz val="10"/>
        <color theme="1"/>
        <rFont val="Tahoma"/>
        <family val="2"/>
      </rPr>
      <t xml:space="preserve">                                        </t>
    </r>
    <r>
      <rPr>
        <sz val="10"/>
        <color theme="1"/>
        <rFont val="Tahoma"/>
        <family val="2"/>
      </rPr>
      <t xml:space="preserve">   </t>
    </r>
  </si>
  <si>
    <t>E0329</t>
  </si>
  <si>
    <t>Hospital bed, pediatric, electric or semi-electric, 360 degree side enclosures, top of headboard, footboard and side rails up to 24 inches above the spring, includes mattress</t>
  </si>
  <si>
    <t>Hospital bed, pediatric, electric or semi-electric, 360 degree side enclosures, top of headboard, footboard and side rails up to 24 inches above the spring, includes mattress.  (Medicaid level of care 10, use for adults for safety)</t>
  </si>
  <si>
    <t>E0371</t>
  </si>
  <si>
    <t xml:space="preserve">Nonpowered advanced pressure reducing overlay for mattress, standard mattress length and width. </t>
  </si>
  <si>
    <t>E0372</t>
  </si>
  <si>
    <t xml:space="preserve">Powered air overlay for mattress, standard mattress length and width. </t>
  </si>
  <si>
    <t>E0373</t>
  </si>
  <si>
    <t xml:space="preserve">Nonpowered advanced pressure reducing mattress. </t>
  </si>
  <si>
    <r>
      <t xml:space="preserve">1 unit = each, 1 per 5 years., E0277  can be used with E0372.  </t>
    </r>
    <r>
      <rPr>
        <b/>
        <sz val="10"/>
        <color theme="1"/>
        <rFont val="Tahoma"/>
        <family val="2"/>
      </rPr>
      <t>(Masshealth members only)</t>
    </r>
    <r>
      <rPr>
        <sz val="10"/>
        <color theme="1"/>
        <rFont val="Tahoma"/>
        <family val="2"/>
      </rPr>
      <t xml:space="preserve">   </t>
    </r>
  </si>
  <si>
    <r>
      <t xml:space="preserve">1 unit = each, 1 per 5 years., E0277  can be used with E0372.                                                                                </t>
    </r>
    <r>
      <rPr>
        <b/>
        <sz val="10"/>
        <color theme="1"/>
        <rFont val="Tahoma"/>
        <family val="2"/>
      </rPr>
      <t>(CAPPED rental modifiers must be used for all Medicare dually eligible members)</t>
    </r>
    <r>
      <rPr>
        <sz val="10"/>
        <color theme="1"/>
        <rFont val="Tahoma"/>
        <family val="2"/>
      </rPr>
      <t xml:space="preserve"> </t>
    </r>
  </si>
  <si>
    <t>E0424</t>
  </si>
  <si>
    <t xml:space="preserve">Stationary compressed gaseous oxygen system, rental; includes container, contents, regulator, flowmeter, humidifier, nebulizer, cannula or mask, and tubing. </t>
  </si>
  <si>
    <t xml:space="preserve">1 unit = each, 1 per month, monthly rental                                                                                                                               Qualifying ABGs or SPO2 within 2 days of discharge from facility or within 90  days of new or renewal order. </t>
  </si>
  <si>
    <t>E0431</t>
  </si>
  <si>
    <t xml:space="preserve">Portable gaseous oxygen system, rental; includes portable container, regulator, flowmeter, humidifier, cannula or mask, and tubing. </t>
  </si>
  <si>
    <t>1 unit = each, 1 per month, monthly rental                                                                                      Qualifying ABGs or SPO2 within 2 days of discharge from facility or within 90 days of new or renewal order.  Documentation of hours away from stationary required.</t>
  </si>
  <si>
    <t>E0434</t>
  </si>
  <si>
    <t xml:space="preserve">Portable liquid oxygen system, rental; includes portable container, supply reservoir, humidifier, flowmeter, refill adaptor, contents gauge, cannula or mask, and tubing. </t>
  </si>
  <si>
    <t xml:space="preserve">1 unit = each, 1 per month, monthly rental  Qualifying ABGs or SPO2 within 2 days of discharge from facility or within 90 days of new or renewal order.  Documentation of hours away from stationary required. </t>
  </si>
  <si>
    <t>E0439</t>
  </si>
  <si>
    <t xml:space="preserve">Stationary liquid oxygen system, rental; includes container, contents, regulator, flowmeter, humidifier, nebulizer, cannula or mask, &amp; tubing. </t>
  </si>
  <si>
    <t xml:space="preserve">1 unit = each, 1 per month, monthly rental   Contents included.   (prescribed amount of oxygen exceeds 4 LPM or portable oxygen is prescribed)      Qualifying ABGs or SPO2 within 2 days of discharge from facility or within 90 days of new or renewal order. </t>
  </si>
  <si>
    <t>QF</t>
  </si>
  <si>
    <t>Stationary liquid oxygen system, rental; includes container, contents, regulator, flowmeter, humidifier, nebulizer, cannula or mask, &amp; tubing. (prescribed amount of oxygen exceeds 4 LPM or portable oxygen is prescribed)</t>
  </si>
  <si>
    <t xml:space="preserve">1 unit = each.  Contents included.   (prescribed amount of oxygen exceeds 4 LPM or portable oxygen is prescribed)Qualifying ABGs or SPO2 within 2 days of discharge from facility or within 90 days of new or renewal order. </t>
  </si>
  <si>
    <t>QG</t>
  </si>
  <si>
    <t>Stationary liquid oxygen system, rental; includes container, contents, regulator, flowmeter, humidifier, nebulizer, cannula or mask, &amp; tubing.  (prescribed amount of oxygen exceeds 4 LPM or portable oxygen is prescribed)</t>
  </si>
  <si>
    <t xml:space="preserve">1 unit = each.  Contents included. (prescribed amount of oxygen exceeds 4 LPM or portable oxygen is prescribed)Qualifying ABGs or SPO2 within 2 days of discharge from facility or within 90 days of new or renewal order. </t>
  </si>
  <si>
    <t>E0445</t>
  </si>
  <si>
    <t xml:space="preserve">Oximeter device for measuring blood oxygen levels non-invasively. </t>
  </si>
  <si>
    <r>
      <t xml:space="preserve">1 unit = each. 1 per 5 years.  Covers portable or monitor, for use when SPO2 is transient, variable and unpredictable, even in the presence of supplemental oxygen, and occurs on a regular frequent basis and regular requiring frequent changes in liter flow.  </t>
    </r>
    <r>
      <rPr>
        <b/>
        <sz val="10"/>
        <color theme="1"/>
        <rFont val="Tahoma"/>
        <family val="2"/>
      </rPr>
      <t>(Continuous Models Only, not be used for finger pulse oximeters)</t>
    </r>
  </si>
  <si>
    <r>
      <t xml:space="preserve">1 unit = each. 1 per 5 years. Covers portable or monitor, for use when SPO2 is transient, variable and unpredictable, even in the presence of supplemental oxygen, and occurs on a regular frequent basis and regular requiring frequent changes in liter flow. </t>
    </r>
    <r>
      <rPr>
        <b/>
        <sz val="10"/>
        <color theme="1"/>
        <rFont val="Tahoma"/>
        <family val="2"/>
      </rPr>
      <t xml:space="preserve"> (Continuous Models Only, not be used for finger pulse oximeters)</t>
    </r>
  </si>
  <si>
    <t>E0465</t>
  </si>
  <si>
    <t>U2</t>
  </si>
  <si>
    <r>
      <t xml:space="preserve">Home ventilator, any type, used with invasive interface, (e.g., tracheostomy tube) (e.g., tracheostomy tube)                         </t>
    </r>
    <r>
      <rPr>
        <b/>
        <sz val="10"/>
        <color theme="1"/>
        <rFont val="Tahoma"/>
        <family val="2"/>
      </rPr>
      <t>(rental, first 6 months)</t>
    </r>
  </si>
  <si>
    <t xml:space="preserve">1 unit = each.  Monthly rental.                                                                         </t>
  </si>
  <si>
    <r>
      <t xml:space="preserve">Home ventilator, any type, used with invasive interface, (e.g., tracheostomy tube) (e.g., tracheostomy tube)                                                                                                        </t>
    </r>
    <r>
      <rPr>
        <b/>
        <sz val="10"/>
        <color theme="1"/>
        <rFont val="Tahoma"/>
        <family val="2"/>
      </rPr>
      <t>(rental, months seven and beyond)</t>
    </r>
  </si>
  <si>
    <t>E0466</t>
  </si>
  <si>
    <r>
      <t xml:space="preserve">Home ventilator, any type, used with non-invasive interface, (e.g., mask, chest shell)                                                                                            </t>
    </r>
    <r>
      <rPr>
        <b/>
        <sz val="10"/>
        <color theme="1"/>
        <rFont val="Tahoma"/>
        <family val="2"/>
      </rPr>
      <t xml:space="preserve">(rental, first six months)   </t>
    </r>
    <r>
      <rPr>
        <sz val="10"/>
        <color theme="1"/>
        <rFont val="Tahoma"/>
        <family val="2"/>
      </rPr>
      <t xml:space="preserve">                                      </t>
    </r>
  </si>
  <si>
    <t xml:space="preserve">1 unit = each.  Monthly rental.                                                                        </t>
  </si>
  <si>
    <r>
      <t xml:space="preserve">Home ventilator, any type, used with non-invasive interface, (e.g., mask, chest shell) </t>
    </r>
    <r>
      <rPr>
        <b/>
        <sz val="10"/>
        <color theme="1"/>
        <rFont val="Tahoma"/>
        <family val="2"/>
      </rPr>
      <t xml:space="preserve">(rental, months seven and beyond)  </t>
    </r>
    <r>
      <rPr>
        <sz val="10"/>
        <color theme="1"/>
        <rFont val="Tahoma"/>
        <family val="2"/>
      </rPr>
      <t xml:space="preserve">    </t>
    </r>
  </si>
  <si>
    <t xml:space="preserve">1 unit = each. Monthly rental.                                                             </t>
  </si>
  <si>
    <t>E0467</t>
  </si>
  <si>
    <r>
      <t xml:space="preserve">Home ventilator, multi-function respiratory device, also performs any or all of the additional functions of oxygen concentration, drug nebulization, aspiration, and cough stimulation, includes all accessories, components and supplies for all functions </t>
    </r>
    <r>
      <rPr>
        <b/>
        <sz val="10"/>
        <color theme="1"/>
        <rFont val="Tahoma"/>
        <family val="2"/>
      </rPr>
      <t>(rental, first six months)</t>
    </r>
    <r>
      <rPr>
        <sz val="10"/>
        <color theme="1"/>
        <rFont val="Tahoma"/>
        <family val="2"/>
      </rPr>
      <t xml:space="preserve"> </t>
    </r>
  </si>
  <si>
    <r>
      <t xml:space="preserve">1 unit = each. Monthly rental.                                </t>
    </r>
    <r>
      <rPr>
        <b/>
        <sz val="10"/>
        <color theme="1"/>
        <rFont val="Tahoma"/>
        <family val="2"/>
      </rPr>
      <t xml:space="preserve"> </t>
    </r>
    <r>
      <rPr>
        <b/>
        <sz val="9"/>
        <color theme="1"/>
        <rFont val="Tahoma"/>
        <family val="2"/>
      </rPr>
      <t>(Members must require ventilator support to maintain or improve respiratory functioning and require at least one of the following treatments/devices to qualify for the multifunction ventilator:cough assist, oxygen, suction, or nebulizer;and least costly alternatives and duplicative services must have been ruled out.</t>
    </r>
    <r>
      <rPr>
        <sz val="9"/>
        <color theme="1"/>
        <rFont val="Tahoma"/>
        <family val="2"/>
      </rPr>
      <t>)</t>
    </r>
    <r>
      <rPr>
        <sz val="10"/>
        <color theme="1"/>
        <rFont val="Tahoma"/>
        <family val="2"/>
      </rPr>
      <t xml:space="preserve">                                                         </t>
    </r>
  </si>
  <si>
    <r>
      <t xml:space="preserve">Home ventilator, multi-function respiratory device, also performs any or all of the additional functions of oxygen concentration, drug nebulization, aspiration, and cough stimulation, includes all accessories, components and supplies for all functions </t>
    </r>
    <r>
      <rPr>
        <b/>
        <sz val="10"/>
        <color theme="1"/>
        <rFont val="Tahoma"/>
        <family val="2"/>
      </rPr>
      <t>(rental, months seven and beyond)</t>
    </r>
  </si>
  <si>
    <t>E0470</t>
  </si>
  <si>
    <t xml:space="preserve">Respiratory assist device, bi-level pressure capability, without backup rate feature, used with noninvasive interface, e.g., nasal or facial mask. (intermittent assist device with continuous positive airway pressure device) </t>
  </si>
  <si>
    <r>
      <t xml:space="preserve">1 unit = each. 1 per 5 years. The Physician must document therepeutic benefit and compliance of equipment use between the 61st and 90th day to obtain a new PA for the continued rental of the equipment.                                                                </t>
    </r>
    <r>
      <rPr>
        <b/>
        <sz val="10"/>
        <color theme="1"/>
        <rFont val="Tahoma"/>
        <family val="2"/>
      </rPr>
      <t>(Masshealth members only)</t>
    </r>
    <r>
      <rPr>
        <sz val="10"/>
        <color theme="1"/>
        <rFont val="Tahoma"/>
        <family val="2"/>
      </rPr>
      <t xml:space="preserve">      </t>
    </r>
  </si>
  <si>
    <t xml:space="preserve">Respiratory assist device, bi-level pressure capability, without backup rate feature, used with noninvasive interface, e.g., nasal or facial mask. (intermittent assist device with continuous positive airway pressure device)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</si>
  <si>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</si>
  <si>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r>
      <rPr>
        <b/>
        <sz val="10"/>
        <color theme="1"/>
        <rFont val="Tahoma"/>
        <family val="2"/>
      </rPr>
      <t xml:space="preserve">  </t>
    </r>
    <r>
      <rPr>
        <sz val="10"/>
        <color theme="1"/>
        <rFont val="Tahoma"/>
        <family val="2"/>
      </rPr>
      <t xml:space="preserve">                                                          </t>
    </r>
  </si>
  <si>
    <t>E0471</t>
  </si>
  <si>
    <t xml:space="preserve">Respiratory assist device, bi-level pressure capability, with back-up rate feature, used with noninvasive interface, e.g., nasal or facial mask. (intermittent assist device with continuous positive airway pressure device) </t>
  </si>
  <si>
    <r>
      <t xml:space="preserve">1 unit = each. 1 per 5 years. The Physician must document therepeutic benefit and compliance of equipment use between the 61st and 90th day to obtain a new PA for the continued rental of the equipment.  
</t>
    </r>
    <r>
      <rPr>
        <b/>
        <sz val="10"/>
        <color theme="1"/>
        <rFont val="Tahoma"/>
        <family val="2"/>
      </rPr>
      <t>(Masshealth members only)</t>
    </r>
    <r>
      <rPr>
        <sz val="10"/>
        <color theme="1"/>
        <rFont val="Tahoma"/>
        <family val="2"/>
      </rPr>
      <t xml:space="preserve">      
</t>
    </r>
  </si>
  <si>
    <r>
      <t xml:space="preserve">1 unit = each.1 per 5 years.  The Physician must document therepeutic benefit and compliance of equipment use between the 61st and 90th day to obtain a new PA for the continued rental of the equipment.  
</t>
    </r>
    <r>
      <rPr>
        <b/>
        <sz val="10"/>
        <color theme="1"/>
        <rFont val="Tahoma"/>
        <family val="2"/>
      </rPr>
      <t>(Masshealth members only)</t>
    </r>
    <r>
      <rPr>
        <sz val="10"/>
        <color theme="1"/>
        <rFont val="Tahoma"/>
        <family val="2"/>
      </rPr>
      <t xml:space="preserve">      
</t>
    </r>
  </si>
  <si>
    <t xml:space="preserve">Respiratory assist device, bi-level pressure capability, with backup rate feature, used with noninvasive interface, e.g., nasal or facial mask. (intermittent assist device with continuous positive airway pressure device)  </t>
  </si>
  <si>
    <r>
      <t xml:space="preserve">1 unit = each. 1 per 5 years. The Physician must document therepeutic benefit and compliance of equipment use between the 61st and 90th day to obtain a new PA for the continued rental of the equipment.                                                                 </t>
    </r>
    <r>
      <rPr>
        <b/>
        <sz val="10"/>
        <color theme="1"/>
        <rFont val="Tahoma"/>
        <family val="2"/>
      </rPr>
      <t>(CAPPED rental modifiers must be used for all Medicare dually eligible members)</t>
    </r>
    <r>
      <rPr>
        <sz val="10"/>
        <color theme="1"/>
        <rFont val="Tahoma"/>
        <family val="2"/>
      </rPr>
      <t xml:space="preserve"> </t>
    </r>
  </si>
  <si>
    <t xml:space="preserve">KJ  </t>
  </si>
  <si>
    <t xml:space="preserve">Respiratory assist device, bi-level pressure capability, with back-up rate feature, used with noninvasive interface, e.g., nasal or facial mask. (intermittent assist device with continuous positive airway pressure device)  </t>
  </si>
  <si>
    <r>
      <t xml:space="preserve">1 unit = each.1 per 5 years.  The Physician must document therepeutic benefit and compliance of equipment use between the 61st and 90th day to obtain a new PA for the continued rental of the equipment.                                                                 </t>
    </r>
    <r>
      <rPr>
        <b/>
        <sz val="10"/>
        <color theme="1"/>
        <rFont val="Tahoma"/>
        <family val="2"/>
      </rPr>
      <t>(CAPPED rental modifiers must be used for all Medicare dually eligible members)</t>
    </r>
    <r>
      <rPr>
        <sz val="10"/>
        <color theme="1"/>
        <rFont val="Tahoma"/>
        <family val="2"/>
      </rPr>
      <t xml:space="preserve"> </t>
    </r>
  </si>
  <si>
    <t>E0472</t>
  </si>
  <si>
    <t xml:space="preserve">Respiratory assist device, bi-level pressure capability, with back-up rate feature, used with invasive interface, e.g., tracheostomy tube   (humidifier not included) </t>
  </si>
  <si>
    <t>1 unit = each. 1 per 5 years.</t>
  </si>
  <si>
    <t xml:space="preserve">Respiratory assist device, bi-level pressure capability, with back-up rate feature, used with invasive interface, e.g., tracheostomy tube (used equipment) (humidifier not included) </t>
  </si>
  <si>
    <t xml:space="preserve">1 unit = each.  </t>
  </si>
  <si>
    <t xml:space="preserve">Respiratory assist device, bi-level pressure capability, with back-up rate feature, used with invasive interface, e.g., tracheostomy tube   (humidifier not included)  </t>
  </si>
  <si>
    <t>E0480</t>
  </si>
  <si>
    <t>Percussor, electric or pneumatic, home model.</t>
  </si>
  <si>
    <r>
      <t xml:space="preserve">1 unit = each, 1 per 5 years.                                           </t>
    </r>
    <r>
      <rPr>
        <b/>
        <sz val="10"/>
        <color theme="1"/>
        <rFont val="Tahoma"/>
        <family val="2"/>
      </rPr>
      <t>(Masshealth members only)</t>
    </r>
    <r>
      <rPr>
        <sz val="10"/>
        <color theme="1"/>
        <rFont val="Tahoma"/>
        <family val="2"/>
      </rPr>
      <t xml:space="preserve">   </t>
    </r>
  </si>
  <si>
    <t xml:space="preserve">Percussor, electric or pneumatic, home model.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</si>
  <si>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</si>
  <si>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E0482</t>
  </si>
  <si>
    <t xml:space="preserve">Cough stimulating device, alternating positive and negative airway pressure. </t>
  </si>
  <si>
    <r>
      <t xml:space="preserve">1 unit = each, 1 per 5 years.  (used to clear secreations for patients who cannot clear themselves).                            Claims must include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(Masshealth members only)</t>
    </r>
    <r>
      <rPr>
        <sz val="10"/>
        <color theme="1"/>
        <rFont val="Tahoma"/>
        <family val="2"/>
      </rPr>
      <t xml:space="preserve">   </t>
    </r>
  </si>
  <si>
    <r>
      <t xml:space="preserve">1 unit = each, 1 per 5 years.  (used to clear secreations for patients who cannot clear themselves). ( 1 unit per Date Of Service)  Claims must include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(Masshealth members only)</t>
    </r>
    <r>
      <rPr>
        <sz val="10"/>
        <color theme="1"/>
        <rFont val="Tahoma"/>
        <family val="2"/>
      </rPr>
      <t xml:space="preserve">   </t>
    </r>
  </si>
  <si>
    <r>
      <t xml:space="preserve">1 unit = each, 1 per 5 years.  (used to clear secreations for patients who cannot clear themselves).                            Claims must include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(CAPPED rental modifiers must be used for all Medicare dually eligible members)</t>
    </r>
    <r>
      <rPr>
        <sz val="10"/>
        <color theme="1"/>
        <rFont val="Tahoma"/>
        <family val="2"/>
      </rPr>
      <t xml:space="preserve"> </t>
    </r>
  </si>
  <si>
    <t>E0483</t>
  </si>
  <si>
    <t xml:space="preserve">High frequency chest wall  oscillation system, includes all accessories and supplies, each </t>
  </si>
  <si>
    <r>
      <t xml:space="preserve">1 unit = each, 1 per 5 years (used for patients that have the ability to clear their own secretions).                              </t>
    </r>
    <r>
      <rPr>
        <b/>
        <sz val="10"/>
        <color theme="1"/>
        <rFont val="Tahoma"/>
        <family val="2"/>
      </rPr>
      <t>(Masshealth members only)</t>
    </r>
    <r>
      <rPr>
        <sz val="10"/>
        <color theme="1"/>
        <rFont val="Tahoma"/>
        <family val="2"/>
      </rPr>
      <t xml:space="preserve">                                                    </t>
    </r>
  </si>
  <si>
    <r>
      <t xml:space="preserve">1 unit = each, 1 per 5 years (used for patients that have the ability to clear their own secretions).                                  </t>
    </r>
    <r>
      <rPr>
        <b/>
        <sz val="10"/>
        <color theme="1"/>
        <rFont val="Tahoma"/>
        <family val="2"/>
      </rPr>
      <t>(CAPPED rental modifiers must be used for all Medicare dually eligible members)</t>
    </r>
    <r>
      <rPr>
        <sz val="10"/>
        <color theme="1"/>
        <rFont val="Tahoma"/>
        <family val="2"/>
      </rPr>
      <t xml:space="preserve">                                                         </t>
    </r>
  </si>
  <si>
    <t>E0484</t>
  </si>
  <si>
    <t xml:space="preserve">Oscillatory positive expiratory pressure device, non-electric, any type, each.    </t>
  </si>
  <si>
    <t xml:space="preserve">1 unit = each, 1 per 12 months (used for patients that have the ability to clear their own secretions).                                                           </t>
  </si>
  <si>
    <t xml:space="preserve">Oscillatory positive expiratory pressure device, non-electric, any type   </t>
  </si>
  <si>
    <t xml:space="preserve">1 unit = each. 1 per 12 months  Rental is for short term use, rental  paid amount can not exceed purchase price                                                          </t>
  </si>
  <si>
    <t xml:space="preserve">Oscillatory positive expiratory pressure device, non-electric, any type, each  </t>
  </si>
  <si>
    <t xml:space="preserve">1 unit = each, 1 per 12 months (used for patients that have the ability to clear their own secretions).                                                     </t>
  </si>
  <si>
    <t>E0486</t>
  </si>
  <si>
    <t>Oral device/appliance used to reduce upper airway collapsibility, adjustable or non-adjustable, custom fabricated, includes fitting and adjustment</t>
  </si>
  <si>
    <t xml:space="preserve">1 unit = each. 1 per 5 years. </t>
  </si>
  <si>
    <t>E0487</t>
  </si>
  <si>
    <t xml:space="preserve"> </t>
  </si>
  <si>
    <t>Spirometer, electronic, includes all accessories.</t>
  </si>
  <si>
    <r>
      <t>1 unit = each, 1 per 5 years. (post operative Lung Transplant only)    Providers are to use applicable</t>
    </r>
    <r>
      <rPr>
        <b/>
        <u/>
        <sz val="10"/>
        <color theme="1"/>
        <rFont val="Tahoma"/>
        <family val="2"/>
      </rPr>
      <t xml:space="preserve"> ICD-10</t>
    </r>
    <r>
      <rPr>
        <sz val="10"/>
        <color theme="1"/>
        <rFont val="Tahoma"/>
        <family val="2"/>
      </rPr>
      <t xml:space="preserve"> that determines the Medical Necessity of this product.</t>
    </r>
  </si>
  <si>
    <t>E0500</t>
  </si>
  <si>
    <t xml:space="preserve">IPPB machine,  all types, with built-in nebulization; manual or automatic valves; internal or external power source.   </t>
  </si>
  <si>
    <t xml:space="preserve">1 unit = each.                                                                             </t>
  </si>
  <si>
    <t>E0550</t>
  </si>
  <si>
    <t xml:space="preserve">Humidifier, durable for extensive supplemental humidification during IPPB treatments or oxygen delivery.   </t>
  </si>
  <si>
    <r>
      <t xml:space="preserve">1 unit = each, 1 per 5 years., E0550 is included in Oxygen Delivery Systems and cannot be billed separately.                     
</t>
    </r>
    <r>
      <rPr>
        <b/>
        <sz val="10"/>
        <color theme="1"/>
        <rFont val="Tahoma"/>
        <family val="2"/>
      </rPr>
      <t>(Masshealth members only)</t>
    </r>
    <r>
      <rPr>
        <sz val="10"/>
        <color theme="1"/>
        <rFont val="Tahoma"/>
        <family val="2"/>
      </rPr>
      <t xml:space="preserve">   
                                 </t>
    </r>
  </si>
  <si>
    <t xml:space="preserve">Humidifier, durable for extensive supplemental humidification during IPPB treatments or oxygen delivery.  </t>
  </si>
  <si>
    <r>
      <t xml:space="preserve">1 unit = each, 1 per 5 years., E0550 is included in Oxygen Delivery Systems and cannot be billed separately.                   
</t>
    </r>
    <r>
      <rPr>
        <b/>
        <sz val="10"/>
        <color theme="1"/>
        <rFont val="Tahoma"/>
        <family val="2"/>
      </rPr>
      <t>(Masshealth members only)</t>
    </r>
    <r>
      <rPr>
        <sz val="10"/>
        <color theme="1"/>
        <rFont val="Tahoma"/>
        <family val="2"/>
      </rPr>
      <t xml:space="preserve">      
                                 </t>
    </r>
  </si>
  <si>
    <r>
      <t xml:space="preserve">1 unit = each, 1 per 5 years., E0550 is included in Oxygen Delivery Systems and cannot be billed separately.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</si>
  <si>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E0550 is included in Oxygen Delivery Systems and cannot be billed separately.                                                                    </t>
    </r>
    <r>
      <rPr>
        <b/>
        <sz val="10"/>
        <color theme="1"/>
        <rFont val="Tahoma"/>
        <family val="2"/>
      </rPr>
      <t>(CAPPED rental modifiers must be used for all Medicare dually eligible members)</t>
    </r>
    <r>
      <rPr>
        <sz val="10"/>
        <color theme="1"/>
        <rFont val="Tahoma"/>
        <family val="2"/>
      </rPr>
      <t xml:space="preserve">                           </t>
    </r>
  </si>
  <si>
    <t>E0560</t>
  </si>
  <si>
    <t>Humidifier, durable for supplemental humidification during IPPB treatment or oxygen delivery.</t>
  </si>
  <si>
    <t xml:space="preserve">1 unit = each, 1 per 5 years. </t>
  </si>
  <si>
    <t xml:space="preserve">1 unit = each. 1 per 5 years. Rental is for short term use, rental  paid amount can not exceed purchase price                                              </t>
  </si>
  <si>
    <t>E0561</t>
  </si>
  <si>
    <t xml:space="preserve">Humidifier, non-heated, used with positive airway pressure device. </t>
  </si>
  <si>
    <t xml:space="preserve">1 unit = each, 1 per 5 years.                                      </t>
  </si>
  <si>
    <t xml:space="preserve">Humidifier, non-heated, used with positive airway pressure device.   </t>
  </si>
  <si>
    <t xml:space="preserve">1 unit = each, 1 per 5 years.    Rental is for short term use, rental  paid amount can not exceed purchase price    Can be rented separately when ordered for use with E0470,  E0471 and E0601 during capped rental months.                                   </t>
  </si>
  <si>
    <t xml:space="preserve">1 unit = each, 1 per 5 years.                                             </t>
  </si>
  <si>
    <t>E0562</t>
  </si>
  <si>
    <t>Humidifier, heated, used with positive airway pressure device.</t>
  </si>
  <si>
    <t xml:space="preserve">1 unit = each, 1 per 5 years.  Can be rented separately when ordered for use with E0470,  E0471 and E0601 during capped rental months.                                                           </t>
  </si>
  <si>
    <t xml:space="preserve">1 unit = each.  1 per 5 years  Rental is for short term use, rental  paid amount can not exceed purchase price   </t>
  </si>
  <si>
    <t xml:space="preserve">1 unit = each, 1 per 5 years.                                    Can be rented separately when ordered for use with E0470,  E0471 and E0601 during capped rental months. </t>
  </si>
  <si>
    <t>E0565</t>
  </si>
  <si>
    <t xml:space="preserve">Compressor, air power source for equipment which is not self- contained or cylinder driven.   </t>
  </si>
  <si>
    <r>
      <t xml:space="preserve">1 unit = each, 1 per 5 years. Accessories associated with E0565 are A4619, A7525, A7526, A7006, A7012, A7013, A7014, A7015, A7017, and E1372.                      </t>
    </r>
    <r>
      <rPr>
        <b/>
        <sz val="10"/>
        <color theme="1"/>
        <rFont val="Tahoma"/>
        <family val="2"/>
      </rPr>
      <t>(Masshealth members only)</t>
    </r>
    <r>
      <rPr>
        <sz val="10"/>
        <color theme="1"/>
        <rFont val="Tahoma"/>
        <family val="2"/>
      </rPr>
      <t xml:space="preserve">                                   </t>
    </r>
  </si>
  <si>
    <t>Compressor, air power source for equipment which is not self- contained or cylinder driven.</t>
  </si>
  <si>
    <r>
      <t xml:space="preserve">1 unit = each, 1 per 5 years.    Accessories associated with E0565 are A4619, A7525, A7526, A7006, A7012, A7013, A7014, A7015, A7017, and E1372.    </t>
    </r>
    <r>
      <rPr>
        <b/>
        <sz val="10"/>
        <color theme="1"/>
        <rFont val="Tahoma"/>
        <family val="2"/>
      </rPr>
      <t>(Masshealth members only)</t>
    </r>
    <r>
      <rPr>
        <sz val="10"/>
        <color theme="1"/>
        <rFont val="Tahoma"/>
        <family val="2"/>
      </rPr>
      <t xml:space="preserve">                                   </t>
    </r>
  </si>
  <si>
    <r>
      <t xml:space="preserve">1 unit = each, 1 per 5 years.  Accessories associated with E0565 are A4619, A7525, A7526, A7006, A7012, A7013, A7014, A7015, A7017, and E1372.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</si>
  <si>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Accessories associated with E0565 are A4619, A7525, A7526, A7006, A7012, A7013, A7014, A7015, A7017, and E1372.                                  </t>
    </r>
    <r>
      <rPr>
        <b/>
        <sz val="10"/>
        <color theme="1"/>
        <rFont val="Tahoma"/>
        <family val="2"/>
      </rPr>
      <t>(CAPPED rental modifiers must be used for all Medicare dually eligible members)</t>
    </r>
    <r>
      <rPr>
        <sz val="10"/>
        <color theme="1"/>
        <rFont val="Tahoma"/>
        <family val="2"/>
      </rPr>
      <t xml:space="preserve">                            </t>
    </r>
  </si>
  <si>
    <t>E0570</t>
  </si>
  <si>
    <t xml:space="preserve">Nebulizer, with compressor.   </t>
  </si>
  <si>
    <r>
      <t xml:space="preserve">1 unit = each, 1 per 5 years. Accessories associated with E0570 are A4621 A7525, A7526, A7003, A7004, A7005, A7006, A7013, and A7015.                                            </t>
    </r>
    <r>
      <rPr>
        <b/>
        <sz val="10"/>
        <color theme="1"/>
        <rFont val="Tahoma"/>
        <family val="2"/>
      </rPr>
      <t>(Masshealth members only)</t>
    </r>
    <r>
      <rPr>
        <sz val="10"/>
        <color theme="1"/>
        <rFont val="Tahoma"/>
        <family val="2"/>
      </rPr>
      <t xml:space="preserve">      </t>
    </r>
  </si>
  <si>
    <t xml:space="preserve">Nebulizer, with compressor.  </t>
  </si>
  <si>
    <r>
      <t xml:space="preserve">1 unit = each, 1 per 5 years.     Accessories associated with E0570 are A4621 A7525, A7526, A7003, A7004, A7005, A7006, A7013, and A7015.                                            </t>
    </r>
    <r>
      <rPr>
        <b/>
        <sz val="10"/>
        <color theme="1"/>
        <rFont val="Tahoma"/>
        <family val="2"/>
      </rPr>
      <t>(Masshealth members only)</t>
    </r>
    <r>
      <rPr>
        <sz val="10"/>
        <color theme="1"/>
        <rFont val="Tahoma"/>
        <family val="2"/>
      </rPr>
      <t xml:space="preserve">      </t>
    </r>
  </si>
  <si>
    <t xml:space="preserve">Nebulizer, with compressor. </t>
  </si>
  <si>
    <r>
      <t xml:space="preserve">1 unit = each, 1 per 5 years.     Accessories associated with E0570 are A4621 A7525, A7526, A7003, A7004, A7005, A7006, A7013, and A7015.                                             </t>
    </r>
    <r>
      <rPr>
        <b/>
        <sz val="10"/>
        <color theme="1"/>
        <rFont val="Tahoma"/>
        <family val="2"/>
      </rPr>
      <t>(CAPPED rental modifiers must be used for all Medicare dually eligible members)</t>
    </r>
    <r>
      <rPr>
        <sz val="10"/>
        <color theme="1"/>
        <rFont val="Tahoma"/>
        <family val="2"/>
      </rPr>
      <t xml:space="preserve">                            </t>
    </r>
  </si>
  <si>
    <t>Nebulizer, with compressor.</t>
  </si>
  <si>
    <t xml:space="preserve">1 unit = each, 1 per 5 years.     Accessories associated with E0570 are A4621 A7525, A7526, A7003, A7004, A7005, A7006, A7013, and A7015.                                                                           </t>
  </si>
  <si>
    <t>E0572</t>
  </si>
  <si>
    <t xml:space="preserve">Aerosol compressor, adjustable pressure, light duty for intermittent use.   </t>
  </si>
  <si>
    <r>
      <t xml:space="preserve">1 unit = each, 1 per 5 years.                                            Accessories associated with  E0572 are A7006 and A7014.    </t>
    </r>
    <r>
      <rPr>
        <b/>
        <sz val="10"/>
        <color theme="1"/>
        <rFont val="Tahoma"/>
        <family val="2"/>
      </rPr>
      <t>(Masshealth members only)</t>
    </r>
    <r>
      <rPr>
        <sz val="10"/>
        <color theme="1"/>
        <rFont val="Tahoma"/>
        <family val="2"/>
      </rPr>
      <t xml:space="preserve">  </t>
    </r>
  </si>
  <si>
    <t xml:space="preserve">Aerosol compressor, adjustable pressure, light duty for intermittent use.  </t>
  </si>
  <si>
    <t xml:space="preserve">Aerosol compressor, adjustable pressure, light duty for intermittent use. </t>
  </si>
  <si>
    <r>
      <t xml:space="preserve">1 unit = each, 1 per 5 years.                                            Accessories associated with  E0572 are A7006 and A7014.                                                                 </t>
    </r>
    <r>
      <rPr>
        <b/>
        <sz val="10"/>
        <color theme="1"/>
        <rFont val="Tahoma"/>
        <family val="2"/>
      </rPr>
      <t>(CAPPED rental modifiers must be used for all Medicare dually eligible members)</t>
    </r>
    <r>
      <rPr>
        <sz val="10"/>
        <color theme="1"/>
        <rFont val="Tahoma"/>
        <family val="2"/>
      </rPr>
      <t xml:space="preserve">    </t>
    </r>
  </si>
  <si>
    <t>E0585</t>
  </si>
  <si>
    <t xml:space="preserve">Nebulizer, with compressor and heater.   </t>
  </si>
  <si>
    <r>
      <t xml:space="preserve">1 unit = each, 1 per 5 years.    Accessories associated with E0585 are A4619, A7525, A7526, A7006 A7010,  A7012, A7013, A7014, and A7015.                                      </t>
    </r>
    <r>
      <rPr>
        <b/>
        <sz val="10"/>
        <color theme="1"/>
        <rFont val="Tahoma"/>
        <family val="2"/>
      </rPr>
      <t>(Masshealth members only)</t>
    </r>
    <r>
      <rPr>
        <sz val="10"/>
        <color theme="1"/>
        <rFont val="Tahoma"/>
        <family val="2"/>
      </rPr>
      <t xml:space="preserve">                                           </t>
    </r>
  </si>
  <si>
    <t xml:space="preserve">Nebulizer, with compressor and heater.  </t>
  </si>
  <si>
    <r>
      <t xml:space="preserve">1 unit = each, 1 per 5 years.    Accessories associated with E0585 are A4619, A7525, A7526, A7006 A7010, A7012, A7013, A7014, and A7015.                                      </t>
    </r>
    <r>
      <rPr>
        <b/>
        <sz val="10"/>
        <color theme="1"/>
        <rFont val="Tahoma"/>
        <family val="2"/>
      </rPr>
      <t>(Masshealth members only)</t>
    </r>
    <r>
      <rPr>
        <sz val="10"/>
        <color theme="1"/>
        <rFont val="Tahoma"/>
        <family val="2"/>
      </rPr>
      <t xml:space="preserve">                                           </t>
    </r>
  </si>
  <si>
    <t>Nebulizer, with compressor and heater.</t>
  </si>
  <si>
    <r>
      <t xml:space="preserve">1 unit = each, 1 per 5 years.    Accessories associated with E0585 are A4619, A7525, A7526, A7006 A7010, A7012, A7013, A7014, and A7015.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</si>
  <si>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Accessories associated with E0585 are A4619, A7525, A7526, A7006 A7010, A7012, A7013, A7014, and A7015.                                      </t>
    </r>
    <r>
      <rPr>
        <b/>
        <sz val="10"/>
        <color theme="1"/>
        <rFont val="Tahoma"/>
        <family val="2"/>
      </rPr>
      <t>(CAPPED rental modifiers must be used for all Medicare dually eligible members)</t>
    </r>
    <r>
      <rPr>
        <sz val="10"/>
        <color theme="1"/>
        <rFont val="Tahoma"/>
        <family val="2"/>
      </rPr>
      <t xml:space="preserve">                                             </t>
    </r>
  </si>
  <si>
    <t>E0600</t>
  </si>
  <si>
    <t xml:space="preserve">Respiratory suction pump, home model, portable or stationary, electric.   </t>
  </si>
  <si>
    <r>
      <t xml:space="preserve">1 unit = each, 1 per 5 years.                                           </t>
    </r>
    <r>
      <rPr>
        <b/>
        <sz val="10"/>
        <color theme="1"/>
        <rFont val="Tahoma"/>
        <family val="2"/>
      </rPr>
      <t>(Masshealth members only)</t>
    </r>
    <r>
      <rPr>
        <sz val="10"/>
        <color theme="1"/>
        <rFont val="Tahoma"/>
        <family val="2"/>
      </rPr>
      <t xml:space="preserve"> </t>
    </r>
  </si>
  <si>
    <t xml:space="preserve">Respiratory suction pump, home model, portable or stationary, electric.  </t>
  </si>
  <si>
    <t>Respiratory suction pump, home model, portable or stationary, electric.</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</si>
  <si>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</si>
  <si>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E0601</t>
  </si>
  <si>
    <t xml:space="preserve">Continuous positive airway pressure (CPAP) device.   </t>
  </si>
  <si>
    <t xml:space="preserve">Continuous positive airway pressure (CPAP) device.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</si>
  <si>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</si>
  <si>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E0602</t>
  </si>
  <si>
    <t xml:space="preserve">Breast pump, manual, any type. </t>
  </si>
  <si>
    <t>1 unit = each, 1 per pregnancy</t>
  </si>
  <si>
    <t xml:space="preserve">Breast pump, manual, any type.   </t>
  </si>
  <si>
    <t xml:space="preserve">1 unit = each, 1 per pregnancy                                      Rental is for short term use, rental  paid amount can not exceed purchase price                                 </t>
  </si>
  <si>
    <t>E0603</t>
  </si>
  <si>
    <t>Breast pump, electric (AC &amp;/or DC), any type</t>
  </si>
  <si>
    <t>E0604</t>
  </si>
  <si>
    <t xml:space="preserve">Breast pump, heavy duty, hospital grade, piston operated, pulsatile vacuum suction/release cycles, vacuum regulator, supplies, transformer, electric. (AC and / or DC)   </t>
  </si>
  <si>
    <t xml:space="preserve">1 unit = each, 1 month rental.  Rental is for short term use, rental  paid amount can not exceed purchase price.                 </t>
  </si>
  <si>
    <t>E0605</t>
  </si>
  <si>
    <t xml:space="preserve">Vaporizer, room type.   </t>
  </si>
  <si>
    <t xml:space="preserve">1 unit = each, 1 per 24 months.                                              </t>
  </si>
  <si>
    <t xml:space="preserve">1 unit = each. 1 per 24 months. Rental is for short term use, rental  paid amount can not exceed purchase price                                 </t>
  </si>
  <si>
    <t xml:space="preserve">Vaporizer, room type.  </t>
  </si>
  <si>
    <t xml:space="preserve">1 unit = each, 1 per 24 months.                                               </t>
  </si>
  <si>
    <t>E0606</t>
  </si>
  <si>
    <t xml:space="preserve">Postural drainage board.   </t>
  </si>
  <si>
    <r>
      <t xml:space="preserve">1 unit = each, 1 per 5 years.                                           </t>
    </r>
    <r>
      <rPr>
        <b/>
        <sz val="10"/>
        <color theme="1"/>
        <rFont val="Tahoma"/>
        <family val="2"/>
      </rPr>
      <t xml:space="preserve">(Masshealth members only) </t>
    </r>
  </si>
  <si>
    <t xml:space="preserve">Postural drainage board.  </t>
  </si>
  <si>
    <t>Postural drainage board.</t>
  </si>
  <si>
    <t>E0607</t>
  </si>
  <si>
    <t xml:space="preserve">Home blood glucose monitor.   </t>
  </si>
  <si>
    <t>1 unit = each, 1 per 2 years.</t>
  </si>
  <si>
    <t>Home blood glucose monitor.</t>
  </si>
  <si>
    <t xml:space="preserve">1 unit = each. 1 per 2 years. Rental is for short term use, rental  paid amount can not exceed purchase price                                 </t>
  </si>
  <si>
    <t xml:space="preserve">Home blood glucose monitor.  </t>
  </si>
  <si>
    <t>E0610</t>
  </si>
  <si>
    <t xml:space="preserve">Pacemaker monitor, self-contained., (checks battery depletion, includes audible and visible check systems)   </t>
  </si>
  <si>
    <t xml:space="preserve">Pacemaker monitor, self-contained., (checks battery depletion, includes audible and visible check systems) </t>
  </si>
  <si>
    <t xml:space="preserve">1 unit = each. 1 per 3 years.  Rental is for short term use, rental  paid amount can not exceed purchase price                                                    </t>
  </si>
  <si>
    <t xml:space="preserve">Pacemaker monitor, self-contained., (checks battery depletion, includes audible and visible check systems)  </t>
  </si>
  <si>
    <t xml:space="preserve">1 unit = each, 1 per 3 years.  </t>
  </si>
  <si>
    <t>E0617</t>
  </si>
  <si>
    <t xml:space="preserve">External Defibrillator with integrated.   </t>
  </si>
  <si>
    <t xml:space="preserve">1 unit = each, 1 per 5 years.  </t>
  </si>
  <si>
    <t>External Defibrillator with integrated.</t>
  </si>
  <si>
    <t>NU KF</t>
  </si>
  <si>
    <t>UE KF</t>
  </si>
  <si>
    <t>KH KF</t>
  </si>
  <si>
    <t>KI KF</t>
  </si>
  <si>
    <t>KJ KF</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</si>
  <si>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</si>
  <si>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E0619</t>
  </si>
  <si>
    <t>Apnea monitor, with recording feature.</t>
  </si>
  <si>
    <r>
      <t xml:space="preserve">PA required after 3 months of use., [ After 3 months of use providers are required to down load the memory and send the report to the ordering physician for interpretation of events]                                                                                                                                                                                                                                                                                  </t>
    </r>
    <r>
      <rPr>
        <b/>
        <sz val="10"/>
        <color theme="1"/>
        <rFont val="Tahoma"/>
        <family val="2"/>
      </rPr>
      <t>(CAPPED rental modifiers must be used for all Medicare dually eligible members)</t>
    </r>
    <r>
      <rPr>
        <sz val="10"/>
        <color theme="1"/>
        <rFont val="Tahoma"/>
        <family val="2"/>
      </rPr>
      <t xml:space="preserve">    </t>
    </r>
  </si>
  <si>
    <t>E0621</t>
  </si>
  <si>
    <t xml:space="preserve">Sling or seat, patient lift, canvas or nylon.   </t>
  </si>
  <si>
    <t xml:space="preserve">1 unit each, 1 per 12 months.  </t>
  </si>
  <si>
    <t xml:space="preserve">Sling or seat, patient lift, canvas or nylon. </t>
  </si>
  <si>
    <t xml:space="preserve">1 unit each.   Rental is for short term use, rental  paid amount can not exceed purchase price                                       </t>
  </si>
  <si>
    <t xml:space="preserve">Sling or seat, patient lift, canvas or nylon.  </t>
  </si>
  <si>
    <t xml:space="preserve">1 unit each, 1 per 12 months. </t>
  </si>
  <si>
    <t>E0625</t>
  </si>
  <si>
    <t>Patient lift, bathroom or toilet, not otherwise classified.</t>
  </si>
  <si>
    <t>1 unit = each, 1 per 5 years. This code is for lifts such as Surehand and Voyager for MassHealth Members</t>
  </si>
  <si>
    <t xml:space="preserve">1 unit = each. 1 per 12 months.   Rental is for short term use, rental  paid amount can not exceed purchase price  </t>
  </si>
  <si>
    <t xml:space="preserve">1 unit = each.  1 per 5 years.   Rental is for short term use, rental  paid amount can not exceed purchase price  </t>
  </si>
  <si>
    <t>E0627</t>
  </si>
  <si>
    <t xml:space="preserve">Seat lift mechanism, electric, any type.   </t>
  </si>
  <si>
    <t>Seat lift mechanism, electric, any type.</t>
  </si>
  <si>
    <t xml:space="preserve">1 unit = each. 1 per 5 years.   Rental is for short term use, rental  paid amount can not exceed purchase price        </t>
  </si>
  <si>
    <t xml:space="preserve">Seat lift mechanism, electric, any type.  </t>
  </si>
  <si>
    <t>E0629</t>
  </si>
  <si>
    <t>Seat lift mechanism non-electric, any type. (Separate seat lift mechanism for use with patient owned furniture)</t>
  </si>
  <si>
    <t xml:space="preserve">Seat lift mechanism non-electric, any type. </t>
  </si>
  <si>
    <t xml:space="preserve">1 unit = each. 1 per 5 years.   Rental is for short term use, rental  paid amount can not exceed purchase price                                 </t>
  </si>
  <si>
    <t>E0630</t>
  </si>
  <si>
    <t xml:space="preserve">Patient lift, hydraulic or mechanical, includes any seat, sling, strap(s), or pad(s).  </t>
  </si>
  <si>
    <r>
      <t xml:space="preserve">1 unit = each, 1 per 3 years.   [Transfer between bed, chair, wheelchair, commode and requires the assistance of more than one person. E0621 included in E0630]                                         </t>
    </r>
    <r>
      <rPr>
        <b/>
        <sz val="10"/>
        <color theme="1"/>
        <rFont val="Tahoma"/>
        <family val="2"/>
      </rPr>
      <t xml:space="preserve">(Masshealth members only) </t>
    </r>
    <r>
      <rPr>
        <sz val="10"/>
        <color theme="1"/>
        <rFont val="Tahoma"/>
        <family val="2"/>
      </rPr>
      <t xml:space="preserve">                                     </t>
    </r>
  </si>
  <si>
    <r>
      <t xml:space="preserve">1 unit = each, 1 per 3 years.   [Transfer between bed, chair, wheelchair, commode and requires the assistance of more than one person. E0621 included in E0630]                                         </t>
    </r>
    <r>
      <rPr>
        <b/>
        <sz val="10"/>
        <color theme="1"/>
        <rFont val="Tahoma"/>
        <family val="2"/>
      </rPr>
      <t>(Masshealth members only)</t>
    </r>
    <r>
      <rPr>
        <sz val="10"/>
        <color theme="1"/>
        <rFont val="Tahoma"/>
        <family val="2"/>
      </rPr>
      <t xml:space="preserve">                                      </t>
    </r>
  </si>
  <si>
    <t>Patient lift, hydraulic or mechanical, includes any seat, sling, strap(s), or pad(s). (replacement because of wear and tear, damage, or loss)</t>
  </si>
  <si>
    <r>
      <t xml:space="preserve">1 unit = each, 1 per 3 years.   [Transfer between bed, chair, wheelchair, commode and requires the assistance of more than one person. E0621 included in E0630]                                 </t>
    </r>
    <r>
      <rPr>
        <b/>
        <sz val="10"/>
        <color theme="1"/>
        <rFont val="Tahoma"/>
        <family val="2"/>
      </rPr>
      <t>(CAPPED rental modifiers must be used for all Medicare dually eligible members)</t>
    </r>
    <r>
      <rPr>
        <sz val="10"/>
        <color theme="1"/>
        <rFont val="Tahoma"/>
        <family val="2"/>
      </rPr>
      <t xml:space="preserve">  </t>
    </r>
  </si>
  <si>
    <r>
      <t xml:space="preserve">1 unit = each, 1 per 3 years.   [Transfer between bed, chair, wheelchair, commode and requires the assistance of more than one person. E0621 included in E0630]                                 </t>
    </r>
    <r>
      <rPr>
        <b/>
        <sz val="10"/>
        <color theme="1"/>
        <rFont val="Tahoma"/>
        <family val="2"/>
      </rPr>
      <t xml:space="preserve">(CAPPED rental modifiers must be used for all Medicare dually eligible members) </t>
    </r>
    <r>
      <rPr>
        <sz val="10"/>
        <color theme="1"/>
        <rFont val="Tahoma"/>
        <family val="2"/>
      </rPr>
      <t xml:space="preserve"> </t>
    </r>
  </si>
  <si>
    <t>E0635</t>
  </si>
  <si>
    <t xml:space="preserve">Patient lift, electric with seat or sling.   </t>
  </si>
  <si>
    <r>
      <t xml:space="preserve">1 unit = each, 1 per 3 years.   (Transfer between bed, chair, wheelchair, commode and requires the assistance of more than one person. E0621 included] in E0635).  </t>
    </r>
    <r>
      <rPr>
        <b/>
        <sz val="10"/>
        <color theme="1"/>
        <rFont val="Tahoma"/>
        <family val="2"/>
      </rPr>
      <t xml:space="preserve">(Masshealth members only)                                         </t>
    </r>
  </si>
  <si>
    <t xml:space="preserve">Patient lift, electric with seat or sling.  </t>
  </si>
  <si>
    <t>U1</t>
  </si>
  <si>
    <t>Patient lift, electric with seat or sling. (customized)</t>
  </si>
  <si>
    <r>
      <t xml:space="preserve">1 unit = each, 1 per 3 years.   (Transfer between bed, chair, wheelchair, commode and requires the assistance of more than one person. E0621 included] in E0635). </t>
    </r>
    <r>
      <rPr>
        <b/>
        <sz val="10"/>
        <color theme="1"/>
        <rFont val="Tahoma"/>
        <family val="2"/>
      </rPr>
      <t xml:space="preserve"> (Masshealth members only)                                         </t>
    </r>
  </si>
  <si>
    <t>Patient lift, electric with seat or sling. (furnished as part of a repair/replacement)</t>
  </si>
  <si>
    <t xml:space="preserve">Replacement of a part of DME furnished as part of a repair. </t>
  </si>
  <si>
    <t>Patient lift, electric with seat or sling.</t>
  </si>
  <si>
    <r>
      <t xml:space="preserve">1 unit = each, 1 per 3 years.   (Transfer between bed, chair, wheelchair, commode and requires the assistance of more than one person. E0621 included] in E0635).   </t>
    </r>
    <r>
      <rPr>
        <b/>
        <sz val="10"/>
        <color theme="1"/>
        <rFont val="Tahoma"/>
        <family val="2"/>
      </rPr>
      <t xml:space="preserve"> (CAPPED rental modifiers must be used for all Medicare dua</t>
    </r>
    <r>
      <rPr>
        <sz val="10"/>
        <color theme="1"/>
        <rFont val="Tahoma"/>
        <family val="2"/>
      </rPr>
      <t xml:space="preserve">lly eligible members)                                 </t>
    </r>
  </si>
  <si>
    <r>
      <t xml:space="preserve">1 unit = each, 1 per 3 years.   (Transfer between bed, chair, wheelchair, commode and requires the assistance of more than one person. E0621 included] in E0635).    </t>
    </r>
    <r>
      <rPr>
        <b/>
        <sz val="10"/>
        <color theme="1"/>
        <rFont val="Tahoma"/>
        <family val="2"/>
      </rPr>
      <t xml:space="preserve">(CAPPED rental modifiers must be used for all Medicare dually eligible members)                                 </t>
    </r>
  </si>
  <si>
    <t>E0636</t>
  </si>
  <si>
    <t xml:space="preserve">Multipositional patient support system, with integrated lift, patient accessible controls. </t>
  </si>
  <si>
    <r>
      <t xml:space="preserve">1 unit = each, 1 per 3 years.   [Transfer between bed, chair, wheelchair, commode and requires the assistance of more than one person. E0621 included in E0636]     </t>
    </r>
    <r>
      <rPr>
        <b/>
        <sz val="10"/>
        <color theme="1"/>
        <rFont val="Tahoma"/>
        <family val="2"/>
      </rPr>
      <t xml:space="preserve">(Masshealth members only)                                     </t>
    </r>
  </si>
  <si>
    <t xml:space="preserve">Multipositional patient support system, with integrated lift, patient accessible controls.  </t>
  </si>
  <si>
    <t>Multipositional patient support system, with integrated lift, patient accessible controls. (furnished as part of a repair/replacement)</t>
  </si>
  <si>
    <t>Multipositional patient support system, with integrated lift, patient accessible controls.</t>
  </si>
  <si>
    <r>
      <t xml:space="preserve">1 unit = each, 1 per 3 years.   [Transfer between bed, chair, wheelchair, commode and requires the assistance of more than one person. E0621 included in E0636]       </t>
    </r>
    <r>
      <rPr>
        <b/>
        <sz val="10"/>
        <color theme="1"/>
        <rFont val="Tahoma"/>
        <family val="2"/>
      </rPr>
      <t xml:space="preserve"> (CAPPED rental modifiers must be used for all Medicare dually eligible members)                                         </t>
    </r>
  </si>
  <si>
    <r>
      <t xml:space="preserve">1 unit = each, 1 per 3 years.   [Transfer between bed, chair, wheelchair, commode and requires the assistance of more than one person. E0621 included in E0636]        </t>
    </r>
    <r>
      <rPr>
        <b/>
        <sz val="10"/>
        <color theme="1"/>
        <rFont val="Tahoma"/>
        <family val="2"/>
      </rPr>
      <t xml:space="preserve">(CAPPED rental modifiers must be used for all Medicare dually eligible members)                                         </t>
    </r>
  </si>
  <si>
    <t>E0637</t>
  </si>
  <si>
    <t>Combination sit to stand system, any size, with seat lift feature, with or without wheels.</t>
  </si>
  <si>
    <t xml:space="preserve">1 unit = each, 1 per 5 years.   </t>
  </si>
  <si>
    <t xml:space="preserve">1 unit = each, 1 per 5 years.  Rental is for short term use, rental  paid amount can not exceed purchase price  </t>
  </si>
  <si>
    <t>E0638</t>
  </si>
  <si>
    <t xml:space="preserve">Standing frame system, one position (e.g. upright, supine or prone stander), any size including pediatric, with or without wheels. </t>
  </si>
  <si>
    <t xml:space="preserve">1 unit = each, 1 per 5 years.  Small, medium or large Prone or Supine Stander. </t>
  </si>
  <si>
    <t xml:space="preserve">1 unit = each.  1 per 5 years.  Small, medium or large Prone or Supine Stander.  Rental is for short term use, rental  paid amount can not exceed purchase price                                            </t>
  </si>
  <si>
    <t xml:space="preserve">1 unit = each, 1 per 5 years. Small, medium or large Prone or Supine Stander. Use for children customized standers.                                 </t>
  </si>
  <si>
    <t>1 unit = each, 1 per 5 years. Small, medium or large Prone or Supine Stander. ( 1 unit per Date Of Service)  (Bariatric)</t>
  </si>
  <si>
    <t xml:space="preserve">1 unit = each, 1 per 5 years. Small, medium or large Prone or Supine Stander.  </t>
  </si>
  <si>
    <t>E0639</t>
  </si>
  <si>
    <t>Patient lift, moveable from room to room with disassembly and reassembly,includes all components/accessories.(New Equipment)</t>
  </si>
  <si>
    <r>
      <t xml:space="preserve">1 unit = each, 1 per 5 years. </t>
    </r>
    <r>
      <rPr>
        <b/>
        <sz val="10"/>
        <color theme="1"/>
        <rFont val="Tahoma"/>
        <family val="2"/>
      </rPr>
      <t>(Masshealth members only)</t>
    </r>
  </si>
  <si>
    <t>Patient lift, moveable from room to room with disassembly and reassembly,includes all components/accessories.(replacement of a part of DME furnished as part of a repair)</t>
  </si>
  <si>
    <t>Patient lift, moveable from room to room with disassembly and reassembly, includes all components/accessories.</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</si>
  <si>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</si>
  <si>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</si>
  <si>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E0640</t>
  </si>
  <si>
    <t>Patient lift, fix system, includes all  components/accessories.(New Equipment)</t>
  </si>
  <si>
    <t>Patient lift, fix system, includes all  components/accessories.(replacement of a part of DME furnished as part of a repair).</t>
  </si>
  <si>
    <t>Patient lift, fix system, includes all  components/accessories.</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</si>
  <si>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</si>
  <si>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 xml:space="preserve">(CAPPED rental modifiers must be used for all Medicare dually eligible members) </t>
    </r>
    <r>
      <rPr>
        <sz val="10"/>
        <color theme="1"/>
        <rFont val="Tahoma"/>
        <family val="2"/>
      </rPr>
      <t xml:space="preserve">      </t>
    </r>
  </si>
  <si>
    <t>E0641</t>
  </si>
  <si>
    <t>Standing frame system, multi-position (e.g. three-way stander), any size including pediatric, with or without wheels.</t>
  </si>
  <si>
    <t>E0642</t>
  </si>
  <si>
    <t>Standing frame system, mobile (dynamic stander), any size including pediatric, with or without wheels.</t>
  </si>
  <si>
    <t>E0650</t>
  </si>
  <si>
    <t>Pneumatic compressor, non-segmental home model.</t>
  </si>
  <si>
    <t xml:space="preserve">1 unit = each, 1 per 5 years. E0650 can be used with E0655 - E0666 and also E0671 - E0673.                                       </t>
  </si>
  <si>
    <t xml:space="preserve">1 unit = each. 1 per 5 years.   Rental is for short term use, rental  paid amount can not exceed purchase price       ( 1 unit per Date Of Service)    E0650 can be used with E0655 - E0666 and also E0671 - E0673.                                               ( 1 unit per Date Of Service)  </t>
  </si>
  <si>
    <t xml:space="preserve">1 unit = each, 1 per 5 years. E0650 can be used with E0655 - E0666 and also E0671 - E0673.                                                 </t>
  </si>
  <si>
    <t>E0651</t>
  </si>
  <si>
    <t>Pneumatic compressor, segmental home model without calibrated gradient pressure.</t>
  </si>
  <si>
    <t xml:space="preserve">1 unit = each, 1 per 5 years. E0651 can be used with E0667 - E0669. </t>
  </si>
  <si>
    <t xml:space="preserve">1 unit = each. 1 per 5 years.   Rental is for short term use, rental  paid amount can not exceed purchase price   </t>
  </si>
  <si>
    <t>E0652</t>
  </si>
  <si>
    <t>Pneumatic compressor, segmental home model with calibrated gradient pressure.</t>
  </si>
  <si>
    <t xml:space="preserve">1 unit = each, 1 per 5 years. E0652 can be used with E0667 - E0669. </t>
  </si>
  <si>
    <t xml:space="preserve">1 unit = each. 1 per 5 years.    Rental is for short term use, rental  paid amount can not exceed purchase price                                            </t>
  </si>
  <si>
    <t xml:space="preserve">1 unit = each, 1 per 5 years.  E0652 can be used with E0667 - E0669.  </t>
  </si>
  <si>
    <t>E0655</t>
  </si>
  <si>
    <t>Non-segmental pneumatic appliance for use with pneumatic compressor, half arm.</t>
  </si>
  <si>
    <t xml:space="preserve">1 unit = each, 2 per 3 years.  E0655 can be used with E0650. </t>
  </si>
  <si>
    <t xml:space="preserve">1 unit = each. 2 per 3 years. Rental is for short term use, rental  paid amount can not exceed purchase price                                  </t>
  </si>
  <si>
    <t>E0656</t>
  </si>
  <si>
    <t>Segmental pneumatic appliance for use with pneumatic compressor, Trunk.</t>
  </si>
  <si>
    <r>
      <t xml:space="preserve">1 unit = each, 1 per 3 years.                                                    </t>
    </r>
    <r>
      <rPr>
        <b/>
        <sz val="10"/>
        <color theme="1"/>
        <rFont val="Tahoma"/>
        <family val="2"/>
      </rPr>
      <t>(Masshealth members only)</t>
    </r>
    <r>
      <rPr>
        <sz val="10"/>
        <color theme="1"/>
        <rFont val="Tahoma"/>
        <family val="2"/>
      </rPr>
      <t xml:space="preserve">            </t>
    </r>
  </si>
  <si>
    <r>
      <t>1 unit = each, 1 per 3 years.                                               (</t>
    </r>
    <r>
      <rPr>
        <b/>
        <sz val="10"/>
        <color theme="1"/>
        <rFont val="Tahoma"/>
        <family val="2"/>
      </rPr>
      <t>CAPPED rental modifiers must be used for all Medicare dually eligible members)</t>
    </r>
  </si>
  <si>
    <r>
      <t xml:space="preserve">1 unit = each, 1 per 3 years.                                               </t>
    </r>
    <r>
      <rPr>
        <b/>
        <sz val="10"/>
        <color theme="1"/>
        <rFont val="Tahoma"/>
        <family val="2"/>
      </rPr>
      <t>(CAPPED rental modifiers must be used for all Medicare dually eligible members)</t>
    </r>
  </si>
  <si>
    <r>
      <t xml:space="preserve">1 unit = each, 1 per 3 years.                                                                                                 </t>
    </r>
    <r>
      <rPr>
        <b/>
        <sz val="10"/>
        <color theme="1"/>
        <rFont val="Tahoma"/>
        <family val="2"/>
      </rPr>
      <t xml:space="preserve">(Masshealth members only) </t>
    </r>
    <r>
      <rPr>
        <sz val="10"/>
        <color theme="1"/>
        <rFont val="Tahoma"/>
        <family val="2"/>
      </rPr>
      <t xml:space="preserve">       </t>
    </r>
  </si>
  <si>
    <t>E0657</t>
  </si>
  <si>
    <t>Segmental pneumatic appliance for use with pneumatic compressor, Chest.</t>
  </si>
  <si>
    <r>
      <t xml:space="preserve">1 unit = each, 1 per 3 years.                                                                                                 </t>
    </r>
    <r>
      <rPr>
        <b/>
        <sz val="10"/>
        <color theme="1"/>
        <rFont val="Tahoma"/>
        <family val="2"/>
      </rPr>
      <t>(Masshealth members only)</t>
    </r>
    <r>
      <rPr>
        <sz val="10"/>
        <color theme="1"/>
        <rFont val="Tahoma"/>
        <family val="2"/>
      </rPr>
      <t xml:space="preserve">        </t>
    </r>
  </si>
  <si>
    <r>
      <t xml:space="preserve">1 unit = each, 1 per 3 years.  ( 1 unit per Date Of Service)                                                 </t>
    </r>
    <r>
      <rPr>
        <b/>
        <sz val="10"/>
        <color theme="1"/>
        <rFont val="Tahoma"/>
        <family val="2"/>
      </rPr>
      <t>(Masshealth members only)</t>
    </r>
    <r>
      <rPr>
        <sz val="10"/>
        <color theme="1"/>
        <rFont val="Tahoma"/>
        <family val="2"/>
      </rPr>
      <t xml:space="preserve">         </t>
    </r>
  </si>
  <si>
    <t>E0660</t>
  </si>
  <si>
    <t>Non-segmental pneumatic appliance for use with pneumatic compressor, full leg.</t>
  </si>
  <si>
    <t xml:space="preserve">1 unit = each, 2 per 3 years.   E0660 can be used with E0650.  </t>
  </si>
  <si>
    <t xml:space="preserve">1 unit = each. 2 per 3 years. Rental is for short term use, rental  paid amount can not exceed purchase price                                      </t>
  </si>
  <si>
    <t xml:space="preserve">1 unit = each, 2 per 3 years.  E0660 can be used with E0650.  </t>
  </si>
  <si>
    <t>E0665</t>
  </si>
  <si>
    <t>Non-segmental pneumatic appliance for use with pneumatic compressor, full arm.</t>
  </si>
  <si>
    <t xml:space="preserve">1 unit = each, 2 per 3 years.   E0665 can be used with E0650.   </t>
  </si>
  <si>
    <t xml:space="preserve">1 unit = each. 2 per 3 years. Rental is for short term use, rental  paid amount can not exceed purchase price                                           </t>
  </si>
  <si>
    <t>E0666</t>
  </si>
  <si>
    <t>Non-segmental pneumatic appliance for use with pneumatic compressor, half leg.</t>
  </si>
  <si>
    <t xml:space="preserve">1 unit = each, 2 per 3 years.   E0666 can be used with E0650.    </t>
  </si>
  <si>
    <t xml:space="preserve">1 unit = each. 2 per 3 years.  Rental is for short term use, rental  paid amount can not exceed purchase price                                                         </t>
  </si>
  <si>
    <t>E0667</t>
  </si>
  <si>
    <t>Segmental pneumatic appliance for use with pneumatic compressor, full leg.</t>
  </si>
  <si>
    <t xml:space="preserve">1 unit = each, 2 per 3 years.  E0667 can be used with E0651 or E0652.    </t>
  </si>
  <si>
    <t xml:space="preserve">1 unit = each. 2 per 3 years.  Rental is for short term use, rental  paid amount can not exceed purchase price                                     </t>
  </si>
  <si>
    <t xml:space="preserve">1 unit = each, 2 per 3 years.   E0667 can be used with E0651 or E0652.    </t>
  </si>
  <si>
    <t>E0668</t>
  </si>
  <si>
    <t>Segmental pneumatic appliance for use with pneumatic compressor, full arm.</t>
  </si>
  <si>
    <t xml:space="preserve">1 unit = each, 2 per 3 years.   E0668 can be used with E0651 or E0652.    </t>
  </si>
  <si>
    <t xml:space="preserve">1 unit = each. 2 per 3 years.  Rental is for short term use, rental  paid amount can not exceed purchase price                                                          </t>
  </si>
  <si>
    <t>E0669</t>
  </si>
  <si>
    <t>Segmental pneumatic appliance for use with pneumatic compressor, half leg.</t>
  </si>
  <si>
    <t xml:space="preserve">1 unit = each, 2 per 3 years.   E0669 can be used with E0651 or E0652.   </t>
  </si>
  <si>
    <t xml:space="preserve">1 unit = each. 2 per 3 years. Rental is for short term use, rental  paid amount can not exceed purchase price                                         </t>
  </si>
  <si>
    <t xml:space="preserve">1 unit = each, 2 per 3 years.  E0669 can be used with E0651 or E0652.   </t>
  </si>
  <si>
    <t>E0670</t>
  </si>
  <si>
    <t>YES</t>
  </si>
  <si>
    <t xml:space="preserve">Segmental pneumatic appliance for use with pneumatic compressor, integrated, 2 full legs and trunk  </t>
  </si>
  <si>
    <t xml:space="preserve">1 unit = each, 2 per 3 years.  Can be used with E0651 or E0652)   </t>
  </si>
  <si>
    <t xml:space="preserve">Segmental pneumatic appliance for use with pneumatic compressor, integrated, 2 full legs and trunk   </t>
  </si>
  <si>
    <t xml:space="preserve">1 unit = each. 2 per 3 years. Rental is for short term use, rental  paid amount can not exceed purchase price    ( 1 unit per Date Of Service)     Can be used with E0651 or EE0652)   </t>
  </si>
  <si>
    <t>E0671</t>
  </si>
  <si>
    <t>Segmental gradient pressure pneumatic appliance, full leg.</t>
  </si>
  <si>
    <t xml:space="preserve">1 unit = each, 2 per 3 years.   E0671 can be used with E0650.    </t>
  </si>
  <si>
    <t xml:space="preserve">1 unit = each. 2 per 3 years. Rental is for short term use, rental  paid amount can not exceed purchase price                                                      </t>
  </si>
  <si>
    <t>E0672</t>
  </si>
  <si>
    <t>Segmental gradient pressure pneumatic appliance, full arm.</t>
  </si>
  <si>
    <t xml:space="preserve">1 unit = each, 2 per 3 years., E0672 can be used with E0650.    </t>
  </si>
  <si>
    <t xml:space="preserve">1 unit = each. 2 per 3 years.   Rental is for short term use, rental  paid amount can not exceed purchase price                                                    </t>
  </si>
  <si>
    <t>E0673</t>
  </si>
  <si>
    <t>Segmental gradient pressure pneumatic appliance, half leg.</t>
  </si>
  <si>
    <t xml:space="preserve">1 unit = each, 2 per 3 years., E0673 can be used with E0650.    </t>
  </si>
  <si>
    <t xml:space="preserve">1 unit = each. 2 per 3 years.   Rental is for short term use, rental  paid amount can not exceed purchase price                                     </t>
  </si>
  <si>
    <t>E0675</t>
  </si>
  <si>
    <t xml:space="preserve">Pneumatic compression device, high pressure, rapid inflation/
deflation cycle, for arterial insufficiency. (unilateral or bilateral system)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</si>
  <si>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</si>
  <si>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 xml:space="preserve">(Masshealth members only) </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</si>
  <si>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</si>
  <si>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t>E0678</t>
  </si>
  <si>
    <t>Non-pneumatic sequential compression garment, full leg</t>
  </si>
  <si>
    <t>1 unit = each, 2 per 3 years. 
E0678 can be used with E0680 or E0681</t>
  </si>
  <si>
    <t>E0679</t>
  </si>
  <si>
    <t>Non-pneumatic sequential compression garment, half leg</t>
  </si>
  <si>
    <t>1 unit = each, 2 per 3 years. 
E0679 can be used with E0680 or E0681</t>
  </si>
  <si>
    <t>E0680</t>
  </si>
  <si>
    <t>Non-pneumatic compression controller with sequential calibrated gradient pressure</t>
  </si>
  <si>
    <t>1 unit = each, 1 per 5 years 
E0680 can be used in conjuction with E0678, E0679, and E0682</t>
  </si>
  <si>
    <t>1 unit = each, 1 per 5 years
E0680 can be used in conjuction with E0678, E0679, and E0682</t>
  </si>
  <si>
    <t>E0681</t>
  </si>
  <si>
    <t>Non-pneumatic compression controller without calibrated gradient pressure</t>
  </si>
  <si>
    <t>1 unit = each, 1 per 5 years
E0681 can be used in conjuction with E0678, E0679, and E0682</t>
  </si>
  <si>
    <t>1 unit = each, 1 per 5 years E0681 can be used in conjuction with E0678, E0679, and E0682</t>
  </si>
  <si>
    <t>1 unit = each, 1 per 5 years 
E0681 can be used in conjuction with E0678, E0679, and E0682</t>
  </si>
  <si>
    <t>E0682</t>
  </si>
  <si>
    <t>Non-pneumatic sequential compression garment, full arm</t>
  </si>
  <si>
    <t>1 unit = each, 2 per 3 years. E0682 can be used with E0680 or E0681</t>
  </si>
  <si>
    <t>E0700</t>
  </si>
  <si>
    <t xml:space="preserve">Safety equipment. (e.g., belt, harness or vest)  </t>
  </si>
  <si>
    <t xml:space="preserve">1 unit = each, 1 per 12 months.   </t>
  </si>
  <si>
    <t>E0705</t>
  </si>
  <si>
    <t>Transfer board or device, any type, each.</t>
  </si>
  <si>
    <t xml:space="preserve">1 unit = each. 1 per 3 years.   Rental is for short term use, rental  paid amount can not exceed purchase price                                  </t>
  </si>
  <si>
    <t>NU KU</t>
  </si>
  <si>
    <t>RR KU</t>
  </si>
  <si>
    <t xml:space="preserve">1 unit = each. 1 per 3 years. Rental is for short term use, rental  paid amount can not exceed purchase price                                  </t>
  </si>
  <si>
    <t xml:space="preserve">UE KU </t>
  </si>
  <si>
    <t>E0710</t>
  </si>
  <si>
    <t>Restraints, any type. (body, chest, wrist or ankle)</t>
  </si>
  <si>
    <t>1 unit = each, 8 per 12 months.</t>
  </si>
  <si>
    <t>E0720</t>
  </si>
  <si>
    <t>TENS, two lead, localized stimulation.</t>
  </si>
  <si>
    <t>E0730</t>
  </si>
  <si>
    <t>Transcutaneous electrical nerve stimulation device, four or more leads, for multiple nerve stimulation.</t>
  </si>
  <si>
    <t>E0731</t>
  </si>
  <si>
    <t>Form fitting conductive garment for delivery of tens or nmes. (with conductive fibers separated from the patient's skin by layers of fabric)</t>
  </si>
  <si>
    <t>E0747</t>
  </si>
  <si>
    <t>Osteogenesis stimulator, electrical, non-invasive, other than spinal applications.</t>
  </si>
  <si>
    <r>
      <t>1 unit = each, 1 per 5 years.                                                      Providers are to use applicable</t>
    </r>
    <r>
      <rPr>
        <b/>
        <u/>
        <sz val="10"/>
        <color theme="1"/>
        <rFont val="Tahoma"/>
        <family val="2"/>
      </rPr>
      <t xml:space="preserve"> ICD-10</t>
    </r>
    <r>
      <rPr>
        <sz val="10"/>
        <color theme="1"/>
        <rFont val="Tahoma"/>
        <family val="2"/>
      </rPr>
      <t xml:space="preserve"> that determines the Medical Necessity of this product.</t>
    </r>
  </si>
  <si>
    <t>RR KF</t>
  </si>
  <si>
    <t xml:space="preserve">1 unit = each. 1 per 5 years. Rental is for short term use, rental  paid amount can not exceed purchase price                                           </t>
  </si>
  <si>
    <t>E0748</t>
  </si>
  <si>
    <t>Osteogenesis stimulator, electrical, non-invasive, spinal applications.</t>
  </si>
  <si>
    <t xml:space="preserve">1 unit = each. 1 per 5 years. Rental is for short term use, rental  paid amount can not exceed purchase price                                        </t>
  </si>
  <si>
    <t>E0760</t>
  </si>
  <si>
    <t>Ostogenesis stimulator, low intensity ultrasound, non-invasive.</t>
  </si>
  <si>
    <t>E0766</t>
  </si>
  <si>
    <t>Electrical stimulation device used for cancer treatment, includes all accessories, any type</t>
  </si>
  <si>
    <t>E0776</t>
  </si>
  <si>
    <t>IV pole.</t>
  </si>
  <si>
    <t xml:space="preserve">1 unit = each, 1 per 5 years.                                                  </t>
  </si>
  <si>
    <t xml:space="preserve">1 unit = each. 1 per 5 years.  Rental is for short term use, rental  paid amount can not exceed purchase price                                   </t>
  </si>
  <si>
    <t>NU BA</t>
  </si>
  <si>
    <t>RR BA</t>
  </si>
  <si>
    <t xml:space="preserve">1 unit = each, 1 per 5 years.   Rental is for short term use, rental  paid amount can not exceed purchase price    </t>
  </si>
  <si>
    <t>UE BA</t>
  </si>
  <si>
    <t>E0779</t>
  </si>
  <si>
    <t xml:space="preserve">Ambulatory infusion pump, mechanical, reusable, for infusion 8 hours or greater. </t>
  </si>
  <si>
    <r>
      <t xml:space="preserve">1 unit = each, 1 per 5 years. Supplies used with E0779 codes are </t>
    </r>
    <r>
      <rPr>
        <b/>
        <sz val="10"/>
        <color theme="1"/>
        <rFont val="Tahoma"/>
        <family val="2"/>
      </rPr>
      <t>A4220</t>
    </r>
    <r>
      <rPr>
        <sz val="10"/>
        <color theme="1"/>
        <rFont val="Tahoma"/>
        <family val="2"/>
      </rPr>
      <t>.</t>
    </r>
  </si>
  <si>
    <r>
      <t xml:space="preserve">1 unit = each, 1 per 5 years.   E0776 cannot be provided with E0779. Supplies used with E0779 codes are A4221 or A4222 or K0552.                                                                    </t>
    </r>
    <r>
      <rPr>
        <b/>
        <sz val="10"/>
        <color theme="1"/>
        <rFont val="Tahoma"/>
        <family val="2"/>
      </rPr>
      <t>(Masshealth members only)</t>
    </r>
    <r>
      <rPr>
        <sz val="10"/>
        <color theme="1"/>
        <rFont val="Tahoma"/>
        <family val="2"/>
      </rPr>
      <t xml:space="preserve">      </t>
    </r>
  </si>
  <si>
    <r>
      <t xml:space="preserve">1 unit = each, 1 per 5 years.   E0776 cannot be provided with E0779. Supplies used with E0779 codes are A4221 or A4222 or K0552.                                                                 </t>
    </r>
    <r>
      <rPr>
        <b/>
        <sz val="10"/>
        <color theme="1"/>
        <rFont val="Tahoma"/>
        <family val="2"/>
      </rPr>
      <t>(CAPPED rental modifiers must be used for all Medicare dually eligible members)</t>
    </r>
  </si>
  <si>
    <t>Ambulatory infusion pump, mechanical, reusable, for infusion 8 hours or greater.</t>
  </si>
  <si>
    <t>E0780</t>
  </si>
  <si>
    <t>Ambulatory infusion pump, mechanical, reusable, for infusion less than 8 hours.</t>
  </si>
  <si>
    <t xml:space="preserve">1 unit = each, 1 per 5 years.   E0776 cannot be provided with E0780. Supplies used with E0779 codes are A4221 or A4222 or A4239]   </t>
  </si>
  <si>
    <t>E0781</t>
  </si>
  <si>
    <t xml:space="preserve">Ambulatory infusion pump, single or multiple channels, electric or battery operated, with administrative equipment, worn by patient. </t>
  </si>
  <si>
    <r>
      <t xml:space="preserve">1 unit = each, 1 per 5 years.   E0776 cannot be provided. Supplies codes used with E0781 are A4221 or A4222 or K0552.                                                                            </t>
    </r>
    <r>
      <rPr>
        <b/>
        <sz val="10"/>
        <color theme="1"/>
        <rFont val="Tahoma"/>
        <family val="2"/>
      </rPr>
      <t xml:space="preserve">(Masshealth members only) </t>
    </r>
    <r>
      <rPr>
        <sz val="10"/>
        <color theme="1"/>
        <rFont val="Tahoma"/>
        <family val="2"/>
      </rPr>
      <t xml:space="preserve">     </t>
    </r>
  </si>
  <si>
    <r>
      <t xml:space="preserve">1 unit = each, 1 per 5 years.   E0776 cannot be provided. Supplies codes used with E0781 are A4221 or A4222 or K0552.                                                                            </t>
    </r>
    <r>
      <rPr>
        <b/>
        <sz val="10"/>
        <color theme="1"/>
        <rFont val="Tahoma"/>
        <family val="2"/>
      </rPr>
      <t>(Masshealth members only)</t>
    </r>
    <r>
      <rPr>
        <sz val="10"/>
        <color theme="1"/>
        <rFont val="Tahoma"/>
        <family val="2"/>
      </rPr>
      <t xml:space="preserve">      </t>
    </r>
  </si>
  <si>
    <r>
      <t xml:space="preserve">1 unit = each, 1 per 5 years.   E0776 cannot be provided. Supplies codes used with E0781 are A4221 or A4222 or K0552.                                                                                </t>
    </r>
    <r>
      <rPr>
        <b/>
        <sz val="10"/>
        <color theme="1"/>
        <rFont val="Tahoma"/>
        <family val="2"/>
      </rPr>
      <t>(CAPPED rental modifiers must be used for all Medicare dually eligible members)</t>
    </r>
  </si>
  <si>
    <t>E0784</t>
  </si>
  <si>
    <t>External ambulatory infusion pump, insulin.</t>
  </si>
  <si>
    <r>
      <t xml:space="preserve">1 unit = each, 1 per 5 years., E0776 cannot be provided with E0784, straight purchase for MassHealth members.                </t>
    </r>
    <r>
      <rPr>
        <b/>
        <sz val="10"/>
        <color theme="1"/>
        <rFont val="Tahoma"/>
        <family val="2"/>
      </rPr>
      <t>(Masshealth members only)</t>
    </r>
    <r>
      <rPr>
        <sz val="10"/>
        <color theme="1"/>
        <rFont val="Tahoma"/>
        <family val="2"/>
      </rPr>
      <t xml:space="preserve">                         </t>
    </r>
  </si>
  <si>
    <r>
      <t xml:space="preserve">1 unit = each, 1 per 5 years., E0776 cannot be provided with E0784.                                                                              </t>
    </r>
    <r>
      <rPr>
        <b/>
        <sz val="10"/>
        <color theme="1"/>
        <rFont val="Tahoma"/>
        <family val="2"/>
      </rPr>
      <t>(CAPPED rental modifiers must be used for all Medicare dually eligible members)</t>
    </r>
  </si>
  <si>
    <t>E0791</t>
  </si>
  <si>
    <t>Parenteral infusion pump, stationary, single or multi-channel.</t>
  </si>
  <si>
    <r>
      <t xml:space="preserve">1 unit = each, 1 per 5 years., E0776 can be supplied separately when using E0791.                                              </t>
    </r>
    <r>
      <rPr>
        <b/>
        <sz val="10"/>
        <color theme="1"/>
        <rFont val="Tahoma"/>
        <family val="2"/>
      </rPr>
      <t>(Masshealth members only)</t>
    </r>
    <r>
      <rPr>
        <sz val="10"/>
        <color theme="1"/>
        <rFont val="Tahoma"/>
        <family val="2"/>
      </rPr>
      <t xml:space="preserve">      </t>
    </r>
  </si>
  <si>
    <r>
      <t xml:space="preserve">1 unit = each, 1 per 5 years., E0776 can be supplied separately when using E0791.                                           </t>
    </r>
    <r>
      <rPr>
        <b/>
        <sz val="10"/>
        <color theme="1"/>
        <rFont val="Tahoma"/>
        <family val="2"/>
      </rPr>
      <t>(CAPPED rental modifiers must be used for all Medicare dually eligible members)</t>
    </r>
  </si>
  <si>
    <t>E0840</t>
  </si>
  <si>
    <t>Traction frame, attached to headboard, cervical traction.</t>
  </si>
  <si>
    <t xml:space="preserve">1 unit = each.1 per 5 years.  Rental is for short term use, rental  paid amount can not exceed purchase price                                </t>
  </si>
  <si>
    <t>E0849</t>
  </si>
  <si>
    <t>Traction equipment, cervical, freestanding stand/frame, pneumatic applying traction force to other than mandible.</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</si>
  <si>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</si>
  <si>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</si>
  <si>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</si>
  <si>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(Masshealth members only)</t>
    </r>
    <r>
      <rPr>
        <sz val="10"/>
        <color theme="1"/>
        <rFont val="Tahoma"/>
        <family val="2"/>
      </rPr>
      <t xml:space="preserve">          </t>
    </r>
  </si>
  <si>
    <t>E0850</t>
  </si>
  <si>
    <t>Traction stand, free standing, cervical traction.</t>
  </si>
  <si>
    <t xml:space="preserve">1 unit = each, 1 per 5 years. ( 1 unit per Date Of Service)  </t>
  </si>
  <si>
    <t xml:space="preserve">1 unit = each, 1 per 5 years.  Rental is for short term use, rental  paid amount can not exceed purchase price                                 </t>
  </si>
  <si>
    <t>E0855</t>
  </si>
  <si>
    <t>Cervical traction equipment not requiring additional stand or frame.</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</si>
  <si>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</si>
  <si>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(Masshealth members only)</t>
    </r>
    <r>
      <rPr>
        <sz val="10"/>
        <color theme="1"/>
        <rFont val="Tahoma"/>
        <family val="2"/>
      </rPr>
      <t xml:space="preserve">          </t>
    </r>
  </si>
  <si>
    <r>
      <t xml:space="preserve">1 unit = each.1 per 5 years  </t>
    </r>
    <r>
      <rPr>
        <b/>
        <sz val="10"/>
        <color theme="1"/>
        <rFont val="Tahoma"/>
        <family val="2"/>
      </rPr>
      <t>(CAPPED rental modifiers must be used for all Medicare dually eligible members)</t>
    </r>
    <r>
      <rPr>
        <sz val="10"/>
        <color theme="1"/>
        <rFont val="Tahoma"/>
        <family val="2"/>
      </rPr>
      <t xml:space="preserve">                               </t>
    </r>
  </si>
  <si>
    <t>E0856</t>
  </si>
  <si>
    <t>Cervical traction device, with inflatable air bladder(s).</t>
  </si>
  <si>
    <t xml:space="preserve">Cervical traction device,  with inflatable air bladder(s).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</si>
  <si>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</si>
  <si>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</si>
  <si>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t xml:space="preserve">Cervical traction device, with inflatable air bladder(s)   </t>
  </si>
  <si>
    <r>
      <t xml:space="preserve">1 unit = each.                                                                                        </t>
    </r>
    <r>
      <rPr>
        <b/>
        <sz val="10"/>
        <color theme="1"/>
        <rFont val="Tahoma"/>
        <family val="2"/>
      </rPr>
      <t>(Masshealth members only)</t>
    </r>
    <r>
      <rPr>
        <sz val="10"/>
        <color theme="1"/>
        <rFont val="Tahoma"/>
        <family val="2"/>
      </rPr>
      <t xml:space="preserve">        </t>
    </r>
  </si>
  <si>
    <t>E0860</t>
  </si>
  <si>
    <t>Traction equipment, overdoor, cervical.</t>
  </si>
  <si>
    <t xml:space="preserve">1 unit = each. 1 per 5 years.  Rental is for short term use, rental  paid amount can not exceed purchase price                                  </t>
  </si>
  <si>
    <t>E0870</t>
  </si>
  <si>
    <t xml:space="preserve">Traction frame, attached to footboard, extremity traction, (e.g. buck's) </t>
  </si>
  <si>
    <t>E0880</t>
  </si>
  <si>
    <t>Traction stand, free standing, extremity traction, (E.G., BUCK'S)</t>
  </si>
  <si>
    <t>E0890</t>
  </si>
  <si>
    <t>Traction frame, attached to footboard, pelvic traction.</t>
  </si>
  <si>
    <t xml:space="preserve">1 unit = each.  1 per 5 years. Rental is for short term use, rental  paid amount can not exceed purchase price                                    </t>
  </si>
  <si>
    <t>E0900</t>
  </si>
  <si>
    <t>Traction stand, free standing, pelvic traction, (e.g., buck's)</t>
  </si>
  <si>
    <t xml:space="preserve">1 unit = each. 1 per 5 years.  Rental is for short term use, rental  paid amount can not exceed purchase price                                    </t>
  </si>
  <si>
    <t>E0910</t>
  </si>
  <si>
    <t>Trapeze bars, a/k/a patient helper, attached to bed, with grab bar.</t>
  </si>
  <si>
    <r>
      <t xml:space="preserve">1 unit = each, 1 per 5 years., allowed for patient to sit up for respiratory condition, change in body position or to get in or out of bed.                                                                 </t>
    </r>
    <r>
      <rPr>
        <b/>
        <sz val="10"/>
        <color theme="1"/>
        <rFont val="Tahoma"/>
        <family val="2"/>
      </rPr>
      <t>(Masshealth members only)</t>
    </r>
    <r>
      <rPr>
        <sz val="10"/>
        <color theme="1"/>
        <rFont val="Tahoma"/>
        <family val="2"/>
      </rPr>
      <t xml:space="preserve">      </t>
    </r>
  </si>
  <si>
    <r>
      <t xml:space="preserve">1 unit = each, 1 per 5 years., allowed for patient to sit up for respiratory condition, change in body position or to get in or out of bed.                                                                       </t>
    </r>
    <r>
      <rPr>
        <b/>
        <sz val="10"/>
        <color theme="1"/>
        <rFont val="Tahoma"/>
        <family val="2"/>
      </rPr>
      <t>(CAPPED rental modifiers must be used for all Medicare dually eligible members)</t>
    </r>
  </si>
  <si>
    <r>
      <t xml:space="preserve">1 unit = each, 1 per 5 years., allowed for patient to sit up for respiratory condition, change in body position or to get in or out of bed.                                                                   </t>
    </r>
    <r>
      <rPr>
        <b/>
        <sz val="10"/>
        <color theme="1"/>
        <rFont val="Tahoma"/>
        <family val="2"/>
      </rPr>
      <t>(CAPPED rental modifiers must be used for all Medicare dually eligible members)</t>
    </r>
  </si>
  <si>
    <t>E0911</t>
  </si>
  <si>
    <t>Trapeze bars, heavy duty, for patient weight capacity greater than 250 pounds, attached to bed with grab bar.</t>
  </si>
  <si>
    <r>
      <t xml:space="preserve">1 unit = each, 1 per 5 years.                                            </t>
    </r>
    <r>
      <rPr>
        <b/>
        <sz val="10"/>
        <color theme="1"/>
        <rFont val="Tahoma"/>
        <family val="2"/>
      </rPr>
      <t>(Masshealth members only)</t>
    </r>
    <r>
      <rPr>
        <sz val="10"/>
        <color theme="1"/>
        <rFont val="Tahoma"/>
        <family val="2"/>
      </rPr>
      <t xml:space="preserve">   </t>
    </r>
  </si>
  <si>
    <t xml:space="preserve">KH KI </t>
  </si>
  <si>
    <r>
      <t xml:space="preserve">1 unit = each, 1 per 5 years.                                                    </t>
    </r>
    <r>
      <rPr>
        <b/>
        <sz val="10"/>
        <color theme="1"/>
        <rFont val="Tahoma"/>
        <family val="2"/>
      </rPr>
      <t>(CAPPED rental modifiers must be used for all Medicare dually eligible members)</t>
    </r>
  </si>
  <si>
    <t xml:space="preserve"> KJ </t>
  </si>
  <si>
    <t>E0912</t>
  </si>
  <si>
    <t>Trapeze bars, heavy duty, for patient weight capacity greater than 250 pounds, free standing, complete with grab bar.</t>
  </si>
  <si>
    <r>
      <t xml:space="preserve">1 unit = each, 1 per 5 years.                                            </t>
    </r>
    <r>
      <rPr>
        <b/>
        <sz val="10"/>
        <color theme="1"/>
        <rFont val="Tahoma"/>
        <family val="2"/>
      </rPr>
      <t xml:space="preserve">(Masshealth members only) </t>
    </r>
    <r>
      <rPr>
        <sz val="10"/>
        <color theme="1"/>
        <rFont val="Tahoma"/>
        <family val="2"/>
      </rPr>
      <t xml:space="preserve">  </t>
    </r>
  </si>
  <si>
    <t>E0920</t>
  </si>
  <si>
    <t>Fracture frame, attached to bed, includes weights.</t>
  </si>
  <si>
    <t>E0930</t>
  </si>
  <si>
    <t>Fracture frame, free standing, includes weights.</t>
  </si>
  <si>
    <t>Fracture frame, free standing, includes weights</t>
  </si>
  <si>
    <t>E0935</t>
  </si>
  <si>
    <t xml:space="preserve">Continuous passive motion exercise device for use on knee only. </t>
  </si>
  <si>
    <t xml:space="preserve">1 month maximum [per episode]  Rental is for short term use, rental  paid amount can not exceed purchase price   </t>
  </si>
  <si>
    <t>E0936</t>
  </si>
  <si>
    <t>Continuous passive motion exercise device for use other than knee.</t>
  </si>
  <si>
    <t xml:space="preserve">1 month maximum [per episode]           </t>
  </si>
  <si>
    <t>E0940</t>
  </si>
  <si>
    <t>Trapeze bar, free standing, complete with grab bar.</t>
  </si>
  <si>
    <t>E0941</t>
  </si>
  <si>
    <t>Gravity assisted traction device, any type.</t>
  </si>
  <si>
    <t>E0942</t>
  </si>
  <si>
    <r>
      <rPr>
        <b/>
        <sz val="11"/>
        <color theme="1"/>
        <rFont val="Broadway"/>
        <family val="5"/>
      </rPr>
      <t xml:space="preserve">STOP </t>
    </r>
    <r>
      <rPr>
        <b/>
        <sz val="11"/>
        <color theme="1"/>
        <rFont val="Arial"/>
        <family val="2"/>
      </rPr>
      <t xml:space="preserve"> </t>
    </r>
    <r>
      <rPr>
        <sz val="10"/>
        <color theme="1"/>
        <rFont val="Arial"/>
        <family val="2"/>
      </rPr>
      <t xml:space="preserve">                                    </t>
    </r>
    <r>
      <rPr>
        <b/>
        <sz val="10"/>
        <color theme="1"/>
        <rFont val="Arial"/>
        <family val="2"/>
      </rPr>
      <t xml:space="preserve">"Sometimes"         </t>
    </r>
    <r>
      <rPr>
        <sz val="10"/>
        <color theme="1"/>
        <rFont val="Arial"/>
        <family val="2"/>
      </rPr>
      <t xml:space="preserve">                                                       </t>
    </r>
    <r>
      <rPr>
        <b/>
        <sz val="10"/>
        <color theme="1"/>
        <rFont val="Arial"/>
        <family val="2"/>
      </rPr>
      <t>Click Here</t>
    </r>
  </si>
  <si>
    <t>Cervical head harness/halter.</t>
  </si>
  <si>
    <t xml:space="preserve">1 unit = each, 1 per 5 years.  (1 unit per Date Of Service)  </t>
  </si>
  <si>
    <t xml:space="preserve">1 unit = each. 1 per 5 years. Rental is for short term use, rental  paid amount can not exceed purchase price                                 </t>
  </si>
  <si>
    <t xml:space="preserve">1 unit = each, 1 per 5 years. (1 unit per Date Of Service)  </t>
  </si>
  <si>
    <t>E0944</t>
  </si>
  <si>
    <t>Pelvic belt/harness/boot.</t>
  </si>
  <si>
    <t xml:space="preserve">1 unit = each. 1 per 5 years.  Rental is for short term use, rental  paid amount can not exceed purchase price                                 </t>
  </si>
  <si>
    <t>E0945</t>
  </si>
  <si>
    <t>Extremity belt/harness.</t>
  </si>
  <si>
    <t xml:space="preserve">1 unit = each, 2 per 5 years. </t>
  </si>
  <si>
    <t xml:space="preserve">1 unit = each. 2 per 5 years.  Rental is for short term use, rental  paid amount can not exceed purchase price   </t>
  </si>
  <si>
    <t>E0946</t>
  </si>
  <si>
    <t>Fracture, frame, dual with cross bars, attached to bed., (e.g. balken, 4 poster)</t>
  </si>
  <si>
    <t>E0947</t>
  </si>
  <si>
    <t>Fracture frame, attachments for complex pelvic traction.</t>
  </si>
  <si>
    <t>E0948</t>
  </si>
  <si>
    <t>Fracture frame, attachments for complex cervical traction.</t>
  </si>
  <si>
    <t xml:space="preserve">1 unit = each. 1 per 5 years. Replacement for wheelchair purchased. Rental is for short term use, rental  paid amount can not exceed purchase price                                                   </t>
  </si>
  <si>
    <t>E0950</t>
  </si>
  <si>
    <r>
      <rPr>
        <b/>
        <sz val="8"/>
        <color theme="1"/>
        <rFont val="Arial"/>
        <family val="2"/>
      </rPr>
      <t>NOTE</t>
    </r>
    <r>
      <rPr>
        <sz val="8"/>
        <color theme="1"/>
        <rFont val="Arial"/>
        <family val="2"/>
      </rPr>
      <t xml:space="preserve">           When Utilizing this procedure code                         Click HERE </t>
    </r>
  </si>
  <si>
    <t xml:space="preserve">NU          </t>
  </si>
  <si>
    <t xml:space="preserve">Wheelchair accessory, tray, each. </t>
  </si>
  <si>
    <t xml:space="preserve">RR                     </t>
  </si>
  <si>
    <t>Wheelchair accessory, tray, each.</t>
  </si>
  <si>
    <t xml:space="preserve">1 unit = each.  1 per 5 years. Rental is for short term use, rental  paid amount can not exceed purchase price                                </t>
  </si>
  <si>
    <t xml:space="preserve">UE                      </t>
  </si>
  <si>
    <t xml:space="preserve">NU KU                     </t>
  </si>
  <si>
    <t xml:space="preserve">1 unit = each. 1 per 5 years.                                     </t>
  </si>
  <si>
    <t xml:space="preserve">RR KU                     </t>
  </si>
  <si>
    <t xml:space="preserve">1 unit = each. 1 per 5 years.  Rental is for short term use, rental  paid amount can not exceed purchase price                                     </t>
  </si>
  <si>
    <t xml:space="preserve">UE KU                     </t>
  </si>
  <si>
    <t xml:space="preserve">U1         </t>
  </si>
  <si>
    <t>1 unit = each, 1 per 5 years.                                                                      When submitting E0950 Tray, all accessory's and part need to be submitted with the U1 modifier</t>
  </si>
  <si>
    <t>E0951</t>
  </si>
  <si>
    <t>NU          RT LT</t>
  </si>
  <si>
    <r>
      <rPr>
        <b/>
        <sz val="11"/>
        <color theme="1"/>
        <rFont val="Broadway"/>
        <family val="5"/>
      </rPr>
      <t xml:space="preserve">STOP </t>
    </r>
    <r>
      <rPr>
        <b/>
        <sz val="11"/>
        <color theme="1"/>
        <rFont val="Arial"/>
        <family val="2"/>
      </rPr>
      <t xml:space="preserve"> </t>
    </r>
    <r>
      <rPr>
        <sz val="10"/>
        <color theme="1"/>
        <rFont val="Arial"/>
        <family val="2"/>
      </rPr>
      <t xml:space="preserve">                                    </t>
    </r>
    <r>
      <rPr>
        <b/>
        <sz val="10"/>
        <color theme="1"/>
        <rFont val="Arial"/>
        <family val="2"/>
      </rPr>
      <t xml:space="preserve">"No"         </t>
    </r>
    <r>
      <rPr>
        <sz val="10"/>
        <color theme="1"/>
        <rFont val="Arial"/>
        <family val="2"/>
      </rPr>
      <t xml:space="preserve">                                                       </t>
    </r>
    <r>
      <rPr>
        <b/>
        <sz val="10"/>
        <color theme="1"/>
        <rFont val="Arial"/>
        <family val="2"/>
      </rPr>
      <t>Click Here</t>
    </r>
  </si>
  <si>
    <t>Heel loop/holder, any type, with or without ankle strap, each.</t>
  </si>
  <si>
    <t xml:space="preserve">1 unit = each, 4 per year ( 2 units per date of Service) </t>
  </si>
  <si>
    <t>RR                        RT LT</t>
  </si>
  <si>
    <t xml:space="preserve">Heel loop/holder, any type, with or without ankle strap, each. </t>
  </si>
  <si>
    <t xml:space="preserve">1 unit = each, 4 per year ( 2 units per Date Of Service ) Rental is for short term use, rental  paid amount can not exceed purchase price  </t>
  </si>
  <si>
    <t>UE                       RT LT</t>
  </si>
  <si>
    <t>NU KU                               RT LT</t>
  </si>
  <si>
    <t>RR KU                     RT LT</t>
  </si>
  <si>
    <t>UE KU                    RT LT</t>
  </si>
  <si>
    <t>E0952</t>
  </si>
  <si>
    <t xml:space="preserve">Toe loop/holder, any type, each. </t>
  </si>
  <si>
    <t xml:space="preserve">1 unit = each, 4 per year    (2 units per date of service)                                                                Rental is for short term use, rental  paid amount can not exceed purchase price  </t>
  </si>
  <si>
    <t>1 unit = each, 4 per year    (2 units per date of service)                                                              Rental is for short term use, rental  paid amount can not exceed purchase price</t>
  </si>
  <si>
    <t>1 unit = each, 4 per year. ( 2 units per date of service)</t>
  </si>
  <si>
    <t>E0955</t>
  </si>
  <si>
    <t xml:space="preserve">Wheelchair accessory, headrest, cushioned, any type, including fixed mounting hardware, each. </t>
  </si>
  <si>
    <t>1 unit = each, 2 per year</t>
  </si>
  <si>
    <t>KH</t>
  </si>
  <si>
    <t>KI KJ</t>
  </si>
  <si>
    <t>UE KU</t>
  </si>
  <si>
    <t>KH KU</t>
  </si>
  <si>
    <t>KI KU</t>
  </si>
  <si>
    <t xml:space="preserve"> KJ KU </t>
  </si>
  <si>
    <t>E0956</t>
  </si>
  <si>
    <t xml:space="preserve">Wheelchair accessory, lateral trunk or hip support, any type, including fixed mounting hardware, each. </t>
  </si>
  <si>
    <t>1 unit = each, 4 per year</t>
  </si>
  <si>
    <t xml:space="preserve">1 unit = each, 4 per year.  Rental is for short term use, rental  paid amount can not exceed purchase price                                  ( 1 unit per Date Of Service)   </t>
  </si>
  <si>
    <t xml:space="preserve">1 unit = each, 4 per year </t>
  </si>
  <si>
    <t xml:space="preserve">1 unit = each, 4 per year Rental is for short term use, rental  paid amount can not exceed purchase price                                  ( 1 unit per Date Of Service)   </t>
  </si>
  <si>
    <t>E0957</t>
  </si>
  <si>
    <t xml:space="preserve">Wheelchair accessory, medial thigh support, any type, including fixed mounting hardware. </t>
  </si>
  <si>
    <t>1 unit = each, 4 per year Rental is for short term use, rental  paid amount can not exceed purchase price  ( 2 units per date of service)</t>
  </si>
  <si>
    <t xml:space="preserve">1 unit = each, 4 per year  Rental is for short term use, rental  paid amount can not exceed purchase price                                                 ( 2 units per Date Of Service ) </t>
  </si>
  <si>
    <t>E0958</t>
  </si>
  <si>
    <t>NU                 RT LT</t>
  </si>
  <si>
    <t xml:space="preserve">Manual wheelchair accessory, one-arm drive attachment, each. </t>
  </si>
  <si>
    <t>1 unit = each, 1 per 5 year</t>
  </si>
  <si>
    <t>UE           RT LT</t>
  </si>
  <si>
    <r>
      <t xml:space="preserve">1 unit = each, 1 per 5 years                                                                        </t>
    </r>
    <r>
      <rPr>
        <b/>
        <sz val="10"/>
        <color theme="1"/>
        <rFont val="Arial"/>
        <family val="2"/>
      </rPr>
      <t>(Masshealth members only)</t>
    </r>
    <r>
      <rPr>
        <sz val="10"/>
        <color theme="1"/>
        <rFont val="Arial"/>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</si>
  <si>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</si>
  <si>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</si>
  <si>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Arial"/>
        <family val="2"/>
      </rPr>
      <t xml:space="preserve">(Masshealth members only) </t>
    </r>
    <r>
      <rPr>
        <sz val="10"/>
        <color theme="1"/>
        <rFont val="Arial"/>
        <family val="2"/>
      </rPr>
      <t xml:space="preserve">     </t>
    </r>
  </si>
  <si>
    <r>
      <t xml:space="preserve">1 unit = each, 1 per 5 years                                                                                                                                                                                                                                                                                                </t>
    </r>
    <r>
      <rPr>
        <b/>
        <sz val="10"/>
        <color theme="1"/>
        <rFont val="Tahoma"/>
        <family val="2"/>
      </rPr>
      <t xml:space="preserve">(CAPPED rental modifiers must be used for all Medicare dually eligible members) </t>
    </r>
  </si>
  <si>
    <t>KJ KU</t>
  </si>
  <si>
    <t>E0959</t>
  </si>
  <si>
    <t xml:space="preserve">Manual wheelchair accessory, adapter for amputee, each. </t>
  </si>
  <si>
    <t xml:space="preserve">1 unit = each, 2 per 5 years                                                                           </t>
  </si>
  <si>
    <t xml:space="preserve">NU KU               </t>
  </si>
  <si>
    <t xml:space="preserve">RR  KU                      </t>
  </si>
  <si>
    <t xml:space="preserve">UE  KU           </t>
  </si>
  <si>
    <t>E0960</t>
  </si>
  <si>
    <t>Wheelchair accessory, shoulder harness/straps or chest strap, including any type mounting hardware.</t>
  </si>
  <si>
    <t xml:space="preserve">1 unit = each, 2 per year Rental is for short term use, rental  paid amount can not exceed purchase price                                   </t>
  </si>
  <si>
    <t xml:space="preserve">NU KU         </t>
  </si>
  <si>
    <t xml:space="preserve">1 unit = each. 2 per year.  </t>
  </si>
  <si>
    <t>E0961</t>
  </si>
  <si>
    <t xml:space="preserve">Manual wheelchair accessory, wheel lock brake extension  (handle), each. </t>
  </si>
  <si>
    <t xml:space="preserve">RR </t>
  </si>
  <si>
    <t xml:space="preserve">1 unit = each, 4 per year  Rental is for short term use, rental  paid amount can not exceed purchase price                                           </t>
  </si>
  <si>
    <t xml:space="preserve">UE </t>
  </si>
  <si>
    <t xml:space="preserve">1 unit = each, 4 per year  </t>
  </si>
  <si>
    <t>E0966</t>
  </si>
  <si>
    <t xml:space="preserve">NU                   </t>
  </si>
  <si>
    <t xml:space="preserve">Manual wheelchair accessory, headrest extension, each. </t>
  </si>
  <si>
    <t xml:space="preserve">1 unit = each, 4 per year. (1 unit per Date Of Service)   </t>
  </si>
  <si>
    <t xml:space="preserve">RR                  </t>
  </si>
  <si>
    <t>1 unit = each, 4 per year                                                   Rental is for short term use, rental  paid amount can not exceed purchase price    (1 unit per date of service)</t>
  </si>
  <si>
    <t xml:space="preserve">UE                 </t>
  </si>
  <si>
    <t xml:space="preserve">1 unit = each, 4 per year (1 per Date Of Service)                                                                                    </t>
  </si>
  <si>
    <t>E0967</t>
  </si>
  <si>
    <t>NU                   RT LT</t>
  </si>
  <si>
    <t xml:space="preserve">Manual wheelchair accessory, hand rim with projections, any type, replacement only, each. </t>
  </si>
  <si>
    <t>RR                   RT LT</t>
  </si>
  <si>
    <t xml:space="preserve">1 unit = each, 2 per year  Rental is for short term use, rental  paid amount can not exceed purchase price  </t>
  </si>
  <si>
    <t>UE                 RT LT</t>
  </si>
  <si>
    <t>NU KU                  RT LT</t>
  </si>
  <si>
    <t>RR  KU                RT LT</t>
  </si>
  <si>
    <t>UE  KU            RT LT</t>
  </si>
  <si>
    <t>E0971</t>
  </si>
  <si>
    <t xml:space="preserve">Manual wheelchair accessory, anti-tipping device, each. </t>
  </si>
  <si>
    <t>RR                  RT LT</t>
  </si>
  <si>
    <t xml:space="preserve">1 unit = each, 4 per year     Rental is for short term use, rental  paid amount can not exceed purchase price  </t>
  </si>
  <si>
    <t>E0973</t>
  </si>
  <si>
    <t>NU                       RT LT</t>
  </si>
  <si>
    <t xml:space="preserve">Wheelchair accessory, adjustable height, detachable armrest, complete assembly, each. </t>
  </si>
  <si>
    <t xml:space="preserve">1 unit = each, 2 per year    Rental is for short term use, rental  paid amount can not exceed purchase price  </t>
  </si>
  <si>
    <t xml:space="preserve">1 unit = each, 2 per year   </t>
  </si>
  <si>
    <t>NU KU                      RT LT</t>
  </si>
  <si>
    <t xml:space="preserve">1 unit = each, 2 per year  </t>
  </si>
  <si>
    <t>RR  KU                     RT LT</t>
  </si>
  <si>
    <t xml:space="preserve">1 unit = each, 2 per year Rental is for short term use, rental  paid amount can not exceed purchase price  </t>
  </si>
  <si>
    <t>UE   KU                    RT LT</t>
  </si>
  <si>
    <t>E0974</t>
  </si>
  <si>
    <t>NU                              RT LT</t>
  </si>
  <si>
    <t xml:space="preserve">Manual wheelchair accessory, anti-rollback device, each. </t>
  </si>
  <si>
    <r>
      <t>NOTE</t>
    </r>
    <r>
      <rPr>
        <sz val="8.5"/>
        <color theme="1"/>
        <rFont val="Tahoma"/>
        <family val="2"/>
      </rPr>
      <t xml:space="preserve">           When Utilizing this procedure code                 Click HERE </t>
    </r>
  </si>
  <si>
    <t>RR                      RT LT</t>
  </si>
  <si>
    <t xml:space="preserve">1 unit = each, 2 per year   Rental is for short term use, rental  paid amount can not exceed purchase price  </t>
  </si>
  <si>
    <t>UE                     RT LT</t>
  </si>
  <si>
    <t>UD                     RT LT</t>
  </si>
  <si>
    <t>NU KU                             RT LT</t>
  </si>
  <si>
    <t>RR  KU                    RT LT</t>
  </si>
  <si>
    <t>UE  KU                RT LT</t>
  </si>
  <si>
    <t>E0978</t>
  </si>
  <si>
    <t xml:space="preserve">Wheelchair accessory, positioning belt/saftey belt/pelvic strap, each.  </t>
  </si>
  <si>
    <t xml:space="preserve">RR                        </t>
  </si>
  <si>
    <t>Wheelchair accessory, positioning belt/saftey belt/pelvic strap, each.</t>
  </si>
  <si>
    <t xml:space="preserve">UE             </t>
  </si>
  <si>
    <t xml:space="preserve">Wheelchair accessory, positioning belt/saftey belt/pelvic strap, each.   </t>
  </si>
  <si>
    <t>E0980</t>
  </si>
  <si>
    <t xml:space="preserve">Safety vest, wheelchair </t>
  </si>
  <si>
    <t xml:space="preserve">1 unit = each, 2 per year.. Rental is for short term use, rental  paid amount can not exceed purchase price  </t>
  </si>
  <si>
    <t>Safety vest, wheelchair</t>
  </si>
  <si>
    <r>
      <t>DME/MOB</t>
    </r>
    <r>
      <rPr>
        <sz val="10"/>
        <color theme="1"/>
        <rFont val="Arial"/>
        <family val="2"/>
      </rPr>
      <t xml:space="preserve">  </t>
    </r>
    <r>
      <rPr>
        <sz val="9"/>
        <color theme="1"/>
        <rFont val="Arial"/>
        <family val="2"/>
      </rPr>
      <t>Click Here POS 31 32</t>
    </r>
  </si>
  <si>
    <t>E0981</t>
  </si>
  <si>
    <t xml:space="preserve">Wheelchair accessory, seat upholstery, replacement only, each. </t>
  </si>
  <si>
    <t>1 unit = each, 1 per year ( 1 unit per Date Of Service )</t>
  </si>
  <si>
    <t xml:space="preserve">1 unit = each, 1 per year ( 1 unit per Date Of Service ) Rental is for short term use, rental  paid amount can not exceed purchase price  </t>
  </si>
  <si>
    <t>1 unit = each., 1 per year( 1 unit per Date Of Service )</t>
  </si>
  <si>
    <t xml:space="preserve">1 unit = each, 1 per year Rental is for short term use, rental  paid amount can not exceed purchase price                                     </t>
  </si>
  <si>
    <t>E0982</t>
  </si>
  <si>
    <t xml:space="preserve">Wheelchair accessory, back upholstery, replacement only, each. </t>
  </si>
  <si>
    <t xml:space="preserve">1 unit = each, 1 per year Rental is for short term use, rental  paid amount can not exceed purchase price  </t>
  </si>
  <si>
    <t xml:space="preserve">1 unit = each, 1 per year Rental is for short term use, rental  paid amount can not exceed purchase price                                   </t>
  </si>
  <si>
    <t>DME/MOB</t>
  </si>
  <si>
    <t>E0983</t>
  </si>
  <si>
    <r>
      <rPr>
        <b/>
        <sz val="11"/>
        <color theme="1"/>
        <rFont val="Broadway"/>
        <family val="5"/>
      </rPr>
      <t xml:space="preserve">STOP </t>
    </r>
    <r>
      <rPr>
        <b/>
        <sz val="11"/>
        <color theme="1"/>
        <rFont val="Arial"/>
        <family val="2"/>
      </rPr>
      <t xml:space="preserve"> </t>
    </r>
    <r>
      <rPr>
        <sz val="10"/>
        <color theme="1"/>
        <rFont val="Arial"/>
        <family val="2"/>
      </rPr>
      <t xml:space="preserve">                                    </t>
    </r>
    <r>
      <rPr>
        <b/>
        <sz val="10"/>
        <color theme="1"/>
        <rFont val="Arial"/>
        <family val="2"/>
      </rPr>
      <t xml:space="preserve">"YES"         </t>
    </r>
    <r>
      <rPr>
        <sz val="10"/>
        <color theme="1"/>
        <rFont val="Arial"/>
        <family val="2"/>
      </rPr>
      <t xml:space="preserve">                                                       </t>
    </r>
    <r>
      <rPr>
        <b/>
        <sz val="10"/>
        <color theme="1"/>
        <rFont val="Arial"/>
        <family val="2"/>
      </rPr>
      <t>Click Here</t>
    </r>
  </si>
  <si>
    <t xml:space="preserve">Manual wheelchair accessory, power add-on to convert manual wheelchair to motorized wheelchair, joystick control. </t>
  </si>
  <si>
    <r>
      <t xml:space="preserve">1 unit = each, 1 per 5 years.                                        </t>
    </r>
    <r>
      <rPr>
        <b/>
        <sz val="10"/>
        <color theme="1"/>
        <rFont val="Tahoma"/>
        <family val="2"/>
      </rPr>
      <t xml:space="preserve">(Masshealth members only) </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</si>
  <si>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</si>
  <si>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E0984</t>
  </si>
  <si>
    <t xml:space="preserve">Manual wheelchair accessory, power add-on to convert manual wheelchair to motorized wheelchair, tiller control. </t>
  </si>
  <si>
    <r>
      <t xml:space="preserve">1 unit = each, 1 per 5 years.                                        </t>
    </r>
    <r>
      <rPr>
        <b/>
        <sz val="10"/>
        <color theme="1"/>
        <rFont val="Tahoma"/>
        <family val="2"/>
      </rPr>
      <t>(Masshealth members only)</t>
    </r>
    <r>
      <rPr>
        <sz val="10"/>
        <color theme="1"/>
        <rFont val="Tahoma"/>
        <family val="2"/>
      </rPr>
      <t xml:space="preserve">                                                         </t>
    </r>
  </si>
  <si>
    <t>E0985</t>
  </si>
  <si>
    <r>
      <rPr>
        <b/>
        <sz val="11"/>
        <color theme="1"/>
        <rFont val="Broadway"/>
        <family val="5"/>
      </rPr>
      <t xml:space="preserve">STOP </t>
    </r>
    <r>
      <rPr>
        <b/>
        <sz val="11"/>
        <color theme="1"/>
        <rFont val="Arial"/>
        <family val="2"/>
      </rPr>
      <t xml:space="preserve"> </t>
    </r>
    <r>
      <rPr>
        <sz val="10"/>
        <color theme="1"/>
        <rFont val="Arial"/>
        <family val="2"/>
      </rPr>
      <t xml:space="preserve">                                    </t>
    </r>
    <r>
      <rPr>
        <b/>
        <sz val="10"/>
        <color theme="1"/>
        <rFont val="Arial"/>
        <family val="2"/>
      </rPr>
      <t xml:space="preserve">"Yes"         </t>
    </r>
    <r>
      <rPr>
        <sz val="10"/>
        <color theme="1"/>
        <rFont val="Arial"/>
        <family val="2"/>
      </rPr>
      <t xml:space="preserve">                                                       </t>
    </r>
    <r>
      <rPr>
        <b/>
        <sz val="10"/>
        <color theme="1"/>
        <rFont val="Arial"/>
        <family val="2"/>
      </rPr>
      <t>Click Here</t>
    </r>
  </si>
  <si>
    <t>Wheelchair accessory, seat lift mechanism.</t>
  </si>
  <si>
    <t xml:space="preserve">1 unit = each, 1 per 5 years.                                                         </t>
  </si>
  <si>
    <r>
      <t xml:space="preserve">1 unit = each, 1 per 5 years.                                                  </t>
    </r>
    <r>
      <rPr>
        <b/>
        <sz val="10"/>
        <color theme="1"/>
        <rFont val="Tahoma"/>
        <family val="2"/>
      </rPr>
      <t xml:space="preserve">(CAPPED rental modifiers must be used for all Medicare dually eligible members) </t>
    </r>
    <r>
      <rPr>
        <sz val="10"/>
        <color theme="1"/>
        <rFont val="Tahoma"/>
        <family val="2"/>
      </rPr>
      <t xml:space="preserve">                                           </t>
    </r>
  </si>
  <si>
    <t>E0986</t>
  </si>
  <si>
    <t xml:space="preserve">Manual wheelchair accessory, push rim activated power assist, each. </t>
  </si>
  <si>
    <t>E0988</t>
  </si>
  <si>
    <t>Manual wheelchair accessory, lever-activated, wheel drive, pair.</t>
  </si>
  <si>
    <t>E0990</t>
  </si>
  <si>
    <t xml:space="preserve">Wheelchair accessory, elevating leg rest, complete assembly, each. </t>
  </si>
  <si>
    <t xml:space="preserve">1 unit = each, 4 per year Rental is for short term use, rental  paid amount can not exceed purchase price                                    </t>
  </si>
  <si>
    <t>E0992</t>
  </si>
  <si>
    <t xml:space="preserve">NU                                 </t>
  </si>
  <si>
    <t xml:space="preserve">Manual wheelchair accessory, solid seat insert. </t>
  </si>
  <si>
    <t xml:space="preserve">RR           </t>
  </si>
  <si>
    <t xml:space="preserve">UE              </t>
  </si>
  <si>
    <t xml:space="preserve">NU  KU                            </t>
  </si>
  <si>
    <t xml:space="preserve">RR  KU           </t>
  </si>
  <si>
    <t xml:space="preserve">UE   KU           </t>
  </si>
  <si>
    <t>E0995</t>
  </si>
  <si>
    <t>NU            RT LT</t>
  </si>
  <si>
    <t xml:space="preserve">Wheelchair accessory, calf rest/pad, replacement only, each. </t>
  </si>
  <si>
    <t xml:space="preserve">1 unit = each, 4 per year. </t>
  </si>
  <si>
    <t>RR                 RT LT</t>
  </si>
  <si>
    <t xml:space="preserve">1 unit = each.  4 per year.    Rental is for short term use, rental  paid amount can not exceed purchase price                                            </t>
  </si>
  <si>
    <t>UE               RT LT</t>
  </si>
  <si>
    <t>NU  KU          RT LT</t>
  </si>
  <si>
    <t>RR  KU               RT LT</t>
  </si>
  <si>
    <t>UE  KU             RT LT</t>
  </si>
  <si>
    <t xml:space="preserve">1 unit = each. 4 per year. Rental is for short term use, rental  paid amount can not exceed purchase price  </t>
  </si>
  <si>
    <t>E1002</t>
  </si>
  <si>
    <t xml:space="preserve">NU                              </t>
  </si>
  <si>
    <t xml:space="preserve">Wheelchair accessory, power seating system, tilt only. </t>
  </si>
  <si>
    <r>
      <t xml:space="preserve">1 unit = each, 1 per year 5.   Clinical Benefits if member requires the ability to independently reposition due to pressure relief, circulatory complications. Respiraqtory or digestive issues.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</si>
  <si>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 xml:space="preserve">UE            </t>
  </si>
  <si>
    <r>
      <t xml:space="preserve">1 unit = each, 1 per year 5.   Clinical Benefits if member requires the ability to independently reposition due to pressure relief, circulatory complications. Respiraqtory or digestive issues.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</si>
  <si>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r>
      <t>NOTE</t>
    </r>
    <r>
      <rPr>
        <sz val="8.5"/>
        <color theme="1"/>
        <rFont val="Tahoma"/>
        <family val="2"/>
      </rPr>
      <t xml:space="preserve">           When Utilizing this procedure code             Click HERE </t>
    </r>
  </si>
  <si>
    <t xml:space="preserve">KH KI               </t>
  </si>
  <si>
    <r>
      <t xml:space="preserve">1 unit = each, 1 per year 5.   Clinical Benefits if member requires the ability to independently reposition due to pressure relief, circulatory complications. Respiraqtory or digestive issues.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</si>
  <si>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 xml:space="preserve">1 unit = each, 1 per year 5.   Clinical Benefits if member requires the ability to independently reposition due to pressure relief, circulatory complications. Respiraqtory or digestive issues.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</si>
  <si>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E1003</t>
  </si>
  <si>
    <t xml:space="preserve">Wheelchair accessory, power seating system, recline only, without shear reduction. </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</si>
  <si>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</si>
  <si>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</si>
  <si>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 xml:space="preserve"> KJ</t>
  </si>
  <si>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</si>
  <si>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r>
      <rPr>
        <sz val="10"/>
        <color theme="1"/>
        <rFont val="Tahoma"/>
        <family val="2"/>
      </rPr>
      <t xml:space="preserve">                     </t>
    </r>
  </si>
  <si>
    <r>
      <t xml:space="preserve">1 unit = each, 1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</si>
  <si>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E1004</t>
  </si>
  <si>
    <t xml:space="preserve">Wheelchair accessory, power seating system, recline only, with mechanical shear reduction. </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</si>
  <si>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</si>
  <si>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</si>
  <si>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</si>
  <si>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</si>
  <si>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t>E1005</t>
  </si>
  <si>
    <t xml:space="preserve">Wheelchair accessory, power seating system, recline only, with power shear reduction. </t>
  </si>
  <si>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t>
    </r>
    <r>
      <rPr>
        <sz val="10"/>
        <color theme="1"/>
        <rFont val="Tahoma"/>
        <family val="2"/>
      </rPr>
      <t xml:space="preserve">ust be submitted with the initial Prior Authorization Request.                      </t>
    </r>
  </si>
  <si>
    <t>E1006</t>
  </si>
  <si>
    <t xml:space="preserve">Wheelchair accessory, power seating system, combination tilt and recline, without shear reduction. </t>
  </si>
  <si>
    <t>E1007</t>
  </si>
  <si>
    <t xml:space="preserve">Wheelchair accessory, power seating system, combination tilt and recline, with mechanical shear reduction. </t>
  </si>
  <si>
    <r>
      <t xml:space="preserve">1 unit = each, 1 per 5 years.                                                  </t>
    </r>
    <r>
      <rPr>
        <b/>
        <sz val="10"/>
        <color theme="1"/>
        <rFont val="Tahoma"/>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r>
      <rPr>
        <sz val="10"/>
        <color theme="1"/>
        <rFont val="Tahoma"/>
        <family val="2"/>
      </rPr>
      <t xml:space="preserve">                   </t>
    </r>
  </si>
  <si>
    <t>E1008</t>
  </si>
  <si>
    <t xml:space="preserve">Wheelchair accessory, power seating system, combination tilt and recline, with power shear reduction. </t>
  </si>
  <si>
    <t>E1009</t>
  </si>
  <si>
    <t xml:space="preserve">Wheelchair accessory, addition to power seating system, mechanically linked leg elevation system, including pushrod and legrest, each. </t>
  </si>
  <si>
    <t>E1010</t>
  </si>
  <si>
    <t xml:space="preserve">Wheelchair accessory, addition to power seating system, power leg elevation system, including leg rest, pair. </t>
  </si>
  <si>
    <r>
      <t xml:space="preserve">1 unit = each, 2 per 5 years.                                            </t>
    </r>
    <r>
      <rPr>
        <b/>
        <sz val="10"/>
        <color theme="1"/>
        <rFont val="Arial"/>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Arial"/>
        <family val="2"/>
      </rPr>
      <t xml:space="preserve">                      </t>
    </r>
  </si>
  <si>
    <r>
      <t xml:space="preserve">1 unit = each, 2 per 5 years.                                            </t>
    </r>
    <r>
      <rPr>
        <b/>
        <sz val="10"/>
        <color theme="1"/>
        <rFont val="Arial"/>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r>
      <rPr>
        <sz val="10"/>
        <color theme="1"/>
        <rFont val="Arial"/>
        <family val="2"/>
      </rPr>
      <t xml:space="preserve">                     </t>
    </r>
  </si>
  <si>
    <t>E1011</t>
  </si>
  <si>
    <t xml:space="preserve">Modification to pediatric size wheelchair, width adjustment package. (not to be dispensed with initial chair) </t>
  </si>
  <si>
    <r>
      <t xml:space="preserve">1 unit = each, 2 per 5 years.                                            </t>
    </r>
    <r>
      <rPr>
        <sz val="10"/>
        <color indexed="17"/>
        <rFont val="Arial"/>
        <family val="2"/>
      </rPr>
      <t/>
    </r>
  </si>
  <si>
    <r>
      <t xml:space="preserve">1 unit = each, 2 per 5 years.                                           </t>
    </r>
    <r>
      <rPr>
        <b/>
        <sz val="10"/>
        <color theme="1"/>
        <rFont val="Arial"/>
        <family val="2"/>
      </rPr>
      <t xml:space="preserve"> 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Arial"/>
        <family val="2"/>
      </rPr>
      <t xml:space="preserve">                      </t>
    </r>
  </si>
  <si>
    <t>E1012</t>
  </si>
  <si>
    <t xml:space="preserve">Wheelchair accessory, addition to power seating system, center mount power elevating leg rest/platform, complete system, any type, each </t>
  </si>
  <si>
    <r>
      <t xml:space="preserve">1 unit = each, 1 per 3years.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</si>
  <si>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t>Wheelchair accessory, addition to power seating system, center mount power elevating leg rest/platform, complete system, any type, each</t>
  </si>
  <si>
    <r>
      <t xml:space="preserve">DME/MOB  </t>
    </r>
    <r>
      <rPr>
        <sz val="10"/>
        <color theme="1"/>
        <rFont val="Arial"/>
        <family val="2"/>
      </rPr>
      <t>Click Here POS 31 32</t>
    </r>
  </si>
  <si>
    <t>E1014</t>
  </si>
  <si>
    <t>Reclining back, addition to pediatric wheelchair.</t>
  </si>
  <si>
    <t xml:space="preserve">1 unit = each, 1 per 3 years.   </t>
  </si>
  <si>
    <r>
      <t xml:space="preserve">1 unit = each, 1 per 3years.                                               </t>
    </r>
    <r>
      <rPr>
        <b/>
        <sz val="10"/>
        <color theme="1"/>
        <rFont val="Tahoma"/>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r>
      <rPr>
        <sz val="10"/>
        <color theme="1"/>
        <rFont val="Tahoma"/>
        <family val="2"/>
      </rPr>
      <t xml:space="preserve">                                   </t>
    </r>
  </si>
  <si>
    <t>E1015</t>
  </si>
  <si>
    <t>Shock absorber for manual wheelchair, each.</t>
  </si>
  <si>
    <t xml:space="preserve">1 unit = each,. 4 per year. Replacement for wheelchair purchased. </t>
  </si>
  <si>
    <t xml:space="preserve">1 unit = each,. 4 per year.  Rental is for short term use, rental  paid amount can not exceed purchase price  </t>
  </si>
  <si>
    <t>NU  KU</t>
  </si>
  <si>
    <t>RR  KU</t>
  </si>
  <si>
    <t>UE  KU</t>
  </si>
  <si>
    <t>E1016</t>
  </si>
  <si>
    <t xml:space="preserve">NU                        </t>
  </si>
  <si>
    <t>Shock absorber for power wheelchair, each.</t>
  </si>
  <si>
    <t xml:space="preserve">UE                       </t>
  </si>
  <si>
    <t xml:space="preserve">NU KU       </t>
  </si>
  <si>
    <t xml:space="preserve">RR KU      </t>
  </si>
  <si>
    <t xml:space="preserve">UE KU            </t>
  </si>
  <si>
    <t>E1017</t>
  </si>
  <si>
    <t xml:space="preserve">NU                                </t>
  </si>
  <si>
    <t>Heavy duty shock absorber for heavy duty or extra heavy duty manual wheelchair, each.</t>
  </si>
  <si>
    <t xml:space="preserve">1 unit = each,. 4 per year.  Rental is for short term use, rental  paid amount can not exceed purchase price </t>
  </si>
  <si>
    <t xml:space="preserve">1 unit = each,. 4 per year.   Replacement for wheelchair purchased. </t>
  </si>
  <si>
    <t>E1018</t>
  </si>
  <si>
    <t>NU                         RT LT</t>
  </si>
  <si>
    <t>Heavy duty shock absorber for heavy duty or extra heavy duty power wheelchair, each.</t>
  </si>
  <si>
    <t xml:space="preserve">1 unit = each,. 4 per year.   Rental is for short term use, rental  paid amount can not exceed purchase price  </t>
  </si>
  <si>
    <t>E1020</t>
  </si>
  <si>
    <t>NU                  RT LT</t>
  </si>
  <si>
    <t xml:space="preserve">Residual limb support system for wheelchair, any type  </t>
  </si>
  <si>
    <t xml:space="preserve">1 unit = each, 4 per year.  Replacement for wheelchair purchased. </t>
  </si>
  <si>
    <t>UE                  RT LT</t>
  </si>
  <si>
    <t xml:space="preserve">1 unit = each, 4 per year.   Replacement for wheelchair purchased. </t>
  </si>
  <si>
    <t xml:space="preserve">KH KI        RT LT        </t>
  </si>
  <si>
    <r>
      <t xml:space="preserve">1 unit = each, 4 per year.  Replacement for wheelchair purchased.                                                                           </t>
    </r>
    <r>
      <rPr>
        <b/>
        <sz val="10"/>
        <color theme="1"/>
        <rFont val="Tahoma"/>
        <family val="2"/>
      </rPr>
      <t>(CAPPED rental modifiers must be used for all Medicare dually eligible members)</t>
    </r>
    <r>
      <rPr>
        <sz val="10"/>
        <color theme="1"/>
        <rFont val="Tahoma"/>
        <family val="2"/>
      </rPr>
      <t xml:space="preserve">                  </t>
    </r>
  </si>
  <si>
    <t>KJ            LT RT</t>
  </si>
  <si>
    <t>NU KU      LT RT</t>
  </si>
  <si>
    <t>UE KU      LT RT</t>
  </si>
  <si>
    <t>KH KU      LT RT</t>
  </si>
  <si>
    <t>KI KU              RT LT</t>
  </si>
  <si>
    <r>
      <t xml:space="preserve">1 unit = each, 4 per year.  Replacement for wheelchair purchased.                                                                           </t>
    </r>
    <r>
      <rPr>
        <b/>
        <sz val="10"/>
        <color theme="1"/>
        <rFont val="Tahoma"/>
        <family val="2"/>
      </rPr>
      <t xml:space="preserve">(CAPPED rental modifiers must be used for all Medicare dually eligible members) </t>
    </r>
    <r>
      <rPr>
        <sz val="10"/>
        <color theme="1"/>
        <rFont val="Tahoma"/>
        <family val="2"/>
      </rPr>
      <t xml:space="preserve">                 </t>
    </r>
  </si>
  <si>
    <t>KJ KU            RT LT</t>
  </si>
  <si>
    <t>E1028</t>
  </si>
  <si>
    <t xml:space="preserve">Wheelchair accessory, manual swingaway, retractable, or removable mounting hardware for joystick, other control interface or positioning accessory. </t>
  </si>
  <si>
    <t xml:space="preserve">1 unit = each, 8 per year.  </t>
  </si>
  <si>
    <t xml:space="preserve">1 unit = each, 8 per year    </t>
  </si>
  <si>
    <r>
      <t xml:space="preserve">1 unit = each, 8 per year.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</si>
  <si>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r>
      <t>1 unit = each, 8 per year                                                 (</t>
    </r>
    <r>
      <rPr>
        <b/>
        <sz val="10"/>
        <color theme="1"/>
        <rFont val="Tahoma"/>
        <family val="2"/>
      </rPr>
      <t>Capped rental modifiers must be used for all Medicare dually eligible members.</t>
    </r>
    <r>
      <rPr>
        <sz val="10"/>
        <color theme="1"/>
        <rFont val="Tahoma"/>
        <family val="2"/>
      </rPr>
      <t xml:space="preserve">                                  </t>
    </r>
  </si>
  <si>
    <t xml:space="preserve">1 unit = each, 8 per year     </t>
  </si>
  <si>
    <r>
      <t xml:space="preserve">1 unit = each, 8 per year                                               </t>
    </r>
    <r>
      <rPr>
        <b/>
        <sz val="10"/>
        <color theme="1"/>
        <rFont val="Tahoma"/>
        <family val="2"/>
      </rPr>
      <t xml:space="preserve">Capped rental modifiers must be used for all Medicare dually eligible members) </t>
    </r>
    <r>
      <rPr>
        <sz val="10"/>
        <color theme="1"/>
        <rFont val="Tahoma"/>
        <family val="2"/>
      </rPr>
      <t xml:space="preserve">                              </t>
    </r>
  </si>
  <si>
    <r>
      <t>1 unit = each, 8 per year  (</t>
    </r>
    <r>
      <rPr>
        <b/>
        <sz val="10"/>
        <color theme="1"/>
        <rFont val="Tahoma"/>
        <family val="2"/>
      </rPr>
      <t>Capped rental modifiers must be used for all Medicare dually eligible members)</t>
    </r>
    <r>
      <rPr>
        <sz val="10"/>
        <color theme="1"/>
        <rFont val="Tahoma"/>
        <family val="2"/>
      </rPr>
      <t xml:space="preserve">                                  </t>
    </r>
  </si>
  <si>
    <r>
      <t>1 unit = each, 8 per year      (</t>
    </r>
    <r>
      <rPr>
        <b/>
        <sz val="10"/>
        <color theme="1"/>
        <rFont val="Tahoma"/>
        <family val="2"/>
      </rPr>
      <t>Capped rental modifiers must be used for all Medicare dually eligible members)</t>
    </r>
    <r>
      <rPr>
        <sz val="10"/>
        <color theme="1"/>
        <rFont val="Tahoma"/>
        <family val="2"/>
      </rPr>
      <t xml:space="preserve">                                 </t>
    </r>
  </si>
  <si>
    <t>E1029</t>
  </si>
  <si>
    <t>Wheelchair accessory, manual ventilator tray, fixed.</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</si>
  <si>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</si>
  <si>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</si>
  <si>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r>
      <t xml:space="preserve">1 unit = each, 1 per 5 years.                                                                                                                 </t>
    </r>
    <r>
      <rPr>
        <sz val="9"/>
        <color indexed="17"/>
        <rFont val="Tahoma"/>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</si>
  <si>
    <t>E1030</t>
  </si>
  <si>
    <t xml:space="preserve">Wheelchair accessory, manual ventilator tray, gimbaled. </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</si>
  <si>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</si>
  <si>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</si>
  <si>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t>E1031</t>
  </si>
  <si>
    <t xml:space="preserve">Rollabout chair, any and all types with castors 5 inches or greater.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</si>
  <si>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</si>
  <si>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</si>
  <si>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</si>
  <si>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t>E1035</t>
  </si>
  <si>
    <t xml:space="preserve">Multi-positional patient transfer system, with integrated seat, operated by care giver. </t>
  </si>
  <si>
    <r>
      <t xml:space="preserve">1 unit = each, 1 per 5 years.                                                                                                     
</t>
    </r>
    <r>
      <rPr>
        <b/>
        <sz val="10"/>
        <color theme="1"/>
        <rFont val="Tahoma"/>
        <family val="2"/>
      </rPr>
      <t xml:space="preserve">(Masshealth members only) </t>
    </r>
    <r>
      <rPr>
        <sz val="10"/>
        <color theme="1"/>
        <rFont val="Tahoma"/>
        <family val="2"/>
      </rPr>
      <t xml:space="preserve">     
 </t>
    </r>
  </si>
  <si>
    <t xml:space="preserve"> KH KI</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</si>
  <si>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</si>
  <si>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Arial"/>
        <family val="2"/>
      </rPr>
      <t>(CAPPED rental modifiers must be used for all Medicare dually eligible members)</t>
    </r>
    <r>
      <rPr>
        <sz val="10"/>
        <color theme="1"/>
        <rFont val="Arial"/>
        <family val="2"/>
      </rPr>
      <t xml:space="preserve">    </t>
    </r>
  </si>
  <si>
    <t>E1036</t>
  </si>
  <si>
    <t>Multi-positional patient transfer system, extra-wide, with integrated seat, operated by caregiver, patient weight capacity greater than 300 lbs.</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</si>
  <si>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</si>
  <si>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E1037</t>
  </si>
  <si>
    <t>Transport chair, pediatric size.</t>
  </si>
  <si>
    <t>E1038</t>
  </si>
  <si>
    <t xml:space="preserve">Transport chair, adult size, patient weight capacity up to and including 300 pounds. </t>
  </si>
  <si>
    <t>E1039</t>
  </si>
  <si>
    <t>Transport chair, adult size, heavy duty, patient weight capacity greater than 300 pounds.</t>
  </si>
  <si>
    <t>E1161</t>
  </si>
  <si>
    <t xml:space="preserve">Manual adult size wheelchair, includes tilt in space.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</si>
  <si>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</si>
  <si>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E1225</t>
  </si>
  <si>
    <t xml:space="preserve">Wheelchair accessory, manual semi-reclining back, (recline greater than 15 degrees, but less than 80 degrees), each. </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</si>
  <si>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</si>
  <si>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 xml:space="preserve">(CAPPED rental modifiers must be used for all Medicare dually eligible members) </t>
    </r>
    <r>
      <rPr>
        <sz val="10"/>
        <color theme="1"/>
        <rFont val="Tahoma"/>
        <family val="2"/>
      </rPr>
      <t xml:space="preserve">                                                    </t>
    </r>
  </si>
  <si>
    <t>E1226</t>
  </si>
  <si>
    <t xml:space="preserve">Wheelchair accessory, manual fully reclining back, (recline greater than 80 degrees), each. </t>
  </si>
  <si>
    <r>
      <t xml:space="preserve">1 unit = each, 1 per 5 years.                                                                                                     
</t>
    </r>
    <r>
      <rPr>
        <b/>
        <sz val="10"/>
        <color theme="1"/>
        <rFont val="Tahoma"/>
        <family val="2"/>
      </rPr>
      <t>(Masshealth members only)</t>
    </r>
    <r>
      <rPr>
        <sz val="10"/>
        <color theme="1"/>
        <rFont val="Tahoma"/>
        <family val="2"/>
      </rPr>
      <t xml:space="preserve">     </t>
    </r>
  </si>
  <si>
    <t xml:space="preserve">1 unit = each. 1 per 5 years. Rental is for short term use, rental  paid amount can not exceed purchase price                                               </t>
  </si>
  <si>
    <t>E1231</t>
  </si>
  <si>
    <t xml:space="preserve">Wheelchair, pediatric size, tilt-in-space, rigid, adjustable, with seating system. </t>
  </si>
  <si>
    <t xml:space="preserve">1 unit = each, 1 per 5 years.                                                                  </t>
  </si>
  <si>
    <t xml:space="preserve">1 unit = each. 1 per 5 years.  Rental is for short term use, rental  paid amount can not exceed purchase price                                           </t>
  </si>
  <si>
    <t>E1232</t>
  </si>
  <si>
    <t>Wheelchair, pediatric size, tilt-in-space, folding, adjustable, with seating system.</t>
  </si>
  <si>
    <r>
      <t xml:space="preserve">1 unit = each, 1 per 5 years.                                                                                                             </t>
    </r>
    <r>
      <rPr>
        <b/>
        <sz val="10"/>
        <color theme="1"/>
        <rFont val="Tahoma"/>
        <family val="2"/>
      </rPr>
      <t>(Masshealth members only)</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</si>
  <si>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</si>
  <si>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E1233</t>
  </si>
  <si>
    <t>Wheelchair, pediatric size, tilt-in-space, rigid, adjustable, without seating system.</t>
  </si>
  <si>
    <r>
      <t xml:space="preserve">1 unit = each, 1 per 5 years.                                                                                                           </t>
    </r>
    <r>
      <rPr>
        <b/>
        <sz val="10"/>
        <color theme="1"/>
        <rFont val="Tahoma"/>
        <family val="2"/>
      </rPr>
      <t>(Masshealth members only)</t>
    </r>
    <r>
      <rPr>
        <sz val="10"/>
        <color theme="1"/>
        <rFont val="Tahoma"/>
        <family val="2"/>
      </rPr>
      <t xml:space="preserve">      </t>
    </r>
  </si>
  <si>
    <t>E1234</t>
  </si>
  <si>
    <r>
      <t xml:space="preserve">1 unit = each, 1 per 5 years.                                                                                                          </t>
    </r>
    <r>
      <rPr>
        <b/>
        <sz val="10"/>
        <color theme="1"/>
        <rFont val="Tahoma"/>
        <family val="2"/>
      </rPr>
      <t>(Masshealth members only)</t>
    </r>
    <r>
      <rPr>
        <sz val="10"/>
        <color theme="1"/>
        <rFont val="Tahoma"/>
        <family val="2"/>
      </rPr>
      <t xml:space="preserve">      </t>
    </r>
  </si>
  <si>
    <t>Wheelchair, pediatric size, tilt-in-space, folding, adjustable, without seating system.</t>
  </si>
  <si>
    <r>
      <t xml:space="preserve">1 unit = each, 1 per 5 years.                                                                    </t>
    </r>
    <r>
      <rPr>
        <b/>
        <sz val="10"/>
        <color theme="1"/>
        <rFont val="Tahoma"/>
        <family val="2"/>
      </rPr>
      <t xml:space="preserve">(CAPPED rental modifiers must be used for all Medicare dually eligible members) </t>
    </r>
    <r>
      <rPr>
        <sz val="10"/>
        <color theme="1"/>
        <rFont val="Tahoma"/>
        <family val="2"/>
      </rPr>
      <t xml:space="preserve">                                                    </t>
    </r>
  </si>
  <si>
    <t>E1235</t>
  </si>
  <si>
    <t>Wheelchair, pediatric size, rigid, adjustable, with seating system.</t>
  </si>
  <si>
    <r>
      <t xml:space="preserve">1 unit = each, 1 per 5 years.                                                                                                                 </t>
    </r>
    <r>
      <rPr>
        <b/>
        <sz val="10"/>
        <color theme="1"/>
        <rFont val="Tahoma"/>
        <family val="2"/>
      </rPr>
      <t>(Masshealth members only)</t>
    </r>
    <r>
      <rPr>
        <sz val="10"/>
        <color theme="1"/>
        <rFont val="Tahoma"/>
        <family val="2"/>
      </rPr>
      <t xml:space="preserve">      </t>
    </r>
  </si>
  <si>
    <t>E1236</t>
  </si>
  <si>
    <t>Wheelchair, pediatric size, folding, adjustable, with seating system.</t>
  </si>
  <si>
    <r>
      <t xml:space="preserve">1 unit = each, 1 per 5 years.                                                                                                                 </t>
    </r>
    <r>
      <rPr>
        <b/>
        <sz val="10"/>
        <color theme="1"/>
        <rFont val="Tahoma"/>
        <family val="2"/>
      </rPr>
      <t>(Masshealth members only</t>
    </r>
    <r>
      <rPr>
        <sz val="10"/>
        <color theme="1"/>
        <rFont val="Tahoma"/>
        <family val="2"/>
      </rPr>
      <t xml:space="preserve">)      </t>
    </r>
  </si>
  <si>
    <t>E1237</t>
  </si>
  <si>
    <t>Wheelchair, pediatric size, rigid, adjustable, without seating system.</t>
  </si>
  <si>
    <r>
      <t xml:space="preserve">1 unit = each, 1 per 5 years.                                                                                                          </t>
    </r>
    <r>
      <rPr>
        <b/>
        <sz val="10"/>
        <color theme="1"/>
        <rFont val="Tahoma"/>
        <family val="2"/>
      </rPr>
      <t>(Masshealth members only</t>
    </r>
    <r>
      <rPr>
        <sz val="10"/>
        <color theme="1"/>
        <rFont val="Tahoma"/>
        <family val="2"/>
      </rPr>
      <t xml:space="preserve">)      </t>
    </r>
  </si>
  <si>
    <t>Wheelchair, pediatric size, folding, adjustable, without seating system.</t>
  </si>
  <si>
    <t>E1238</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</si>
  <si>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</si>
  <si>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E1296</t>
  </si>
  <si>
    <t>Special wheelchair seat height from floor</t>
  </si>
  <si>
    <t xml:space="preserve">1 unit = each,  1 per 5 years.,  Rental is for short term use, rental  paid amount can not exceed purchase price                                           </t>
  </si>
  <si>
    <t>E1297</t>
  </si>
  <si>
    <t>Special wheelchair seat depth, by upholstery</t>
  </si>
  <si>
    <t>E1298</t>
  </si>
  <si>
    <t>Special wheelchair seat depth and/or width, by construction</t>
  </si>
  <si>
    <r>
      <t xml:space="preserve">1 unit = each, 1 per 5 years.                                                                                                                 </t>
    </r>
    <r>
      <rPr>
        <b/>
        <sz val="10"/>
        <color theme="1"/>
        <rFont val="Tahoma"/>
        <family val="2"/>
      </rPr>
      <t xml:space="preserve">(Masshealth members only) </t>
    </r>
    <r>
      <rPr>
        <sz val="10"/>
        <color theme="1"/>
        <rFont val="Tahoma"/>
        <family val="2"/>
      </rPr>
      <t xml:space="preserve">     </t>
    </r>
  </si>
  <si>
    <t>E1372</t>
  </si>
  <si>
    <t>Immersion external heater for nebulizer.</t>
  </si>
  <si>
    <t xml:space="preserve">1 unit = each, 1 per 3 years. , [E1372 can be billed separately only when patient owns equipment otherwise E1372 is included in monthly rental.                                           </t>
  </si>
  <si>
    <t xml:space="preserve">1 unit = each. 1 per 3 years  Rental is for short term use, rental  paid amount can not exceed purchase price                                              </t>
  </si>
  <si>
    <t xml:space="preserve">1 unit = each, 1 per 3 years. , [E1372 can be billed separately only when patient owns equipment otherwise E1372 is included in monthly rental.                                              </t>
  </si>
  <si>
    <t>E1390</t>
  </si>
  <si>
    <t xml:space="preserve">Oxygen concentrator, single delivery port, capable of delivering 85 percent or greater oxygen concentration at the prescribed flow rate. </t>
  </si>
  <si>
    <t xml:space="preserve">1 unit = each, 1 per month, monthly rental      Qualifying ABGs or SPO2 within 2 days of discharge from facility or within 90 days of new or renewal order. </t>
  </si>
  <si>
    <t>E1391</t>
  </si>
  <si>
    <t>Oxygen concentrator, dual delivery port, capable of delivering 85 percent or greater oxygen concentration at the prescribed flow rate, each (rental)</t>
  </si>
  <si>
    <t>E1392</t>
  </si>
  <si>
    <t>Portable concentrator requirements: capability of delivering 85% or greater oxygen concentration and of operating on either AC or DC (e.g., auto accessory outlet) power.  Code E1392 includes the device itself, and integrated battery or beneficiary replacement batteries that are capable of providing at least 2 hours of remote portability at a minimum of 2 LPM equivalency, a battery charger, an AC power adapter, a DC power adapter and carrying bag and/ or cart.  Must not weigh more than 20 pounds.  Providers may also request code E1390 for members that require continuous oxygen usage. </t>
  </si>
  <si>
    <r>
      <t xml:space="preserve">1 unit = each, 1 per month, monthly rental  Qualifying ABGs or SPO2 within 2 days of discharge from facility or within 90 days of new or renewal order.                                                  </t>
    </r>
    <r>
      <rPr>
        <b/>
        <sz val="10"/>
        <color theme="1"/>
        <rFont val="Tahoma"/>
        <family val="2"/>
      </rPr>
      <t>Documentation of hours away from stationary required.  A portable oxygen concentrator (POC) may not be requested if member’s liter flow needs exceeds the liter flow capacity of the (POC).  Only one portable oxygen system will be approved for long term use.</t>
    </r>
    <r>
      <rPr>
        <sz val="10"/>
        <color theme="1"/>
        <rFont val="Tahoma"/>
        <family val="2"/>
      </rPr>
      <t xml:space="preserve">                                                                                                                                                                                                                                                                           </t>
    </r>
    <r>
      <rPr>
        <b/>
        <sz val="10"/>
        <color theme="1"/>
        <rFont val="Tahoma"/>
        <family val="2"/>
      </rPr>
      <t>*May also be ordered short term for Interstate and Airline Travel. Providers must specify the exact dates of travel on the Prior Authorization (PA) request.</t>
    </r>
  </si>
  <si>
    <t>E1399</t>
  </si>
  <si>
    <t xml:space="preserve">Durable medical equipment, miscellaneous   </t>
  </si>
  <si>
    <t>Used only for Children's Specialty Rehab Equipment.</t>
  </si>
  <si>
    <t>Durable medical equipment, miscellaneous (replacement of a part of DME furnished as part of a repair).</t>
  </si>
  <si>
    <t>PA required when K0739 RB and E1399 RB combined equal more  $1,000.00 no matter what POS.</t>
  </si>
  <si>
    <t>Durable medical equipment, miscellaneous</t>
  </si>
  <si>
    <r>
      <t xml:space="preserve">1 unit = each,                                                               </t>
    </r>
    <r>
      <rPr>
        <b/>
        <sz val="10"/>
        <color theme="1"/>
        <rFont val="Tahoma"/>
        <family val="2"/>
      </rPr>
      <t xml:space="preserve">RE units must be requested using K0739 U5 modifier. </t>
    </r>
    <r>
      <rPr>
        <sz val="10"/>
        <color theme="1"/>
        <rFont val="Tahoma"/>
        <family val="2"/>
      </rPr>
      <t xml:space="preserve">   </t>
    </r>
  </si>
  <si>
    <t>U3</t>
  </si>
  <si>
    <t>Supplies for maintenance of insulin infusion pump, catheter each, (can be used for MassHealth members instead of A4224)</t>
  </si>
  <si>
    <t>1 unit = each. 20 per month.</t>
  </si>
  <si>
    <t>U4</t>
  </si>
  <si>
    <t>E1405</t>
  </si>
  <si>
    <t/>
  </si>
  <si>
    <t>Oxygen and Water Vapor Enriching System with Heated Delivery, Monthly Rental only</t>
  </si>
  <si>
    <t>1 unit = 1 month rental</t>
  </si>
  <si>
    <t>E1800</t>
  </si>
  <si>
    <t>Dynamic adjustable elbow extension/flexion device, includes soft interface material.</t>
  </si>
  <si>
    <r>
      <t xml:space="preserve">1 unit = each, 2 per 5 years.                                                            </t>
    </r>
    <r>
      <rPr>
        <b/>
        <sz val="10"/>
        <color theme="1"/>
        <rFont val="Tahoma"/>
        <family val="2"/>
      </rPr>
      <t>(Masshealth members only)</t>
    </r>
    <r>
      <rPr>
        <sz val="10"/>
        <color theme="1"/>
        <rFont val="Tahoma"/>
        <family val="2"/>
      </rPr>
      <t xml:space="preserve">      </t>
    </r>
  </si>
  <si>
    <r>
      <t xml:space="preserve">1 unit = each, 2 per 5 years.                                                                                                                                                                                                                                                                                </t>
    </r>
    <r>
      <rPr>
        <b/>
        <sz val="10"/>
        <color theme="1"/>
        <rFont val="Tahoma"/>
        <family val="2"/>
      </rPr>
      <t>(CAPPED rental modifiers must be used for all Medicare dually eligible members)</t>
    </r>
    <r>
      <rPr>
        <sz val="10"/>
        <color theme="1"/>
        <rFont val="Tahoma"/>
        <family val="2"/>
      </rPr>
      <t xml:space="preserve">                           </t>
    </r>
  </si>
  <si>
    <t>E1801</t>
  </si>
  <si>
    <t>E1802</t>
  </si>
  <si>
    <t>Dynamic adjustable forearm pronation/supination device, includes soft interface material.</t>
  </si>
  <si>
    <t>Dynamic adjustable wrist extension / flexion device, includes soft interface material.</t>
  </si>
  <si>
    <r>
      <t xml:space="preserve">1 unit = each, 2 per 5 years.                                                                                                                                                                                                                                                                                (CAPPED rental modifiers must be used for all Medicare </t>
    </r>
    <r>
      <rPr>
        <b/>
        <sz val="10"/>
        <color theme="1"/>
        <rFont val="Tahoma"/>
        <family val="2"/>
      </rPr>
      <t>dually eligible members)</t>
    </r>
    <r>
      <rPr>
        <sz val="10"/>
        <color theme="1"/>
        <rFont val="Tahoma"/>
        <family val="2"/>
      </rPr>
      <t xml:space="preserve">                           </t>
    </r>
  </si>
  <si>
    <t>E1805</t>
  </si>
  <si>
    <r>
      <t xml:space="preserve">1 unit = each, 2 per 5 years.                                                                                                                                                                                                                                                                                </t>
    </r>
    <r>
      <rPr>
        <b/>
        <sz val="10"/>
        <color theme="1"/>
        <rFont val="Tahoma"/>
        <family val="2"/>
      </rPr>
      <t xml:space="preserve">(CAPPED rental modifiers must be used for all Medicare dually eligible members) </t>
    </r>
    <r>
      <rPr>
        <sz val="10"/>
        <color theme="1"/>
        <rFont val="Tahoma"/>
        <family val="2"/>
      </rPr>
      <t xml:space="preserve">                          </t>
    </r>
  </si>
  <si>
    <t>E1806</t>
  </si>
  <si>
    <t xml:space="preserve">Static progressive stretch wrist device, flexion and/or extension with or without range of motion adjustment, includes all components and accessories.  </t>
  </si>
  <si>
    <r>
      <t xml:space="preserve">1 unit = each, 2 per 5 years.                                                            </t>
    </r>
    <r>
      <rPr>
        <b/>
        <sz val="10"/>
        <color theme="1"/>
        <rFont val="Tahoma"/>
        <family val="2"/>
      </rPr>
      <t xml:space="preserve">(Masshealth members only) </t>
    </r>
    <r>
      <rPr>
        <sz val="10"/>
        <color theme="1"/>
        <rFont val="Tahoma"/>
        <family val="2"/>
      </rPr>
      <t xml:space="preserve">     </t>
    </r>
  </si>
  <si>
    <t>Static progressive stretch wrist device, flexion and/or extension with or without range of motion adjustment, includes all components and accessories.</t>
  </si>
  <si>
    <t xml:space="preserve">Static progressive stretch wrist device, flexion and/or extension with or without range of motion adjustment, includes all components and accessories. </t>
  </si>
  <si>
    <t>E1810</t>
  </si>
  <si>
    <t>Dynamic adjustable knee extension / flexion device, includes soft interface material.</t>
  </si>
  <si>
    <t>E1811</t>
  </si>
  <si>
    <t>E1812</t>
  </si>
  <si>
    <t>Dynamic knee extension/flexion device with active resistance control.</t>
  </si>
  <si>
    <t>E1815</t>
  </si>
  <si>
    <t>Dynamic adjustable ankle extension/flexion device, includes soft interface material.</t>
  </si>
  <si>
    <t>E1816</t>
  </si>
  <si>
    <t>E1818</t>
  </si>
  <si>
    <t>E1820</t>
  </si>
  <si>
    <t>Replacement soft interface material, dynamic adjustable extension/flexion device.</t>
  </si>
  <si>
    <t xml:space="preserve">1 unit = each. 2 per 5 years.  Rental is for short term use, rental  paid amount can not exceed purchase price  </t>
  </si>
  <si>
    <t>E1821</t>
  </si>
  <si>
    <t>Replacement soft interface material/cuffs for bi-directional static progressive stretch device.</t>
  </si>
  <si>
    <t>E1825</t>
  </si>
  <si>
    <t>Dynamic adjustable finger extension/flexion device, includes soft interface material.</t>
  </si>
  <si>
    <t>Dynamic adjustable toe extension/flexion device, includes soft interface material.</t>
  </si>
  <si>
    <t>E1830</t>
  </si>
  <si>
    <t>E1831</t>
  </si>
  <si>
    <t>Static progressive stretch toe device, extension and/or flexion, with or without range or motion adjustment, includes all components and accessories.</t>
  </si>
  <si>
    <t>Dynamic adjustable shoulder flexion / abduction / rotation device, includes soft interface material.</t>
  </si>
  <si>
    <t>E1840</t>
  </si>
  <si>
    <t>E1841</t>
  </si>
  <si>
    <t>E1902</t>
  </si>
  <si>
    <t>Communication board, non-electronic augmentative or alternative communication device.</t>
  </si>
  <si>
    <t>E2000</t>
  </si>
  <si>
    <t>Gastric suction pump, home model, portable or stationary, electric.</t>
  </si>
  <si>
    <t>E2100</t>
  </si>
  <si>
    <t>Blood glucose monitor with integrated voice synthesizer.</t>
  </si>
  <si>
    <t xml:space="preserve">1 unit= each. 1 per 3 years. Visual impairment (i.e., best corrected visual acuity of 20/200 or worse)  </t>
  </si>
  <si>
    <t xml:space="preserve">1 unit = each. 1 per 3 years, Rental is for short term use, rental  paid amount can not exceed purchase price                                        </t>
  </si>
  <si>
    <t xml:space="preserve">1 unit = each, 1 per 3 years. Visual impairment (i.e., best corrected visual acuity of 20/200 or worse)                                     </t>
  </si>
  <si>
    <t>E2101</t>
  </si>
  <si>
    <t>Blood glucose monitor with integrated lancing/blood sample.</t>
  </si>
  <si>
    <t xml:space="preserve">1 unit = each, 1 per 3 years. Manual dexterity impairments.   </t>
  </si>
  <si>
    <t xml:space="preserve">1 unit = each. 1 per 3 years.  Rental is for short term use, rental  paid amount can not exceed purchase price                                        </t>
  </si>
  <si>
    <t>E2103</t>
  </si>
  <si>
    <t>Non-adjunctive, non-implanted continuous glucose monitor or receiver</t>
  </si>
  <si>
    <t>1 unit=each, 1 per year</t>
  </si>
  <si>
    <t>NU CG</t>
  </si>
  <si>
    <t>NU KF CG</t>
  </si>
  <si>
    <t>RR CG</t>
  </si>
  <si>
    <t>RR KF CG</t>
  </si>
  <si>
    <t>UE CG</t>
  </si>
  <si>
    <t>UE KF CG</t>
  </si>
  <si>
    <t>E2201</t>
  </si>
  <si>
    <t>Manual wheelchair accessory, nonstandard seat frame width, greater than or equal to 20 inches but less than 24 inches.</t>
  </si>
  <si>
    <t xml:space="preserve">1 unit = each. 1 per 5 years.  Rental is for short term use, rental  paid amount can not exceed purchase price                                             </t>
  </si>
  <si>
    <t>E2202</t>
  </si>
  <si>
    <t>Manual wheelchair accessory, nonstandard seat frame width, 24-27 inches.</t>
  </si>
  <si>
    <t xml:space="preserve">1 unit = each. 1 per 5 years. Rental is for short term use, rental  paid amount can not exceed purchase price                                             </t>
  </si>
  <si>
    <t>E2203</t>
  </si>
  <si>
    <t>Manual wheelchair accessory, nonstandard seat frame depth, greater than or equal to 20 inches but less than 22 inches.</t>
  </si>
  <si>
    <t xml:space="preserve">1 unit = each, 1 per 5 years. ( 1 units per Date Of Service ) </t>
  </si>
  <si>
    <t xml:space="preserve">1 unit = each. 1 per 5 years. Rental is for short term use, rental  paid amount can not exceed purchase price                                       (1 units per Date Of Service ) </t>
  </si>
  <si>
    <t xml:space="preserve">1 unit = each, 1 per 5 years. (1 units per Date Of Service ) </t>
  </si>
  <si>
    <t>E2204</t>
  </si>
  <si>
    <t xml:space="preserve">Manual wheelchair accessory, nonstandard seat frame depth, 22 - 25 inches. </t>
  </si>
  <si>
    <t>E2205</t>
  </si>
  <si>
    <t>Manual wheelchair accessory, handrim without projections (includes ergonmic or contoured), any type, replacement only, each.</t>
  </si>
  <si>
    <t xml:space="preserve">1 unit = each, 4 per year   Rental is for short term use, rental  paid amount can not exceed purchase price  </t>
  </si>
  <si>
    <t>E2206</t>
  </si>
  <si>
    <t xml:space="preserve">Manual wheelchair accessory, wheel lock  assembly, complete, replacement only each. </t>
  </si>
  <si>
    <t>1 unit = each, 8 per year.</t>
  </si>
  <si>
    <t xml:space="preserve">1 unit = each, 8 per year.    Rental is for short term use, rental  paid amount can not exceed purchase price  .                                              </t>
  </si>
  <si>
    <t>E2207</t>
  </si>
  <si>
    <t xml:space="preserve">Manual wheelchair accessory, crutch and cane holder, each. </t>
  </si>
  <si>
    <t xml:space="preserve">1 unit = each.  2 per 5 years.  Rental is for short term use, rental  paid amount can not exceed purchase price   </t>
  </si>
  <si>
    <t>E2208</t>
  </si>
  <si>
    <t xml:space="preserve">Wheelchair accessory, cylinder tank carrier, each.  </t>
  </si>
  <si>
    <t xml:space="preserve">1 unit = each.  1 per 5 years.  Rental is for short term use, rental  paid amount can not exceed purchase price   </t>
  </si>
  <si>
    <t>E2209</t>
  </si>
  <si>
    <t xml:space="preserve">Wheelchair accessory, arm trough, each. </t>
  </si>
  <si>
    <t xml:space="preserve">1 unit = each, 4 per year.               </t>
  </si>
  <si>
    <t xml:space="preserve">1 unit = each, 4 per year. Rental is for short term use, rental  paid amount can not exceed purchase price </t>
  </si>
  <si>
    <t xml:space="preserve">1 unit = each, 4 per year.         </t>
  </si>
  <si>
    <t xml:space="preserve">1 unit = each, 4 per year.                      </t>
  </si>
  <si>
    <t xml:space="preserve">1 unit = each, 4 per year.           </t>
  </si>
  <si>
    <t>E2210</t>
  </si>
  <si>
    <t xml:space="preserve">Wheelchair accessory, bearing any type, replacement only, each. </t>
  </si>
  <si>
    <t xml:space="preserve">1 unit = each, 8 per year.                                            </t>
  </si>
  <si>
    <t xml:space="preserve">1 unit = each.  8 per year. Rental is for short term use, rental  paid amount can not exceed purchase price </t>
  </si>
  <si>
    <t xml:space="preserve">Wheelchair accessory, bearing any type, replacement only, each.  </t>
  </si>
  <si>
    <t xml:space="preserve">1 unit = each. 8 per year.  Rental is for short term use, rental  paid amount can not exceed purchase price                                                       </t>
  </si>
  <si>
    <t>E2211</t>
  </si>
  <si>
    <t>Manual wheelchair accessory, pneumatic propulsion tire, any size, each.</t>
  </si>
  <si>
    <t xml:space="preserve">1 unit = each, 4 per year.            </t>
  </si>
  <si>
    <t>E2212</t>
  </si>
  <si>
    <t xml:space="preserve">Manual wheelchair  accessory, tube for pneumatic propulsion tire, any size, each. </t>
  </si>
  <si>
    <t>E2213</t>
  </si>
  <si>
    <t xml:space="preserve">Manual wheelchair accessory, insert for  pneumatic propulsion tire, (removable) any size, each. </t>
  </si>
  <si>
    <t>Manual wheelchair accessory, insert for  pneumatic propulsion tire, (removable) any size, each.</t>
  </si>
  <si>
    <t>UE              RT LT</t>
  </si>
  <si>
    <t>NU  KU                         RT LT</t>
  </si>
  <si>
    <t>RR   KU                RT LT</t>
  </si>
  <si>
    <t>UE    KU          RT LT</t>
  </si>
  <si>
    <t>E2214</t>
  </si>
  <si>
    <t>Manual wheelchair accessory, pneumatic caster tire, any size each.</t>
  </si>
  <si>
    <t xml:space="preserve">Manual wheelchair accessory, pneumatic caster tire, any size each. </t>
  </si>
  <si>
    <t>NU    KU                     RT LT</t>
  </si>
  <si>
    <t>RR     KU             RT LT</t>
  </si>
  <si>
    <t>UE    KU         RT LT</t>
  </si>
  <si>
    <t>E2215</t>
  </si>
  <si>
    <t>NU              RT LT</t>
  </si>
  <si>
    <t>Manual wheelchair accessory, tube for pneumatic caster tire, any size each.</t>
  </si>
  <si>
    <t xml:space="preserve">Manual wheelchair accessory, tube for pneumatic caster tire, any size each. </t>
  </si>
  <si>
    <t>UE                      RT LT</t>
  </si>
  <si>
    <t>NU    KU          RT LT</t>
  </si>
  <si>
    <t>RR    KU                  RT LT</t>
  </si>
  <si>
    <t>UE   KU                   RT LT</t>
  </si>
  <si>
    <t>E2216</t>
  </si>
  <si>
    <t>Manual wheelchair accessory, foam filled  propulsion tire, any size each.</t>
  </si>
  <si>
    <t>NU KU             RT LT</t>
  </si>
  <si>
    <t>UE KU            RT LT</t>
  </si>
  <si>
    <t>E2217</t>
  </si>
  <si>
    <t xml:space="preserve">Manual wheelchair accessory, foam filled  caster tire, any size each. </t>
  </si>
  <si>
    <t>NU   KU                     RT LT</t>
  </si>
  <si>
    <t>RR    KU               RT LT</t>
  </si>
  <si>
    <t>UE   KU           RT LT</t>
  </si>
  <si>
    <t>E2218</t>
  </si>
  <si>
    <t>Manual wheelchair accessory, foam propulsion tire, any size each.</t>
  </si>
  <si>
    <t>NU  KU                      RT LT</t>
  </si>
  <si>
    <t>RR  KU                 RT LT</t>
  </si>
  <si>
    <t>E2219</t>
  </si>
  <si>
    <t>Manual wheelchair accessory, foam caster tire, any size each.</t>
  </si>
  <si>
    <t xml:space="preserve">Manual wheelchair accessory, foam caster tire, any size each. </t>
  </si>
  <si>
    <t>NU   KU                      RT LT</t>
  </si>
  <si>
    <t>RR   KU              RT LT</t>
  </si>
  <si>
    <t>E2220</t>
  </si>
  <si>
    <r>
      <t xml:space="preserve">Manual wheelchair accessory, solid (rubber/plastic) propulsion tire, any size, </t>
    </r>
    <r>
      <rPr>
        <b/>
        <sz val="10"/>
        <color theme="1"/>
        <rFont val="Tahoma"/>
        <family val="2"/>
      </rPr>
      <t>replacement only</t>
    </r>
    <r>
      <rPr>
        <sz val="10"/>
        <color theme="1"/>
        <rFont val="Tahoma"/>
        <family val="2"/>
      </rPr>
      <t>, each.</t>
    </r>
  </si>
  <si>
    <t>NU KU                       RT LT</t>
  </si>
  <si>
    <r>
      <t xml:space="preserve">Manual wheelchair accessory, solid (rubber/plastic) propulsion tire, any size, </t>
    </r>
    <r>
      <rPr>
        <b/>
        <sz val="10"/>
        <color theme="1"/>
        <rFont val="Tahoma"/>
        <family val="2"/>
      </rPr>
      <t>replacement onl</t>
    </r>
    <r>
      <rPr>
        <sz val="10"/>
        <color theme="1"/>
        <rFont val="Tahoma"/>
        <family val="2"/>
      </rPr>
      <t>y, each.</t>
    </r>
  </si>
  <si>
    <t>UE KU             RT LT</t>
  </si>
  <si>
    <t>E2221</t>
  </si>
  <si>
    <r>
      <t xml:space="preserve">Manual wheelchair accessory, solid (rubber/plastic) caster tire (removable), any size, </t>
    </r>
    <r>
      <rPr>
        <b/>
        <sz val="10"/>
        <color theme="1"/>
        <rFont val="Tahoma"/>
        <family val="2"/>
      </rPr>
      <t>replacement only</t>
    </r>
    <r>
      <rPr>
        <sz val="10"/>
        <color theme="1"/>
        <rFont val="Tahoma"/>
        <family val="2"/>
      </rPr>
      <t>, each.</t>
    </r>
  </si>
  <si>
    <r>
      <t>Manual wheelchair accessory, solid (rubber/plastic) caster tire (removable), any size, r</t>
    </r>
    <r>
      <rPr>
        <b/>
        <sz val="10"/>
        <color theme="1"/>
        <rFont val="Tahoma"/>
        <family val="2"/>
      </rPr>
      <t>eplacement only</t>
    </r>
    <r>
      <rPr>
        <sz val="10"/>
        <color theme="1"/>
        <rFont val="Tahoma"/>
        <family val="2"/>
      </rPr>
      <t>, each.</t>
    </r>
  </si>
  <si>
    <t>E2222</t>
  </si>
  <si>
    <t>Manual wheelchair accessory, solid (rubber/plastic) caster tire with intergrated wheel, any size each.</t>
  </si>
  <si>
    <t>E2224</t>
  </si>
  <si>
    <r>
      <t xml:space="preserve">Manual wheelchair accessory, propulsion wheel excludes tire, any size, </t>
    </r>
    <r>
      <rPr>
        <b/>
        <sz val="10"/>
        <color theme="1"/>
        <rFont val="Tahoma"/>
        <family val="2"/>
      </rPr>
      <t>replacement only</t>
    </r>
    <r>
      <rPr>
        <sz val="10"/>
        <color theme="1"/>
        <rFont val="Tahoma"/>
        <family val="2"/>
      </rPr>
      <t xml:space="preserve">, each. </t>
    </r>
  </si>
  <si>
    <r>
      <t>Manual wheelchair accessory, propulsion wheel excludes tire, any size, r</t>
    </r>
    <r>
      <rPr>
        <b/>
        <sz val="10"/>
        <color theme="1"/>
        <rFont val="Tahoma"/>
        <family val="2"/>
      </rPr>
      <t>eplacement only</t>
    </r>
    <r>
      <rPr>
        <sz val="10"/>
        <color theme="1"/>
        <rFont val="Tahoma"/>
        <family val="2"/>
      </rPr>
      <t xml:space="preserve">, each. </t>
    </r>
  </si>
  <si>
    <t>E2225</t>
  </si>
  <si>
    <r>
      <t xml:space="preserve">Manual wheelchair accessory, caster wheel excludes tire, any size, </t>
    </r>
    <r>
      <rPr>
        <b/>
        <sz val="10"/>
        <color theme="1"/>
        <rFont val="Tahoma"/>
        <family val="2"/>
      </rPr>
      <t>replacement only</t>
    </r>
    <r>
      <rPr>
        <sz val="10"/>
        <color theme="1"/>
        <rFont val="Tahoma"/>
        <family val="2"/>
      </rPr>
      <t xml:space="preserve"> each.</t>
    </r>
  </si>
  <si>
    <r>
      <t xml:space="preserve">Manual wheelchair accessory, caster wheel excludes tire, any size, </t>
    </r>
    <r>
      <rPr>
        <b/>
        <sz val="10"/>
        <color theme="1"/>
        <rFont val="Tahoma"/>
        <family val="2"/>
      </rPr>
      <t>replacement onl</t>
    </r>
    <r>
      <rPr>
        <sz val="10"/>
        <color theme="1"/>
        <rFont val="Tahoma"/>
        <family val="2"/>
      </rPr>
      <t>y each.</t>
    </r>
  </si>
  <si>
    <t>E2226</t>
  </si>
  <si>
    <t>Manual wheelchair accessory, caster fork, any size, replacement only each.</t>
  </si>
  <si>
    <t xml:space="preserve">Manual wheelchair accessory, caster fork, any size, replacement only each. </t>
  </si>
  <si>
    <t>E2227</t>
  </si>
  <si>
    <t>Manual wheelchair accessory, gear reduction drive wheel, each</t>
  </si>
  <si>
    <r>
      <t xml:space="preserve">1 unit = each, 2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</si>
  <si>
    <r>
      <t xml:space="preserve">1 unit = each, 2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</si>
  <si>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t>KH KI                        RT LT</t>
  </si>
  <si>
    <r>
      <t xml:space="preserve">1 unit = each, 2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</si>
  <si>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t>KJ                  RT LT</t>
  </si>
  <si>
    <r>
      <t xml:space="preserve">1 unit = each, 2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t>
    </r>
  </si>
  <si>
    <t>E2228</t>
  </si>
  <si>
    <t>Manual wheelchair accessory, wheel braking system and lock, complete, each</t>
  </si>
  <si>
    <t xml:space="preserve">1 unit = each, 2 per 5 years.  </t>
  </si>
  <si>
    <t>KH KI       LT RT</t>
  </si>
  <si>
    <t xml:space="preserve">Manual wheelchair accessory, wheel braking system and lock, complete, each  </t>
  </si>
  <si>
    <t xml:space="preserve">KJ             LT RT </t>
  </si>
  <si>
    <t>KH KU       LT RT</t>
  </si>
  <si>
    <t>KI KU       LT RT</t>
  </si>
  <si>
    <t xml:space="preserve">KJ  KU           LT RT </t>
  </si>
  <si>
    <t>E2231</t>
  </si>
  <si>
    <t>Manual wheelchair accessory, solid seat support base (replaces sling seat), includes any type mounting hardware.</t>
  </si>
  <si>
    <t xml:space="preserve">1 unit = each, 2 per 5 years. Rental is for short term use, rental  paid amount can not exceed purchase price </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</si>
  <si>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</si>
  <si>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</si>
  <si>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</si>
  <si>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</si>
  <si>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</si>
  <si>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atttaching hardware</t>
  </si>
  <si>
    <t>E2294</t>
  </si>
  <si>
    <t>Seat contoured, for pediatric size wheelchair including fixed atttaching hardware</t>
  </si>
  <si>
    <t>E2295</t>
  </si>
  <si>
    <t>Manual wheelchair accessory, for pediatric size wheelchair, dynamic seating frame, allows coordinated movement of multiple postioning features.</t>
  </si>
  <si>
    <t>E2298</t>
  </si>
  <si>
    <t>Complex rehabilitative power wheelchair accessory, power seat elevation system, any type</t>
  </si>
  <si>
    <t>E2301</t>
  </si>
  <si>
    <t>Wheelchair accessory, power standing system, any type</t>
  </si>
  <si>
    <t xml:space="preserve">1 unit = each, 1 per 5 years.                   </t>
  </si>
  <si>
    <t>E2310</t>
  </si>
  <si>
    <t xml:space="preserve">Power wheelchair accessory, electronic connection between wheelchair controller and one power seating system motor, including all related electronics, indicator feature, mechanical function selection switch, and fixed mounting hardware </t>
  </si>
  <si>
    <r>
      <t xml:space="preserve">1 unit = each,  1 per 5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</si>
  <si>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</si>
  <si>
    <t>E2311</t>
  </si>
  <si>
    <t xml:space="preserve">Power wheelchair accessory, electronic connection between wheelchair controller and two or more power seating system motors, including all related electronics, indicator feature, mechanical function selection switch, and fixed mounting hardware. </t>
  </si>
  <si>
    <t>E2312</t>
  </si>
  <si>
    <t xml:space="preserve">Power wheelchair accessory, hand or chin control, interface, mini-proportional remote joystick, proportional, including fixed mounting hardware   </t>
  </si>
  <si>
    <t>NU KC</t>
  </si>
  <si>
    <t xml:space="preserve">Power wheelchair accessory, hand or chin control, interface, mini-proportional remote joystick, proportional, including fixed mounting hardware  </t>
  </si>
  <si>
    <t>UE KC</t>
  </si>
  <si>
    <t>Power wheelchair accessory, hand or chin control, interface, mini-proportional remote joystick, proportional, including fixed mounting hardware</t>
  </si>
  <si>
    <t xml:space="preserve">Power wheelchair accessory, hand or chin control, interface, mini-proportional remote joystick, proportional, including fixed mounting hardware </t>
  </si>
  <si>
    <t>KH KC</t>
  </si>
  <si>
    <t>KI KC</t>
  </si>
  <si>
    <t>KJ KC</t>
  </si>
  <si>
    <t>E2313</t>
  </si>
  <si>
    <t xml:space="preserve">Power wheelchair accessory,harness for upgrade to expandable controller, including all fasteners, connectors and mounting harware, each   </t>
  </si>
  <si>
    <t xml:space="preserve">Power wheelchair accessory,harness for upgrade to expandable controller, including all fasteners, connectors and mounting harware, each  </t>
  </si>
  <si>
    <t xml:space="preserve">Power wheelchair accessory,harness for upgrade to expandable controller, including all fasteners, connectors and mounting harware, each </t>
  </si>
  <si>
    <t>E2321</t>
  </si>
  <si>
    <t xml:space="preserve">Power wheelchair accessory, hand control interface, remote joystick, nonproportional, including all related electronics, mechanical stop switch and fixed mounting hardware. </t>
  </si>
  <si>
    <t>E2322</t>
  </si>
  <si>
    <t xml:space="preserve">Power wheelchair accessory, hand control interface, multiple mechanical switches, nonproportional, including all related electronics, mechanical stop switch, and fixed mounting hardware. </t>
  </si>
  <si>
    <t>1 unit = each,  1 per 5 years.                                                  Capped rental modifiers must be used for all Medicare dually eligible members if the member has signed a purchase option letter to rent the Complex Rehabilitation Power Wheelchair. Note: the purchase option letter must be submitted with the initial Prior Authorization Request.</t>
  </si>
  <si>
    <t>E2323</t>
  </si>
  <si>
    <t xml:space="preserve">Power wheelchair accessory, specialty joystick handle for hand control interface, prefabricated  </t>
  </si>
  <si>
    <t xml:space="preserve">1 unit = each,  1 per 5 years.  </t>
  </si>
  <si>
    <t xml:space="preserve">Power wheelchair accessory, specialty joystick handle for hand control interface, prefabricated   </t>
  </si>
  <si>
    <t xml:space="preserve">1 unit = each,  1 per 5 years.  Rental is for short term use, rental  paid amount can not exceed purchase price.   </t>
  </si>
  <si>
    <t xml:space="preserve">Power wheelchair accessory, specialty joystick handle for hand control interface, prefabricated </t>
  </si>
  <si>
    <t>E2324</t>
  </si>
  <si>
    <t>Power wheelchair accessory, chin cup for chin control interface )</t>
  </si>
  <si>
    <t>Power wheelchair accessory, chin cup for chin control interface</t>
  </si>
  <si>
    <t xml:space="preserve">Power wheelchair accessory, chin cup for chin control interface   </t>
  </si>
  <si>
    <t xml:space="preserve">1 unit = each,  1 per 5 years.  Rental is for short term use, renatl paid amount can not ecxcced purchace price </t>
  </si>
  <si>
    <t xml:space="preserve">Power wheelchair accessory, chin cup for chin control interface </t>
  </si>
  <si>
    <t>E2325</t>
  </si>
  <si>
    <t>Power wheelchair accessory, sip and puff interface, nonproportional, including all related electronics, mechanical stop switch, and manual swingaway mounting hardware.</t>
  </si>
  <si>
    <t>E2326</t>
  </si>
  <si>
    <t>Power wheelchair accessory, breath tube kit for sip and puff interface.</t>
  </si>
  <si>
    <t>E2327</t>
  </si>
  <si>
    <t>Power wheelchair accessory, head control interface, mechanical proportional, including all related electronics, mechanical direction change switch, and fixed mounting hardware.</t>
  </si>
  <si>
    <t>Power wheelchair accessory, head control or extremity control interface, electronic, proportional, including all related electronics, and fixed mounting hardware.</t>
  </si>
  <si>
    <t>E2328</t>
  </si>
  <si>
    <t>E2329</t>
  </si>
  <si>
    <t xml:space="preserve">Power wheelchair accessory, head control interface, contact switch mechanism, nonproportional, including all related electronics, mechanical stop switch, mechanical direction change switch, head array, and fixed mounting hardware. </t>
  </si>
  <si>
    <t>E2330</t>
  </si>
  <si>
    <t xml:space="preserve">Power wheelchair accessory, head control interface, proximity switch mechanism, nonproportional, including all related electronics, mechanical stop switch, mechanical direction change switch, head array, and fixed mounting hardware. </t>
  </si>
  <si>
    <t>E2331</t>
  </si>
  <si>
    <t xml:space="preserve">Power wheelchair accessory, attendant control, proportional, including all related electronics and fixed mounting hardware. </t>
  </si>
  <si>
    <t xml:space="preserve">1 unit = each. 1 per 5 years.  Rental is for short term use, rental  paid amount can not exceed purchase price.                                                                             </t>
  </si>
  <si>
    <t xml:space="preserve">1 unit = each,  1 per 5 years.                                                        </t>
  </si>
  <si>
    <t>E2340</t>
  </si>
  <si>
    <t xml:space="preserve">Power wheelchair accessory, nonstandard seat frame, width, 20-23 inches </t>
  </si>
  <si>
    <t xml:space="preserve">Power wheelchair accessory, nonstandard seat frame, width, 20-23 inches   </t>
  </si>
  <si>
    <t xml:space="preserve">1 unit = each.1 per 5 years.   Rental is for short term use, rental  paid amount can not exceed purchase price.                                                                            </t>
  </si>
  <si>
    <t>E2341</t>
  </si>
  <si>
    <t xml:space="preserve">Power wheelchair accessory, nonstandard seat frame, width, 24-27 inches </t>
  </si>
  <si>
    <t xml:space="preserve">Power wheelchair accessory, nonstandard seat frame, width, 24-27 inches   </t>
  </si>
  <si>
    <t xml:space="preserve">1 unit = each. 1 per 5 years.   Rental is for short term use, rental  paid amount can not exceed purchase price.                                                                            </t>
  </si>
  <si>
    <t>E2342</t>
  </si>
  <si>
    <t xml:space="preserve">Power wheelchair accessory, nonstandard seat frame, width, 20-21 inches </t>
  </si>
  <si>
    <t xml:space="preserve">Power wheelchair accessory, nonstandard seat frame, width, 20-21 inches   </t>
  </si>
  <si>
    <t xml:space="preserve">1 unit = each.1 per 5 years.   Rental is for short term use, rental  paid amount can not exceed purchase price.                                                                           </t>
  </si>
  <si>
    <t xml:space="preserve">Power wheelchair accessory, nonstandard seat frame, width, 20-21inches </t>
  </si>
  <si>
    <t>E2343</t>
  </si>
  <si>
    <t xml:space="preserve">Power wheelchair accessory, nonstandard seat frame, width, 22-25 inches   </t>
  </si>
  <si>
    <t xml:space="preserve">1 unit = each. 1 per 5 years.   Rental is for short term use, rental  paid amount can not exceed purchase price.                                                                 </t>
  </si>
  <si>
    <t xml:space="preserve">Power wheelchair accessory, nonstandard seat frame, width, 22-25 inches </t>
  </si>
  <si>
    <t>E2351</t>
  </si>
  <si>
    <t>Power wheelchair accessory, electronic interface to operate speech generating device using power wheelchair control interface.</t>
  </si>
  <si>
    <t xml:space="preserve">1 unit = each,  1 per 5 years.                                                       </t>
  </si>
  <si>
    <t xml:space="preserve">1 unit = each. 1 per 5 years.   Rental is for short term use, rental  paid amount can not exceed purchase price.                                                                              </t>
  </si>
  <si>
    <t xml:space="preserve">1 unit = each,  1 per 5 years. </t>
  </si>
  <si>
    <t>E2358</t>
  </si>
  <si>
    <t>Power wheelchair accessory, group 34 non-sealed lead acid battery, each</t>
  </si>
  <si>
    <t xml:space="preserve">1 unit = each,  4 per 12 months. </t>
  </si>
  <si>
    <t xml:space="preserve">1 unit = each. 4 per 12 months.Rental is for short term use, rental  paid amount can not exceed purchase price                                                         </t>
  </si>
  <si>
    <t>E2359</t>
  </si>
  <si>
    <t>Power wheelchair accessory, group 34 sealed lead acid battery, each (e.g. gel cell, absorbed glassmat)</t>
  </si>
  <si>
    <t xml:space="preserve">1 unit = each. 4 per 12 months. Rental is for short term use, rental  paid amount can not exceed purchase price                                                         </t>
  </si>
  <si>
    <t xml:space="preserve">1 unit = each. 4 per 12 months.  Rental is for short term use, rental  paid amount can not exceed purchase price                                                         </t>
  </si>
  <si>
    <t>E2360</t>
  </si>
  <si>
    <t xml:space="preserve">Power wheelchair accessory, 22 NF non-sealed lead acid battery, each. </t>
  </si>
  <si>
    <t>Power wheelchair accessory, 22 NF sealed lead acid battery, each. (e.g. gel cell, absorbed glassmat)</t>
  </si>
  <si>
    <t xml:space="preserve">1 unit = each. 4 per year.  Rental is for short term use, rental  paid amount can not exceed purchase price    </t>
  </si>
  <si>
    <t xml:space="preserve">1 unit = each, 4 per year.  </t>
  </si>
  <si>
    <t xml:space="preserve">1 unit = each. 4 per year. Rental is for short term use, rental  paid amount can not exceed purchase price    </t>
  </si>
  <si>
    <t>E2361</t>
  </si>
  <si>
    <t>Power wheelchair accessory, 22NF sealed lead acid battery, each. (e.g. gel cell, absorbed glassmat)</t>
  </si>
  <si>
    <t xml:space="preserve">1 unit = each. 4 per year.  Rental is for short term use, rental  paid amount can not exceed purchase price   </t>
  </si>
  <si>
    <t xml:space="preserve">1 unit = each. 4 per year.  Rental is for short term use, rental  paid amount can not exceed purchase price  </t>
  </si>
  <si>
    <t>E2362</t>
  </si>
  <si>
    <t xml:space="preserve">Power wheelchair accessory, group 24 non-sealed lead acid battery, each </t>
  </si>
  <si>
    <t>E2363</t>
  </si>
  <si>
    <t xml:space="preserve">Power wheelchair accessory, group 24 sealed lead acid battery, each. (e.g. gel cell, absorbed glassmat) </t>
  </si>
  <si>
    <t xml:space="preserve">1 unit = each. 4 per year.  Rental is for short term use, rental  paid amount can not exceed purchase price.    </t>
  </si>
  <si>
    <t xml:space="preserve">1 unit = each. 4 per year  Rental is for short term use, rental  paid amount can not exceed purchase price.                                </t>
  </si>
  <si>
    <t>E2364</t>
  </si>
  <si>
    <t xml:space="preserve">Power wheelchair accessory, u-1 non-sealed lead acid battery, each. </t>
  </si>
  <si>
    <t xml:space="preserve">1 unit = each. 4 per year Rental is for short term use, rental  paid amount can not exceed purchase price.                               </t>
  </si>
  <si>
    <t>E2365</t>
  </si>
  <si>
    <t xml:space="preserve">Power wheelchair accessory, u-1 sealed lead acid battery, each. (e.g. gel cell, absorbed glassmat) </t>
  </si>
  <si>
    <t xml:space="preserve">1 unit = each. 4 per year Rental is for short term use, rental  paid amount can not exceed purchase price.    </t>
  </si>
  <si>
    <t xml:space="preserve">1 unit = each. 4 per year. Rental is for short term use, rental  paid amount can not exceed purchase price.                                </t>
  </si>
  <si>
    <t>E2366</t>
  </si>
  <si>
    <t xml:space="preserve">Power wheelchair accessory, battery charger, single mode, for use with only one battery type, sealed or non-sealed, each. </t>
  </si>
  <si>
    <t xml:space="preserve">1 unit = each. 4 per year. Rental is for short term use, rental  paid amount can not exceed purchase price.                                                    </t>
  </si>
  <si>
    <t xml:space="preserve">Power wheelchair accessory, battery charger, dual mode, for use with either battery type, sealed or non-sealed, each. </t>
  </si>
  <si>
    <t>E2367</t>
  </si>
  <si>
    <t>E2368</t>
  </si>
  <si>
    <r>
      <t xml:space="preserve">Power wheelchair component, drive wheel motor, </t>
    </r>
    <r>
      <rPr>
        <b/>
        <sz val="10"/>
        <color theme="1"/>
        <rFont val="Tahoma"/>
        <family val="2"/>
      </rPr>
      <t>replacement only</t>
    </r>
    <r>
      <rPr>
        <sz val="10"/>
        <color theme="1"/>
        <rFont val="Tahoma"/>
        <family val="2"/>
      </rPr>
      <t xml:space="preserve">   </t>
    </r>
  </si>
  <si>
    <r>
      <t xml:space="preserve">Power wheelchair component, drive wheel motor, </t>
    </r>
    <r>
      <rPr>
        <b/>
        <sz val="10"/>
        <color theme="1"/>
        <rFont val="Tahoma"/>
        <family val="2"/>
      </rPr>
      <t>replacement only</t>
    </r>
    <r>
      <rPr>
        <sz val="10"/>
        <color theme="1"/>
        <rFont val="Tahoma"/>
        <family val="2"/>
      </rPr>
      <t xml:space="preserve">  </t>
    </r>
  </si>
  <si>
    <r>
      <t xml:space="preserve">1 unit = each, 2 per 3 years.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</si>
  <si>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Power wheelchair component, drive wheel motor,</t>
    </r>
    <r>
      <rPr>
        <b/>
        <sz val="10"/>
        <color theme="1"/>
        <rFont val="Tahoma"/>
        <family val="2"/>
      </rPr>
      <t xml:space="preserve"> replacement only</t>
    </r>
    <r>
      <rPr>
        <sz val="10"/>
        <color theme="1"/>
        <rFont val="Tahoma"/>
        <family val="2"/>
      </rPr>
      <t xml:space="preserve">   </t>
    </r>
  </si>
  <si>
    <r>
      <t xml:space="preserve">1 unit = each, 2 per 3 years. </t>
    </r>
    <r>
      <rPr>
        <b/>
        <sz val="10"/>
        <color theme="1"/>
        <rFont val="Tahoma"/>
        <family val="2"/>
      </rPr>
      <t xml:space="preserve"> 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</si>
  <si>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t>E2369</t>
  </si>
  <si>
    <r>
      <t xml:space="preserve">Power wheelchair component, drive wheel gear box, </t>
    </r>
    <r>
      <rPr>
        <b/>
        <sz val="10"/>
        <color theme="1"/>
        <rFont val="Tahoma"/>
        <family val="2"/>
      </rPr>
      <t>replacement only</t>
    </r>
    <r>
      <rPr>
        <sz val="10"/>
        <color theme="1"/>
        <rFont val="Tahoma"/>
        <family val="2"/>
      </rPr>
      <t xml:space="preserve">   </t>
    </r>
  </si>
  <si>
    <r>
      <t xml:space="preserve">Power wheelchair component, drive wheel gear box, </t>
    </r>
    <r>
      <rPr>
        <b/>
        <sz val="10"/>
        <color theme="1"/>
        <rFont val="Tahoma"/>
        <family val="2"/>
      </rPr>
      <t>replacement only</t>
    </r>
    <r>
      <rPr>
        <sz val="10"/>
        <color theme="1"/>
        <rFont val="Tahoma"/>
        <family val="2"/>
      </rPr>
      <t xml:space="preserve">  </t>
    </r>
  </si>
  <si>
    <r>
      <t xml:space="preserve">Power wheelchair component, drive wheel gear box, </t>
    </r>
    <r>
      <rPr>
        <b/>
        <sz val="10"/>
        <color theme="1"/>
        <rFont val="Tahoma"/>
        <family val="2"/>
      </rPr>
      <t>replacement only</t>
    </r>
    <r>
      <rPr>
        <sz val="10"/>
        <color theme="1"/>
        <rFont val="Tahoma"/>
        <family val="2"/>
      </rPr>
      <t xml:space="preserve"> </t>
    </r>
  </si>
  <si>
    <r>
      <t>Power wheelchair component, drive wheel gear box, r</t>
    </r>
    <r>
      <rPr>
        <b/>
        <sz val="10"/>
        <color theme="1"/>
        <rFont val="Tahoma"/>
        <family val="2"/>
      </rPr>
      <t>eplacement only</t>
    </r>
    <r>
      <rPr>
        <sz val="10"/>
        <color theme="1"/>
        <rFont val="Tahoma"/>
        <family val="2"/>
      </rPr>
      <t xml:space="preserve"> </t>
    </r>
  </si>
  <si>
    <t>E2370</t>
  </si>
  <si>
    <r>
      <t xml:space="preserve">Power wheelchair component, integrated drive wheel motor and gear box combination, </t>
    </r>
    <r>
      <rPr>
        <b/>
        <sz val="10"/>
        <color theme="1"/>
        <rFont val="Tahoma"/>
        <family val="2"/>
      </rPr>
      <t xml:space="preserve">replacement only </t>
    </r>
    <r>
      <rPr>
        <sz val="10"/>
        <color theme="1"/>
        <rFont val="Tahoma"/>
        <family val="2"/>
      </rPr>
      <t xml:space="preserve">  </t>
    </r>
  </si>
  <si>
    <r>
      <t xml:space="preserve">Power wheelchair component, integrated drive wheel motor and gear box combination, </t>
    </r>
    <r>
      <rPr>
        <b/>
        <sz val="10"/>
        <color theme="1"/>
        <rFont val="Tahoma"/>
        <family val="2"/>
      </rPr>
      <t>replacement only</t>
    </r>
    <r>
      <rPr>
        <sz val="10"/>
        <color theme="1"/>
        <rFont val="Tahoma"/>
        <family val="2"/>
      </rPr>
      <t xml:space="preserve">  </t>
    </r>
  </si>
  <si>
    <r>
      <t xml:space="preserve">Power wheelchair component, integrated drive wheel motor and gear box combination, </t>
    </r>
    <r>
      <rPr>
        <b/>
        <sz val="10"/>
        <color theme="1"/>
        <rFont val="Tahoma"/>
        <family val="2"/>
      </rPr>
      <t>replacement only</t>
    </r>
  </si>
  <si>
    <r>
      <t>1 unit = each, 4 per year.</t>
    </r>
    <r>
      <rPr>
        <b/>
        <sz val="10"/>
        <color theme="1"/>
        <rFont val="Tahoma"/>
        <family val="2"/>
      </rPr>
      <t xml:space="preserve"> 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</si>
  <si>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 xml:space="preserve">Power wheelchair component, integrated drive wheel motor and gear box combination, </t>
    </r>
    <r>
      <rPr>
        <b/>
        <sz val="10"/>
        <color theme="1"/>
        <rFont val="Tahoma"/>
        <family val="2"/>
      </rPr>
      <t xml:space="preserve">replacement only </t>
    </r>
  </si>
  <si>
    <r>
      <t xml:space="preserve">1 unit = each, 4 per year.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</si>
  <si>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Power wheelchair component, integrated drive wheel motor and gear box combination,</t>
    </r>
    <r>
      <rPr>
        <b/>
        <sz val="10"/>
        <color theme="1"/>
        <rFont val="Tahoma"/>
        <family val="2"/>
      </rPr>
      <t xml:space="preserve"> replacement only</t>
    </r>
    <r>
      <rPr>
        <sz val="10"/>
        <color theme="1"/>
        <rFont val="Tahoma"/>
        <family val="2"/>
      </rPr>
      <t xml:space="preserve">   </t>
    </r>
  </si>
  <si>
    <t>E2371</t>
  </si>
  <si>
    <t>Power wheelchair accessory, group 27 sealed lead acid battery, (e.g..Gel cell, absorbed glassmat), each.</t>
  </si>
  <si>
    <t xml:space="preserve">1 unit = each. 4 per year. Rental is for short term use, rental  paid amount can not exceed purchase price.            </t>
  </si>
  <si>
    <t xml:space="preserve">1 unit = each. 4 per year.  Rental is for short term use, rental  paid amount can not exceed purchase price.            </t>
  </si>
  <si>
    <t>Power wheelchair accessory, group 27 nonsealed lead acid battery, (e.g..Gel cell, absorbed glassmat), each.</t>
  </si>
  <si>
    <t>E2372</t>
  </si>
  <si>
    <t>Power wheelchair accessory, group 27 nonsealed lead acid battery, each.</t>
  </si>
  <si>
    <t>1 unit = each, 4 per year.</t>
  </si>
  <si>
    <t>E2373</t>
  </si>
  <si>
    <t>Power wheelchair accessory, hand or chin control interface, compact remote joystick, proportional, including fixed mounting hardware.</t>
  </si>
  <si>
    <r>
      <t xml:space="preserve">1 unit = each, 1 per year.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</si>
  <si>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Rental is for short term use, rental  paid amount can not exceed purchase price.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</si>
  <si>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r>
      <t xml:space="preserve">1 unit = each, 1 per year.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</si>
  <si>
    <r>
      <t xml:space="preserve">1 unit = each, 1 per year.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</si>
  <si>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r>
      <t xml:space="preserve">1 unit = each, 1 per year.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</si>
  <si>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Power wheelchair accessory, hand or chin control interface, compact remote joystick, proportional, including fixed mounting hardware</t>
  </si>
  <si>
    <t>E2374</t>
  </si>
  <si>
    <r>
      <t xml:space="preserve">Power wheelchair accessory, hand or chin control interface, standard remote joystick (not including controller), proportional, including all related electronics and fixed mounting hardware, </t>
    </r>
    <r>
      <rPr>
        <b/>
        <sz val="10"/>
        <color theme="1"/>
        <rFont val="Tahoma"/>
        <family val="2"/>
      </rPr>
      <t>replacement only</t>
    </r>
    <r>
      <rPr>
        <sz val="10"/>
        <color theme="1"/>
        <rFont val="Tahoma"/>
        <family val="2"/>
      </rPr>
      <t>.</t>
    </r>
  </si>
  <si>
    <r>
      <t xml:space="preserve">1 unit = each, 1 per year.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t>
    </r>
  </si>
  <si>
    <t>E2375</t>
  </si>
  <si>
    <r>
      <t xml:space="preserve">Power wheelchair accessory, non-expandable controller, including all related electronics and mounting hardware, </t>
    </r>
    <r>
      <rPr>
        <b/>
        <sz val="10"/>
        <color theme="1"/>
        <rFont val="Tahoma"/>
        <family val="2"/>
      </rPr>
      <t>replacement only</t>
    </r>
    <r>
      <rPr>
        <sz val="10"/>
        <color theme="1"/>
        <rFont val="Tahoma"/>
        <family val="2"/>
      </rPr>
      <t>.</t>
    </r>
  </si>
  <si>
    <t xml:space="preserve">1 unit = each, 1 per year.              </t>
  </si>
  <si>
    <r>
      <t xml:space="preserve">Power wheelchair accessory, non-expandable controller, including all related electronics and mounting hardware, </t>
    </r>
    <r>
      <rPr>
        <b/>
        <sz val="10"/>
        <color theme="1"/>
        <rFont val="Tahoma"/>
        <family val="2"/>
      </rPr>
      <t>replacement onl</t>
    </r>
    <r>
      <rPr>
        <sz val="10"/>
        <color theme="1"/>
        <rFont val="Tahoma"/>
        <family val="2"/>
      </rPr>
      <t>y.</t>
    </r>
  </si>
  <si>
    <t xml:space="preserve">1 unit = each, 1 per year.                      </t>
  </si>
  <si>
    <t>E2376</t>
  </si>
  <si>
    <r>
      <t xml:space="preserve">Power wheelchair accessory, expandable controller, including all related electronics and mounting hardware, </t>
    </r>
    <r>
      <rPr>
        <b/>
        <sz val="10"/>
        <color theme="1"/>
        <rFont val="Tahoma"/>
        <family val="2"/>
      </rPr>
      <t>replacement only</t>
    </r>
    <r>
      <rPr>
        <sz val="10"/>
        <color theme="1"/>
        <rFont val="Tahoma"/>
        <family val="2"/>
      </rPr>
      <t>.</t>
    </r>
  </si>
  <si>
    <r>
      <t>Power wheelchair accessory, expandable controller, including all related electronics and mounting hardware,</t>
    </r>
    <r>
      <rPr>
        <b/>
        <sz val="10"/>
        <color theme="1"/>
        <rFont val="Tahoma"/>
        <family val="2"/>
      </rPr>
      <t xml:space="preserve"> replacement only</t>
    </r>
    <r>
      <rPr>
        <sz val="10"/>
        <color theme="1"/>
        <rFont val="Tahoma"/>
        <family val="2"/>
      </rPr>
      <t>.</t>
    </r>
  </si>
  <si>
    <t>E2377</t>
  </si>
  <si>
    <t>Power wheelchair accessory, expandable controller, including all related electronics and mounting hardware, upgrade provided at initial issue.</t>
  </si>
  <si>
    <t>E2378</t>
  </si>
  <si>
    <t xml:space="preserve">NU            </t>
  </si>
  <si>
    <r>
      <t xml:space="preserve">Power wheelchair component, actuator, </t>
    </r>
    <r>
      <rPr>
        <b/>
        <sz val="10"/>
        <color theme="1"/>
        <rFont val="Tahoma"/>
        <family val="2"/>
      </rPr>
      <t>replacement only</t>
    </r>
    <r>
      <rPr>
        <sz val="10"/>
        <color theme="1"/>
        <rFont val="Tahoma"/>
        <family val="2"/>
      </rPr>
      <t xml:space="preserve">  </t>
    </r>
  </si>
  <si>
    <r>
      <t xml:space="preserve">1 unit = each, 1 per year. E2378 to be used with Power Wheelchair base group 1 and 2 (K0813-K0843)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</si>
  <si>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Power wheelchair component, actuator, </t>
    </r>
    <r>
      <rPr>
        <b/>
        <sz val="10"/>
        <color theme="1"/>
        <rFont val="Tahoma"/>
        <family val="2"/>
      </rPr>
      <t xml:space="preserve">replacement only </t>
    </r>
    <r>
      <rPr>
        <sz val="10"/>
        <color theme="1"/>
        <rFont val="Tahoma"/>
        <family val="2"/>
      </rPr>
      <t xml:space="preserve"> </t>
    </r>
  </si>
  <si>
    <r>
      <t xml:space="preserve">1 unit = each, 1 per year. E2378 to be used with Power Wheelchair base group 1 and 2 (K0813-K0843)                                  </t>
    </r>
    <r>
      <rPr>
        <b/>
        <sz val="10"/>
        <color theme="1"/>
        <rFont val="Tahoma"/>
        <family val="2"/>
      </rPr>
      <t>Capped rental modifiers must be used for all Medicare dually eligible members if the member has signed a purchase option letter to rent the Complex Rehabilitation Power Wheelchair. Note: the purchase option letter must be submitted with the initial Prior Authorization Request.</t>
    </r>
    <r>
      <rPr>
        <sz val="10"/>
        <color theme="1"/>
        <rFont val="Tahoma"/>
        <family val="2"/>
      </rPr>
      <t xml:space="preserve">                                   </t>
    </r>
  </si>
  <si>
    <r>
      <t xml:space="preserve">1 unit = each, 1 per year. E2378 to be used with Power Wheelchair base group 1 and 2 (K0813-K0843)                                  </t>
    </r>
    <r>
      <rPr>
        <b/>
        <sz val="10"/>
        <color theme="1"/>
        <rFont val="Tahoma"/>
        <family val="2"/>
      </rPr>
      <t xml:space="preserve">Capped rental modifiers must be used for all Medicare dually eligible members if the member has signed a purchase option letter to rent the Complex Rehabilitation Power Wheelchair. Note: the purchase option letter must be submitted with the initial Prior Authorization Request.  </t>
    </r>
    <r>
      <rPr>
        <sz val="10"/>
        <color theme="1"/>
        <rFont val="Tahoma"/>
        <family val="2"/>
      </rPr>
      <t xml:space="preserve">                                 </t>
    </r>
  </si>
  <si>
    <r>
      <t xml:space="preserve">Power wheelchair component, actuator, </t>
    </r>
    <r>
      <rPr>
        <b/>
        <sz val="10"/>
        <color theme="1"/>
        <rFont val="Tahoma"/>
        <family val="2"/>
      </rPr>
      <t>replacement only</t>
    </r>
    <r>
      <rPr>
        <sz val="10"/>
        <color theme="1"/>
        <rFont val="Tahoma"/>
        <family val="2"/>
      </rPr>
      <t xml:space="preserve">   </t>
    </r>
  </si>
  <si>
    <t>E2381</t>
  </si>
  <si>
    <t xml:space="preserve">NU          LT RT                       </t>
  </si>
  <si>
    <r>
      <t xml:space="preserve">Power wheelchair accessory, pneumatic drive wheel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</si>
  <si>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</si>
  <si>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</si>
  <si>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</si>
  <si>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E2382</t>
  </si>
  <si>
    <t xml:space="preserve">NU          LT RT                     </t>
  </si>
  <si>
    <t xml:space="preserve">1 unit = each, 4 per 1 year.                   </t>
  </si>
  <si>
    <r>
      <t xml:space="preserve">Power wheelchair accessory, tube for pneumatic drive wheel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</si>
  <si>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</si>
  <si>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</si>
  <si>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</si>
  <si>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E2383</t>
  </si>
  <si>
    <r>
      <t xml:space="preserve">Power wheelchair accessory, insert for pneumatic drive wheel tire (removable), any type,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</si>
  <si>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</si>
  <si>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</si>
  <si>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E2384</t>
  </si>
  <si>
    <r>
      <t xml:space="preserve">Power wheelchair accessory, pneumatic caster tire, any size, </t>
    </r>
    <r>
      <rPr>
        <b/>
        <sz val="10"/>
        <color theme="1"/>
        <rFont val="Tahoma"/>
        <family val="2"/>
      </rPr>
      <t>replacement only</t>
    </r>
    <r>
      <rPr>
        <sz val="10"/>
        <color theme="1"/>
        <rFont val="Tahoma"/>
        <family val="2"/>
      </rPr>
      <t>, each.</t>
    </r>
  </si>
  <si>
    <t xml:space="preserve">1 unit = each, 4 per 1 year.               </t>
  </si>
  <si>
    <t xml:space="preserve">1 unit = each, 4 per 1 year.                                 </t>
  </si>
  <si>
    <t xml:space="preserve">1 unit = each. 4 per 1 year. Rental is for short term use, rental  paid amount can not exceed purchase price.                                                                                                     </t>
  </si>
  <si>
    <t xml:space="preserve">1 unit = each, 4 per 1 year.                        </t>
  </si>
  <si>
    <t>E2385</t>
  </si>
  <si>
    <t xml:space="preserve">1 unit = each, 4 per 1 year.                                                      </t>
  </si>
  <si>
    <r>
      <t xml:space="preserve">Power wheelchair accessory, tube for pneumatic caster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</si>
  <si>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</si>
  <si>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</si>
  <si>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</si>
  <si>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E2386</t>
  </si>
  <si>
    <r>
      <t xml:space="preserve">Power wheelchair accessory, foam filled drive wheel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</si>
  <si>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</si>
  <si>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</si>
  <si>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</si>
  <si>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E2387</t>
  </si>
  <si>
    <r>
      <t xml:space="preserve">Power wheelchair accessory, foam filled caster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</si>
  <si>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</si>
  <si>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</si>
  <si>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</si>
  <si>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 xml:space="preserve">1 unit = each, 4 per 1 year.                                </t>
  </si>
  <si>
    <t>E2388</t>
  </si>
  <si>
    <r>
      <t xml:space="preserve">Power wheelchair accessory, foam drive wheel tire, any size, </t>
    </r>
    <r>
      <rPr>
        <b/>
        <sz val="10"/>
        <color theme="1"/>
        <rFont val="Tahoma"/>
        <family val="2"/>
      </rPr>
      <t>replacement only</t>
    </r>
    <r>
      <rPr>
        <sz val="10"/>
        <color theme="1"/>
        <rFont val="Tahoma"/>
        <family val="2"/>
      </rPr>
      <t>, each.</t>
    </r>
  </si>
  <si>
    <t xml:space="preserve">1 unit = each. 4 per 1 year. Rental is for short term use, rental  paid amount can not exceed purchase price.                                          </t>
  </si>
  <si>
    <t xml:space="preserve">1 unit = each. 4 per 1 year. Rental is for short term use, rental  paid amount can not exceed purchase price.                                                </t>
  </si>
  <si>
    <t>E2389</t>
  </si>
  <si>
    <r>
      <t xml:space="preserve">Power wheelchair accessory, foam caster tire, any size, </t>
    </r>
    <r>
      <rPr>
        <b/>
        <sz val="10"/>
        <color theme="1"/>
        <rFont val="Tahoma"/>
        <family val="2"/>
      </rPr>
      <t>replacement only</t>
    </r>
    <r>
      <rPr>
        <sz val="10"/>
        <color theme="1"/>
        <rFont val="Tahoma"/>
        <family val="2"/>
      </rPr>
      <t>, each.</t>
    </r>
  </si>
  <si>
    <t xml:space="preserve">1 unit = each, 4 per 1 year.                                                       </t>
  </si>
  <si>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</si>
  <si>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</si>
  <si>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</si>
  <si>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 xml:space="preserve">1 unit = each, 4 per 1 year.                                             </t>
  </si>
  <si>
    <t>E2390</t>
  </si>
  <si>
    <r>
      <t xml:space="preserve">Power wheelchair accessory, solid (rubber/plastic) drive wheel tire, any size, </t>
    </r>
    <r>
      <rPr>
        <b/>
        <sz val="10"/>
        <color theme="1"/>
        <rFont val="Tahoma"/>
        <family val="2"/>
      </rPr>
      <t>replacement only</t>
    </r>
    <r>
      <rPr>
        <sz val="10"/>
        <color theme="1"/>
        <rFont val="Tahoma"/>
        <family val="2"/>
      </rPr>
      <t>, each.</t>
    </r>
  </si>
  <si>
    <t xml:space="preserve">1 unit = each. 4 per 1 year. Rental is for short term use, rental  paid amount can not exceed purchase price.                                           </t>
  </si>
  <si>
    <t xml:space="preserve">1 unit = each. 4 per 1 year.  Rental is for short term use, rental  paid amount can not exceed purchase price.                                                </t>
  </si>
  <si>
    <t>E2391</t>
  </si>
  <si>
    <r>
      <t xml:space="preserve">Power wheelchair accessory, solid (rubber/plastic) caster tire (removable),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</si>
  <si>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</si>
  <si>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</si>
  <si>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</si>
  <si>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 xml:space="preserve">1 unit = each, 4 per 1 year.                                         </t>
  </si>
  <si>
    <r>
      <t>NOTE</t>
    </r>
    <r>
      <rPr>
        <sz val="8.5"/>
        <color theme="1"/>
        <rFont val="Tahoma"/>
        <family val="2"/>
      </rPr>
      <t xml:space="preserve">           When Utilizing this procedure code           Click HERE </t>
    </r>
  </si>
  <si>
    <t>E2392</t>
  </si>
  <si>
    <r>
      <t xml:space="preserve">Power wheelchair accessory, solid (rubber/plastic) caster tire with integrated wheel,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</si>
  <si>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</si>
  <si>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</si>
  <si>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t>
  </si>
  <si>
    <t>E2394</t>
  </si>
  <si>
    <r>
      <t xml:space="preserve">Power wheelchair accessory, drive wheel excludes tire, any size, </t>
    </r>
    <r>
      <rPr>
        <b/>
        <sz val="10"/>
        <color theme="1"/>
        <rFont val="Tahoma"/>
        <family val="2"/>
      </rPr>
      <t>replacement only</t>
    </r>
    <r>
      <rPr>
        <sz val="10"/>
        <color theme="1"/>
        <rFont val="Tahoma"/>
        <family val="2"/>
      </rPr>
      <t>, each.</t>
    </r>
  </si>
  <si>
    <t>E2395</t>
  </si>
  <si>
    <r>
      <t xml:space="preserve">Power wheelchair accessory, caster wheel excludes tire,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</si>
  <si>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</si>
  <si>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</si>
  <si>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 xml:space="preserve">1 unit = each. 4 per 1 year. Rental is for short term use, rental  paid amount can not exceed purchase price.                                             </t>
  </si>
  <si>
    <t xml:space="preserve">1 unit = each, 4 per 1 year.                                                                              </t>
  </si>
  <si>
    <t>E2396</t>
  </si>
  <si>
    <r>
      <t xml:space="preserve">Power wheelchair accessory, caster fork, any size, </t>
    </r>
    <r>
      <rPr>
        <b/>
        <sz val="10"/>
        <color theme="1"/>
        <rFont val="Tahoma"/>
        <family val="2"/>
      </rPr>
      <t>replacement only</t>
    </r>
    <r>
      <rPr>
        <sz val="10"/>
        <color theme="1"/>
        <rFont val="Tahoma"/>
        <family val="2"/>
      </rPr>
      <t>, each.</t>
    </r>
  </si>
  <si>
    <t xml:space="preserve">1 unit = each, 4 per 1 year.                                                                                                                 </t>
  </si>
  <si>
    <t xml:space="preserve">1 unit = each. 4 per 1 year. Rental is for short term use, rental  paid amount can not exceed purchase price.                                                                                                                   </t>
  </si>
  <si>
    <t>E2397</t>
  </si>
  <si>
    <t>Power wheelchair accessory, lithium-based battery, each</t>
  </si>
  <si>
    <t xml:space="preserve">Power wheelchair accessory, lithium-based battery, each </t>
  </si>
  <si>
    <t xml:space="preserve">Power wheelchair accessory, lithium-based battery, each   </t>
  </si>
  <si>
    <t xml:space="preserve">1 unit = each. 4 per 1 year. Rental is for short term use, rental  paid amount can not exceed purchase price.                                                         </t>
  </si>
  <si>
    <t xml:space="preserve">Power wheelchair accessory, lithium-based battery, each  </t>
  </si>
  <si>
    <t>E2402</t>
  </si>
  <si>
    <t xml:space="preserve">Negative pressure wound therapy electrical pump, stationary or portable (new equipment purchase) </t>
  </si>
  <si>
    <t>1 unit= each 1 per month</t>
  </si>
  <si>
    <t>Negative pressure wound therapy electrical pump, stationary or portable (used durable medical equipment purchase)</t>
  </si>
  <si>
    <t xml:space="preserve">Negative pressure wound therapy electrical pump, stationary or portable (capped rental) </t>
  </si>
  <si>
    <t>E2500</t>
  </si>
  <si>
    <t xml:space="preserve">Speech generating device, digitized speech, using pre-recorded messages, less than or equal to 8 minutes recording time. </t>
  </si>
  <si>
    <t xml:space="preserve">1 unit = each, 1 per 3 years. ,  Includes the device, any applicable software, batteries, battery chargers, and AC adapters.  Digital speech output.                                                                                                                   </t>
  </si>
  <si>
    <t xml:space="preserve">1 unit = each. ,1 per 3 years.  Rental is for short term use, rental  paid amount can not exceed purchase price                                                                                      </t>
  </si>
  <si>
    <t xml:space="preserve">1 unit = each, 1 per 3 years. ,  Includes the device, any applicable software, batteries, battery chargers, and AC adapters.  Digital speech output.                                                                                                                </t>
  </si>
  <si>
    <t>E2502</t>
  </si>
  <si>
    <t>Speech generating device, digitalized speech, using prerecorded messages, greater than 8 minutes but less than or equal to 20 minutes recording time.</t>
  </si>
  <si>
    <t xml:space="preserve">1 unit = each, 1 per 3 years. ,  Includes the device, any applicable software, batteries, battery chargers, and AC adapters.  Digital speech output.                                                                                        </t>
  </si>
  <si>
    <t xml:space="preserve">1 unit = each. ,1 per 3 years   Rental is for short term use, rental  paid amount can not exceed purchase price                                                                                           </t>
  </si>
  <si>
    <t>E2504</t>
  </si>
  <si>
    <t>Speech generating device, digitalized speech, using prerecorded messages, greater than 20 minutes but less than or equal to 40 minutes recording time.</t>
  </si>
  <si>
    <t xml:space="preserve">1 unit = each, 1 per 3 years. ,  Includes the device, any applicable software, batteries, battery chargers, and AC adapters.  Digital speech output.                                                                                                         </t>
  </si>
  <si>
    <t xml:space="preserve">1 unit = each. , 1 per 3 years  Rental is for short term use, rental  paid amount can not exceed purchase price                                                                                                        </t>
  </si>
  <si>
    <t xml:space="preserve">1 unit = each, 1 per 3 years. ,  Includes the device, any applicable software, batteries, battery chargers, and AC adapters.  Digital speech output.                                                                                                  </t>
  </si>
  <si>
    <t>E2506</t>
  </si>
  <si>
    <t xml:space="preserve">Speech generating device, digitalized speech, using prerecorded messages, greater than 40 minutes recording time.  </t>
  </si>
  <si>
    <t xml:space="preserve">1 unit = each, 1 per 3 years. ,  Includes the device, any applicable software, batteries, battery chargers, and AC adapters.  Digital speech output.                                                                                                       </t>
  </si>
  <si>
    <t xml:space="preserve">1 unit = each. ,1 per 3 years   Rental is for short term use, rental  paid amount can not exceed purchase price                                                                                                              </t>
  </si>
  <si>
    <t xml:space="preserve">1 unit = each, 1 per 3 years. ,  Includes the device, any applicable software, batteries, battery chargers, and AC adapters.  Digital speech output.                                                                                                    </t>
  </si>
  <si>
    <t>E2508</t>
  </si>
  <si>
    <t xml:space="preserve">Speech generating device, synthesized speech, requiring message formulation by spelling and access by physical contact with the device. </t>
  </si>
  <si>
    <t xml:space="preserve">1 unit = each, 1 per 3 years. ,  Includes the device, any applicable software, batteries, battery chargers, and AC adapters.  Digital speech output.                                                                                                </t>
  </si>
  <si>
    <t xml:space="preserve">1 unit = each, 1 per 3 years.,  Includes the device, any applicable software, batteries, battery chargers, and AC adapters.  Digital speech output.  Rental is for short term use, rental  paid amount can not exceed purchase price                                                                                               </t>
  </si>
  <si>
    <t xml:space="preserve">1 unit = each, 1 per 3 years. ,  Includes the device, any applicable software, batteries, battery chargers, and AC adapters.  Digital speech output.                                                                                                           </t>
  </si>
  <si>
    <t>E2510</t>
  </si>
  <si>
    <t>Speech generating device, synthesized speech, permitting multiple methods of message formulation and multiple methods of device access.</t>
  </si>
  <si>
    <t xml:space="preserve">1 unit = each, 1 per 3 years. ,  Includes the device, any applicable software, batteries, battery chargers, and AC adapters.  Digital speech output.                                                               </t>
  </si>
  <si>
    <t xml:space="preserve">1 unit = each, 1 per 3 years. ,  Includes the device, any applicable software, batteries, battery chargers, and AC adapters.  Digital speech output. Rental is for short term use, rental  paid amount can not exceed purchase price                                                             </t>
  </si>
  <si>
    <r>
      <t xml:space="preserve">Speech generating device, synthesized speech, permitting multiple methods of message formulation and multiple methods of device access.       </t>
    </r>
    <r>
      <rPr>
        <b/>
        <sz val="10"/>
        <color theme="1"/>
        <rFont val="Tahoma"/>
        <family val="2"/>
      </rPr>
      <t>(MassHealth-only usuage of this code with modifier is for a non-dedicated alternative augmentatiive communication device persuant to 130 CMR 409.000)</t>
    </r>
  </si>
  <si>
    <t>E2511</t>
  </si>
  <si>
    <t>Speech generating software program, for personal computer or personal digital assistant.</t>
  </si>
  <si>
    <t xml:space="preserve">1 unit = each.  ( 1 unit per Date Of Service ) Speech generating software program that enables a laptop computer, desktop computer or personal digital assistant [PDA] to function as a speech generating device. </t>
  </si>
  <si>
    <t xml:space="preserve">1 unit = each. , ( 1 unit per Date Of Service )  Rental is for short term use, rental  paid amount can not exceed purchase price.                                             </t>
  </si>
  <si>
    <t xml:space="preserve">1 unit = each. ( 1 unit per Date Of Service )  Speech generating software program that enables a laptop computer, desktop computer or personal digital assistant [PDA] to function as a speech generating device.)   </t>
  </si>
  <si>
    <r>
      <t xml:space="preserve">Speech generating software program, for personal computer or personal digital assistant.                                                                                                                                                                                                        </t>
    </r>
    <r>
      <rPr>
        <b/>
        <sz val="10"/>
        <color theme="1"/>
        <rFont val="Tahoma"/>
        <family val="2"/>
      </rPr>
      <t>(MassHealth-only usuage of this code with modifier is for a non-dedicated alternative augmentatiive communication device persuant to 130 CMR 409.000)</t>
    </r>
  </si>
  <si>
    <t xml:space="preserve">1 unit = each.  ( 1 unit per Date Of Service ) Non-dedicated speech generating software program that enables a laptop computer, desktop computer or personal digital assistant [PDA] to function as a speech generating device.   </t>
  </si>
  <si>
    <t>E2512</t>
  </si>
  <si>
    <t>Accessory for speech generating device, mounting system.</t>
  </si>
  <si>
    <t>1 unit = each.  ( 1 unit per Date Of Service )</t>
  </si>
  <si>
    <t xml:space="preserve">1 unit = each.  ( 1 unit per Date Of Service )  Rental is for short term use, rental  paid amount can not exceed purchase price                                                  </t>
  </si>
  <si>
    <r>
      <t xml:space="preserve">Accessory for speech generating device, mounting system.                  </t>
    </r>
    <r>
      <rPr>
        <b/>
        <sz val="10"/>
        <color theme="1"/>
        <rFont val="Tahoma"/>
        <family val="2"/>
      </rPr>
      <t>(MassHealth-only usuage of this code with modifier is for a non-dedicated alternative augmentatiive communication device persuant to 130 CMR 409.000)</t>
    </r>
  </si>
  <si>
    <t>E2599</t>
  </si>
  <si>
    <t>Accessory for speech generating device, not otherwise classified.</t>
  </si>
  <si>
    <t>1 unit = each,  ( 1 unit per Date Of Service )</t>
  </si>
  <si>
    <t xml:space="preserve">1 unit = each. ( 1 unit per Date Of Service )   Rental is for short term use, rental  paid amount can not exceed purchase price                                                  </t>
  </si>
  <si>
    <t>1 unit = each. ( 1 unit per Date Of Service )</t>
  </si>
  <si>
    <r>
      <t xml:space="preserve">Accessory for speech generating device, not otherwise classified.                                                                                                                                                                                          </t>
    </r>
    <r>
      <rPr>
        <b/>
        <sz val="10"/>
        <color theme="1"/>
        <rFont val="Tahoma"/>
        <family val="2"/>
      </rPr>
      <t>(MassHealth-only usuage of this code with modifier is for a non-dedicated alternative augmentatiive communication device persuant to 130 CMR 409.000)</t>
    </r>
  </si>
  <si>
    <t>E2601</t>
  </si>
  <si>
    <t xml:space="preserve">NU                               </t>
  </si>
  <si>
    <t xml:space="preserve">General use wheelchair seat cushion, width less than 22 inches, any depth. </t>
  </si>
  <si>
    <t xml:space="preserve">NU KU                               </t>
  </si>
  <si>
    <t xml:space="preserve">RR                   </t>
  </si>
  <si>
    <t xml:space="preserve">1 unit = each. 2 per year. Rental is for short term use, rental  paid amount can not exceed purchase price.                                 </t>
  </si>
  <si>
    <t xml:space="preserve"> 1 unit = each. 2 per year. Rental is for short term use, rental  paid amount can not exceed purchase price.     </t>
  </si>
  <si>
    <t xml:space="preserve">UE KU                    </t>
  </si>
  <si>
    <t>E2602</t>
  </si>
  <si>
    <t xml:space="preserve">General use wheelchair seat cushion, width 22 inches or greater, any depth. </t>
  </si>
  <si>
    <t xml:space="preserve"> 1 unit = each. 2 per year. Rental is for short term use, rental  paid amount can not exceed purchase price.                                           </t>
  </si>
  <si>
    <t xml:space="preserve"> 1 unit = each. 2 per year. Rental is for short term use, rental  paid amount can not exceed purchase price.                                            </t>
  </si>
  <si>
    <t>E2603</t>
  </si>
  <si>
    <t xml:space="preserve">Skin protection wheelchair seat cushion, width less than 22 inches, any depth. </t>
  </si>
  <si>
    <t xml:space="preserve"> 1 unit = each. 2 per year. Rental is for short term use, rental  paid amount can not exceed purchase price.                                       </t>
  </si>
  <si>
    <t>Skin protection wheelchair seat cushion, width less than 22 inches, any depth.</t>
  </si>
  <si>
    <t xml:space="preserve"> 1 unit = each. 2 per year.  Rental is for short term use, rental  paid amount can not exceed purchase price.      </t>
  </si>
  <si>
    <t xml:space="preserve">Skin protection wheelchair seat cushion, width less than 22 inches, any depth.  </t>
  </si>
  <si>
    <t>E2604</t>
  </si>
  <si>
    <t xml:space="preserve">Skin protection wheelchair seat cushion, width 22 inches or greater, any depth. </t>
  </si>
  <si>
    <t xml:space="preserve"> 1 unit = each. 2 per year. Rental is for short term use, rental  paid amount can not exceed purchase price.                                             </t>
  </si>
  <si>
    <t xml:space="preserve"> 1 unit = each. 2 per year. Rental is for short term use, rental  paid amount can not exceed purchase price.         </t>
  </si>
  <si>
    <t>E2605</t>
  </si>
  <si>
    <t>Positioning wheelchair seat cushion, width less than 22 inches, any depth.</t>
  </si>
  <si>
    <t xml:space="preserve"> 1 unit = each. 2 per year. Rental is for short term use, rental  paid amount can not exceed purchase price.                                      </t>
  </si>
  <si>
    <t xml:space="preserve"> 1 unit = each. 2 per year. Rental is for short term use, rental  paid amount can not exceed purchase price.                                 </t>
  </si>
  <si>
    <t>E2606</t>
  </si>
  <si>
    <t>Positioning wheelchair seat cushion, width 22 inches or greater, any depth.</t>
  </si>
  <si>
    <t xml:space="preserve"> 1 unit = each. 2 per year.  Rental is for short term use, rental  paid amount can not exceed purchase price.                                      </t>
  </si>
  <si>
    <t>E2607</t>
  </si>
  <si>
    <t>Skin protection and positioning wheelchair seat cushion, width less 22 inches, any depth.</t>
  </si>
  <si>
    <t xml:space="preserve"> 1 unit = each. 2 per year. Rental is for short term use, rental  paid amount can not exceed purchase price.                           </t>
  </si>
  <si>
    <t>E2608</t>
  </si>
  <si>
    <t>Skin protection and positioning wheelchair seat cushion, width 22 inches or greater, any depth.</t>
  </si>
  <si>
    <t xml:space="preserve"> 1 unit = each. 2 per year. Rental is for short term use, rental  paid amount can not exceed purchase price.                                                   </t>
  </si>
  <si>
    <t>E2609</t>
  </si>
  <si>
    <t>Custom fabricated wheelchair seat cushion, any size.</t>
  </si>
  <si>
    <t xml:space="preserve"> 1 unit = each. 1 per year. Rental is for short term use, rental  paid amount can not exceed purchase price.                                     </t>
  </si>
  <si>
    <t>E2610</t>
  </si>
  <si>
    <t xml:space="preserve">Wheelchair seat cushion, powered. </t>
  </si>
  <si>
    <t xml:space="preserve"> 1 unit = each. 1 per year. Rental is for short term use, rental  paid amount can not exceed purchase price.  </t>
  </si>
  <si>
    <t>E2611</t>
  </si>
  <si>
    <t>General use wheelchair back cushion, width less than 22 inches any height, including any type mounting hardware.</t>
  </si>
  <si>
    <t xml:space="preserve"> 1 unit = each.1 per year.  Rental is for short term use, rental  paid amount can not exceed purchase price.                                      </t>
  </si>
  <si>
    <t xml:space="preserve"> 1 unit = each. 1 per year. Rental is for short term use, rental  paid amount can not exceed purchase price.                             </t>
  </si>
  <si>
    <t>E2612</t>
  </si>
  <si>
    <t>General use wheelchair back cushion, width 22 inches any height, including any type mounting hardware.</t>
  </si>
  <si>
    <t xml:space="preserve"> 1 unit = each. 1 per year.  Rental is for short term use, rental  paid amount can not exceed purchase price.                                        </t>
  </si>
  <si>
    <t>E2613</t>
  </si>
  <si>
    <t xml:space="preserve">Positioning wheelchair back cushion, posterior, width less than 22 inches, any height, including any type mounting hardware. </t>
  </si>
  <si>
    <t xml:space="preserve"> 1 unit = each. 1 per year. Rental is for short term use, rental  paid amount can not exceed purchase price.                            </t>
  </si>
  <si>
    <t xml:space="preserve"> 1 unit = each.1 per year. Rental is for short term use, rental  paid amount can not exceed purchase price.                                </t>
  </si>
  <si>
    <t>E2614</t>
  </si>
  <si>
    <t xml:space="preserve">Positioning wheelchair back cushion, posterior, 22 inches or greater, any height, including any type mounting hardware. </t>
  </si>
  <si>
    <t xml:space="preserve"> 1 unit = each.1 per year. Rental is for short term use, rental  paid amount can not exceed purchase price.                                   </t>
  </si>
  <si>
    <t xml:space="preserve">1 unit = each, 1 per year.  Rental is for short term use, rental  paid amount can not exceed purchase price </t>
  </si>
  <si>
    <t>E2615</t>
  </si>
  <si>
    <t xml:space="preserve">Positioning wheelchair back cushion, posterior, less than 22 inches, any height, including any type mounting hardware. </t>
  </si>
  <si>
    <t xml:space="preserve"> 1 unit = each. 1 per year. Rental is for short term use, rental  paid amount can not exceed purchase price.                              </t>
  </si>
  <si>
    <t xml:space="preserve"> 1 unit = each.1 per year.  Rental is for short term use, rental  paid amount can not exceed purchase price.                              </t>
  </si>
  <si>
    <t>E2616</t>
  </si>
  <si>
    <t xml:space="preserve">Positioning wheelchair back cushion, posterior-lateral, 22 inches or greater, any height, including any type mounting hardware. </t>
  </si>
  <si>
    <t xml:space="preserve"> 1 unit = each. 1 per year. Rental is for short term use, rental  paid amount can not exceed purchase price.                                   </t>
  </si>
  <si>
    <t xml:space="preserve"> 1 unit = each.1 per year.  Rental is for short term use, rental  paid amount can not exceed purchase price.                                   </t>
  </si>
  <si>
    <t>E2617</t>
  </si>
  <si>
    <r>
      <rPr>
        <sz val="12"/>
        <color theme="1"/>
        <rFont val="Broadway"/>
        <family val="5"/>
      </rPr>
      <t>STOP</t>
    </r>
    <r>
      <rPr>
        <sz val="10"/>
        <color theme="1"/>
        <rFont val="Arial"/>
        <family val="2"/>
      </rPr>
      <t xml:space="preserve">                                 </t>
    </r>
    <r>
      <rPr>
        <b/>
        <sz val="10"/>
        <color theme="1"/>
        <rFont val="Arial"/>
        <family val="2"/>
      </rPr>
      <t xml:space="preserve">"YES"         </t>
    </r>
    <r>
      <rPr>
        <sz val="10"/>
        <color theme="1"/>
        <rFont val="Arial"/>
        <family val="2"/>
      </rPr>
      <t xml:space="preserve">                                                       </t>
    </r>
    <r>
      <rPr>
        <b/>
        <sz val="10"/>
        <color theme="1"/>
        <rFont val="Arial"/>
        <family val="2"/>
      </rPr>
      <t>Click Here</t>
    </r>
  </si>
  <si>
    <t xml:space="preserve">Custom fabricated wheelchair back cushion, any size, including any type mounting hardware. </t>
  </si>
  <si>
    <t xml:space="preserve"> 1 unit = each. 1 per year. Rental is for short term use, rental  paid amount can not exceed purchase price.                               </t>
  </si>
  <si>
    <t>E2619</t>
  </si>
  <si>
    <t xml:space="preserve">Replacement cover for wheelchair seat cushion or back cushion, each. </t>
  </si>
  <si>
    <t xml:space="preserve"> 1 unit = each. 2 per year.Rental is for short term use, rental  paid amount can not exceed purchase price.                                </t>
  </si>
  <si>
    <t>1 unit = each, 2 per year.  Rental is for short term use, rental  paid amount can not exceed purchase price .</t>
  </si>
  <si>
    <t>E2620</t>
  </si>
  <si>
    <t xml:space="preserve">Positioning wheelchair back cushion, planar back with lateral support, less than 22 inches, any height, including any type mounting hardware. </t>
  </si>
  <si>
    <t xml:space="preserve"> 1 unit = each. 1 per year. Rental is for short term use, rental  paid amount can not exceed purchase price.                                      </t>
  </si>
  <si>
    <t xml:space="preserve"> 1 unit = each. 1 per year.  Rental is for short term use, rental  paid amount can not exceed purchase price.                                      </t>
  </si>
  <si>
    <t>E2621</t>
  </si>
  <si>
    <t xml:space="preserve">Positioning wheelchair back cushion, planar back with lateral support, width 22 inches or greater, any height, including any type mounting hardware. </t>
  </si>
  <si>
    <t xml:space="preserve"> 1 unit = each.  1 per year. Rental is for short term use, rental  paid amount can not exceed purchase price.                                   </t>
  </si>
  <si>
    <t>E2622</t>
  </si>
  <si>
    <t xml:space="preserve">Skin protection wheelchair seat cushion, adjustable, width less than 22 inches, any depth. </t>
  </si>
  <si>
    <t xml:space="preserve">1 unit = each, 2 per year.         </t>
  </si>
  <si>
    <t xml:space="preserve">1 unit = each. 2 per year.  Rental is for short term use, rental  paid amount can not exceed purchase price                                         </t>
  </si>
  <si>
    <t xml:space="preserve">1 unit = each.  2 per year.   Rental is for short term use, rental  paid amount can not exceed purchase price                                         </t>
  </si>
  <si>
    <t>E2623</t>
  </si>
  <si>
    <t xml:space="preserve">Skin protection wheelchair seat cushion, adjustable, width 22 inches or greater, any depth. </t>
  </si>
  <si>
    <t xml:space="preserve">1 unit = each. 2 per year.   Rental is for short term use, rental  paid amount can not exceed purchase price                                         </t>
  </si>
  <si>
    <t>E2624</t>
  </si>
  <si>
    <t xml:space="preserve">Skin protection and positioning wheelchair seat cushion, adjustable, width less than 22 inches, any depth.   </t>
  </si>
  <si>
    <t xml:space="preserve">Skin protection and positioning wheelchair seat cushion, adjustable, width less than 22 inches, any depth.  </t>
  </si>
  <si>
    <t>E2625</t>
  </si>
  <si>
    <t xml:space="preserve">Skin protection and positioning wheelchair seat cushion, adjustable, width 22 inches or greater, any depth.    </t>
  </si>
  <si>
    <t xml:space="preserve">1 unit = each.  2 per year.   Rental is for short term use, rental  paid amount can not exceed purchase price                                    </t>
  </si>
  <si>
    <t xml:space="preserve">1 unit = each.  2 per year.   Rental is for short term use, rental  paid amount can not exceed purchase price                                     </t>
  </si>
  <si>
    <t>E2626</t>
  </si>
  <si>
    <t>Wheelchair accessory, shoulder elbow, mobile arm support attached to wheelchair, balanced, adjustable.</t>
  </si>
  <si>
    <t xml:space="preserve">1 unit = each, 2 per 5 years.         </t>
  </si>
  <si>
    <t xml:space="preserve"> 1 unit = each. 2 per 5 years.  Rental is for short term use, rental  paid amount can not exceed purchase price.        </t>
  </si>
  <si>
    <t>E2627</t>
  </si>
  <si>
    <t>Wheelchair accessory, shoulder elbow, mobile arm support attached to wheelchair, balanced, adjustable rancho type.</t>
  </si>
  <si>
    <t xml:space="preserve"> 1 unit = each. 2 per 5 years. Rental is for short term use, rental  paid amount can not exceed purchase price.        </t>
  </si>
  <si>
    <t>E2628</t>
  </si>
  <si>
    <t>NU          LT RT</t>
  </si>
  <si>
    <t>Wheelchair accessory, shoulder elbow, mobile arm support attached to wheelchair, balanced, reclining.</t>
  </si>
  <si>
    <t xml:space="preserve">NU KU       LT RT </t>
  </si>
  <si>
    <t xml:space="preserve">RR           LT RT </t>
  </si>
  <si>
    <t xml:space="preserve"> 1 unit = each. 2 per 5 years.  Rental is for short term use, rental  paid amount can not exceed purchase price.      </t>
  </si>
  <si>
    <t>RR KU      LT RT</t>
  </si>
  <si>
    <t>UE          LT RT</t>
  </si>
  <si>
    <t>UE KU     LT RT</t>
  </si>
  <si>
    <t>E2629</t>
  </si>
  <si>
    <t>Wheelchair accessory, shoulder elbow, mobile arm support attached to wheelchair, balanced, friction arm support (friction dampening to proximal and distal joints)</t>
  </si>
  <si>
    <t xml:space="preserve"> 1 unit = each. 2 per 5 years.  Rental is for short term use, rental  paid amount can not exceed purchase price.     </t>
  </si>
  <si>
    <t>E2630</t>
  </si>
  <si>
    <t>Wheelchair accessory, shoulder elbow, mobile arm support, monosuspension arm and hand support, overhead elbow forearm hand sling support, yoke type suspension support.</t>
  </si>
  <si>
    <t xml:space="preserve"> 1 unit = each. 2 per 5 years. Rental is for short term use, rental  paid amount can not exceed purchase price.       </t>
  </si>
  <si>
    <t xml:space="preserve"> 1 unit = each. 2 per 5 years.  Rental is for short term use, rental  paid amount can not exceed purchase price.       </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</si>
  <si>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</si>
  <si>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</si>
  <si>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</si>
  <si>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</si>
  <si>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</si>
  <si>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</si>
  <si>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 xml:space="preserve">DME </t>
  </si>
  <si>
    <t>E8000</t>
  </si>
  <si>
    <t>Gait trainer, pediatric size, posterior support, includes all accessories and components.</t>
  </si>
  <si>
    <t>E8001</t>
  </si>
  <si>
    <t>Gait trainer, pediatric size, upright support, includes all accessories and components.</t>
  </si>
  <si>
    <t>E8002</t>
  </si>
  <si>
    <t>Gait trainer, pediatric size, anterior support, includes all accessories and components.</t>
  </si>
  <si>
    <t>K0001</t>
  </si>
  <si>
    <t>Standard wheelchair.</t>
  </si>
  <si>
    <r>
      <t xml:space="preserve">1 unit = each, 1 per 5 years.                                                                 </t>
    </r>
    <r>
      <rPr>
        <b/>
        <sz val="10"/>
        <color theme="1"/>
        <rFont val="Tahoma"/>
        <family val="2"/>
      </rPr>
      <t>( Masshealth members only )</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</si>
  <si>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</si>
  <si>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K0002</t>
  </si>
  <si>
    <t xml:space="preserve">Standard hemi (low seat) wheelchair. </t>
  </si>
  <si>
    <r>
      <t xml:space="preserve">1 unit = each, 1 per 5 years.                                                                 </t>
    </r>
    <r>
      <rPr>
        <b/>
        <sz val="10"/>
        <color theme="1"/>
        <rFont val="Tahoma"/>
        <family val="2"/>
      </rPr>
      <t xml:space="preserve">( Masshealth members only ) </t>
    </r>
    <r>
      <rPr>
        <sz val="10"/>
        <color theme="1"/>
        <rFont val="Tahoma"/>
        <family val="2"/>
      </rPr>
      <t xml:space="preserve">                                                                            </t>
    </r>
  </si>
  <si>
    <t>K0003</t>
  </si>
  <si>
    <t xml:space="preserve">Lightweight wheelchair. </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</si>
  <si>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</si>
  <si>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K0004</t>
  </si>
  <si>
    <t xml:space="preserve">High strength, lightweight wheelchair. </t>
  </si>
  <si>
    <t>K0005</t>
  </si>
  <si>
    <t xml:space="preserve">1 unit = each, 1 per 5 years.                                                                             </t>
  </si>
  <si>
    <t xml:space="preserve">1 unit = each, 1 per 5 years.  Rental is for short term use, rental  paid amount can not exceed purchase price                                                                                  </t>
  </si>
  <si>
    <t>K0006</t>
  </si>
  <si>
    <t xml:space="preserve">Heavy duty wheelchair. </t>
  </si>
  <si>
    <r>
      <t xml:space="preserve">1 unit = each, 1 per 5 years., for weight over 250.                      </t>
    </r>
    <r>
      <rPr>
        <b/>
        <sz val="10"/>
        <color theme="1"/>
        <rFont val="Tahoma"/>
        <family val="2"/>
      </rPr>
      <t>(CAPPED rental modifiers must be used for all Medicare dually eligible members)</t>
    </r>
    <r>
      <rPr>
        <sz val="10"/>
        <color theme="1"/>
        <rFont val="Tahoma"/>
        <family val="2"/>
      </rPr>
      <t xml:space="preserve">                        </t>
    </r>
  </si>
  <si>
    <t>K0007</t>
  </si>
  <si>
    <t xml:space="preserve">Extra heavy duty wheelchair. </t>
  </si>
  <si>
    <r>
      <t xml:space="preserve">1 unit = each, 1 per 5 years. (use E0983 for add on power packs, for weights over 300 pounds)                                      </t>
    </r>
    <r>
      <rPr>
        <b/>
        <sz val="10"/>
        <color theme="1"/>
        <rFont val="Tahoma"/>
        <family val="2"/>
      </rPr>
      <t>(CAPPED rental modifiers must be used for all Medicare dually eligible members)</t>
    </r>
    <r>
      <rPr>
        <sz val="10"/>
        <color theme="1"/>
        <rFont val="Tahoma"/>
        <family val="2"/>
      </rPr>
      <t xml:space="preserve">   </t>
    </r>
  </si>
  <si>
    <t>K0008</t>
  </si>
  <si>
    <t>Custom manual wheelchair/base.</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</si>
  <si>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</si>
  <si>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K0009</t>
  </si>
  <si>
    <t xml:space="preserve">Other manual wheelchair/base </t>
  </si>
  <si>
    <r>
      <t xml:space="preserve">1 unit = each, 1 per 5 years. </t>
    </r>
    <r>
      <rPr>
        <b/>
        <sz val="10"/>
        <color theme="1"/>
        <rFont val="Tahoma"/>
        <family val="2"/>
      </rPr>
      <t xml:space="preserve">(CAPPED rental modifiers must be used for all Medicare dually eligible members) </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</si>
  <si>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</si>
  <si>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K0010</t>
  </si>
  <si>
    <t>Standard/weight frame, motorized, power wheetchair.</t>
  </si>
  <si>
    <t xml:space="preserve">1 unit = each, 1 per 5 years.                                                                                </t>
  </si>
  <si>
    <t xml:space="preserve">1 unit = each, 1 per 5 years.                                                                                  </t>
  </si>
  <si>
    <t>K0011</t>
  </si>
  <si>
    <t>Standard/weight frame, motorized/ power wheetchair.</t>
  </si>
  <si>
    <r>
      <t>1 unit = each, 1 per 5 years.</t>
    </r>
    <r>
      <rPr>
        <b/>
        <sz val="10"/>
        <color theme="1"/>
        <rFont val="Tahoma"/>
        <family val="2"/>
      </rPr>
      <t xml:space="preserve"> (CAPPED rental modifiers must be used for all Medicare dually eligible members) </t>
    </r>
    <r>
      <rPr>
        <sz val="10"/>
        <color theme="1"/>
        <rFont val="Tahoma"/>
        <family val="2"/>
      </rPr>
      <t xml:space="preserve">                                                                                 </t>
    </r>
  </si>
  <si>
    <t>Standard/weight frame, motorized/ power wheetchair with programmable control parameters for speed adjustment, tremor dampening, excelleration control and braking            (FDA class III)</t>
  </si>
  <si>
    <t>K0012</t>
  </si>
  <si>
    <t>Light weight portable motorized/ power wheetchair.</t>
  </si>
  <si>
    <t xml:space="preserve">1 unit = each, 1 per 5 years.                                                                              </t>
  </si>
  <si>
    <t>K0013</t>
  </si>
  <si>
    <t>Custom Motorized Power/Wheelchair base.</t>
  </si>
  <si>
    <t>K0015</t>
  </si>
  <si>
    <t>NU                RT LT</t>
  </si>
  <si>
    <r>
      <t xml:space="preserve">Detachable, non-adjustable height armrest, </t>
    </r>
    <r>
      <rPr>
        <b/>
        <sz val="10"/>
        <color theme="1"/>
        <rFont val="Tahoma"/>
        <family val="2"/>
      </rPr>
      <t>replacement only</t>
    </r>
    <r>
      <rPr>
        <sz val="10"/>
        <color theme="1"/>
        <rFont val="Tahoma"/>
        <family val="2"/>
      </rPr>
      <t xml:space="preserve">, each. </t>
    </r>
  </si>
  <si>
    <t>NU KU                RT LT</t>
  </si>
  <si>
    <r>
      <t xml:space="preserve">Detachable, non-adjustable height armrest, </t>
    </r>
    <r>
      <rPr>
        <b/>
        <sz val="10"/>
        <color theme="1"/>
        <rFont val="Tahoma"/>
        <family val="2"/>
      </rPr>
      <t>replacement only</t>
    </r>
    <r>
      <rPr>
        <sz val="10"/>
        <color theme="1"/>
        <rFont val="Tahoma"/>
        <family val="2"/>
      </rPr>
      <t>, each.</t>
    </r>
  </si>
  <si>
    <t>KH              RT LT</t>
  </si>
  <si>
    <r>
      <t xml:space="preserve">1 unit = each, 2 per 5 years. </t>
    </r>
    <r>
      <rPr>
        <b/>
        <sz val="10"/>
        <color theme="1"/>
        <rFont val="Tahoma"/>
        <family val="2"/>
      </rPr>
      <t>(CAPPED rental modifiers must be used for all Medicare dually eligible members)</t>
    </r>
    <r>
      <rPr>
        <sz val="10"/>
        <color theme="1"/>
        <rFont val="Tahoma"/>
        <family val="2"/>
      </rPr>
      <t xml:space="preserve">                                                             </t>
    </r>
  </si>
  <si>
    <t>KH KU           RT LT</t>
  </si>
  <si>
    <r>
      <t xml:space="preserve">Detachable, non-adjustable height armrest, </t>
    </r>
    <r>
      <rPr>
        <b/>
        <sz val="10"/>
        <color theme="1"/>
        <rFont val="Tahoma"/>
        <family val="2"/>
      </rPr>
      <t>replacement only</t>
    </r>
    <r>
      <rPr>
        <sz val="10"/>
        <color theme="1"/>
        <rFont val="Tahoma"/>
        <family val="2"/>
      </rPr>
      <t xml:space="preserve">, each.   </t>
    </r>
  </si>
  <si>
    <t>KI           RT LT</t>
  </si>
  <si>
    <r>
      <t>1 unit = each, 2 per 5 years.</t>
    </r>
    <r>
      <rPr>
        <b/>
        <sz val="10"/>
        <color theme="1"/>
        <rFont val="Tahoma"/>
        <family val="2"/>
      </rPr>
      <t xml:space="preserve"> (CAPPED rental modifiers must be used for all Medicare dually eligible members)</t>
    </r>
    <r>
      <rPr>
        <sz val="10"/>
        <color theme="1"/>
        <rFont val="Tahoma"/>
        <family val="2"/>
      </rPr>
      <t xml:space="preserve">                                                             </t>
    </r>
  </si>
  <si>
    <t>KI KU           RT LT</t>
  </si>
  <si>
    <t>KJ          RT LT</t>
  </si>
  <si>
    <r>
      <t xml:space="preserve">1 unit = each, 2 per 5 years. </t>
    </r>
    <r>
      <rPr>
        <b/>
        <sz val="10"/>
        <color theme="1"/>
        <rFont val="Tahoma"/>
        <family val="2"/>
      </rPr>
      <t xml:space="preserve">(CAPPED rental modifiers must be used for all Medicare dually eligible members) </t>
    </r>
    <r>
      <rPr>
        <sz val="10"/>
        <color theme="1"/>
        <rFont val="Tahoma"/>
        <family val="2"/>
      </rPr>
      <t xml:space="preserve">                                                            </t>
    </r>
  </si>
  <si>
    <t>KJ KU           RT LT</t>
  </si>
  <si>
    <r>
      <t xml:space="preserve">1 unit = each, 2 per 5 years. </t>
    </r>
    <r>
      <rPr>
        <b/>
        <sz val="10"/>
        <color theme="1"/>
        <rFont val="Tahoma"/>
        <family val="2"/>
      </rPr>
      <t xml:space="preserve">(CAPPED rental modifiers must be used for all Medicare dually eligible members)  </t>
    </r>
    <r>
      <rPr>
        <sz val="10"/>
        <color theme="1"/>
        <rFont val="Tahoma"/>
        <family val="2"/>
      </rPr>
      <t xml:space="preserve">                                                           </t>
    </r>
  </si>
  <si>
    <t>K0017</t>
  </si>
  <si>
    <r>
      <t xml:space="preserve">Detachable, adjustable height armrest, base, </t>
    </r>
    <r>
      <rPr>
        <b/>
        <sz val="10"/>
        <color theme="1"/>
        <rFont val="Tahoma"/>
        <family val="2"/>
      </rPr>
      <t>replacement only</t>
    </r>
    <r>
      <rPr>
        <sz val="10"/>
        <color theme="1"/>
        <rFont val="Tahoma"/>
        <family val="2"/>
      </rPr>
      <t xml:space="preserve">, each </t>
    </r>
  </si>
  <si>
    <t xml:space="preserve">1 unit = each, 2 per 5 years.                                                               </t>
  </si>
  <si>
    <t xml:space="preserve">1 unit = each, 2 per 5 years.  Rental is for short term use, rental  paid amount can not exceed purchase price </t>
  </si>
  <si>
    <r>
      <t>Detachable, adjustable height armrest, base, r</t>
    </r>
    <r>
      <rPr>
        <b/>
        <sz val="10"/>
        <color theme="1"/>
        <rFont val="Tahoma"/>
        <family val="2"/>
      </rPr>
      <t>eplacement only</t>
    </r>
    <r>
      <rPr>
        <sz val="10"/>
        <color theme="1"/>
        <rFont val="Tahoma"/>
        <family val="2"/>
      </rPr>
      <t xml:space="preserve">, each </t>
    </r>
  </si>
  <si>
    <t>K0018</t>
  </si>
  <si>
    <r>
      <t xml:space="preserve">Detachable, adjustable height armrest, upper portion, </t>
    </r>
    <r>
      <rPr>
        <b/>
        <sz val="10"/>
        <color theme="1"/>
        <rFont val="Tahoma"/>
        <family val="2"/>
      </rPr>
      <t>replacement only</t>
    </r>
    <r>
      <rPr>
        <sz val="10"/>
        <color theme="1"/>
        <rFont val="Tahoma"/>
        <family val="2"/>
      </rPr>
      <t xml:space="preserve">, each  
</t>
    </r>
  </si>
  <si>
    <r>
      <t xml:space="preserve">Detachable, adjustable height armrest, upper portion, </t>
    </r>
    <r>
      <rPr>
        <b/>
        <sz val="10"/>
        <color theme="1"/>
        <rFont val="Tahoma"/>
        <family val="2"/>
      </rPr>
      <t>replacement only</t>
    </r>
    <r>
      <rPr>
        <sz val="10"/>
        <color theme="1"/>
        <rFont val="Tahoma"/>
        <family val="2"/>
      </rPr>
      <t xml:space="preserve">, each 
</t>
    </r>
  </si>
  <si>
    <r>
      <t xml:space="preserve">Detachable, adjustable height armrest, upper portion, </t>
    </r>
    <r>
      <rPr>
        <b/>
        <sz val="10"/>
        <color theme="1"/>
        <rFont val="Tahoma"/>
        <family val="2"/>
      </rPr>
      <t>replacement only</t>
    </r>
    <r>
      <rPr>
        <sz val="10"/>
        <color theme="1"/>
        <rFont val="Tahoma"/>
        <family val="2"/>
      </rPr>
      <t xml:space="preserve">, each 
</t>
    </r>
  </si>
  <si>
    <t>K0019</t>
  </si>
  <si>
    <r>
      <t xml:space="preserve">Arm pad, </t>
    </r>
    <r>
      <rPr>
        <b/>
        <sz val="10"/>
        <color theme="1"/>
        <rFont val="Tahoma"/>
        <family val="2"/>
      </rPr>
      <t>replacement only</t>
    </r>
    <r>
      <rPr>
        <sz val="10"/>
        <color theme="1"/>
        <rFont val="Tahoma"/>
        <family val="2"/>
      </rPr>
      <t xml:space="preserve">, each. </t>
    </r>
  </si>
  <si>
    <t xml:space="preserve"> 1 unit = each. 2 per 5 years. Rental is for short term use, rental  paid amount can not exceed purchase price.                                                                </t>
  </si>
  <si>
    <t>UE KU        LT RT</t>
  </si>
  <si>
    <t>K0020</t>
  </si>
  <si>
    <t>Fixed, adjustable height armrest, pair.</t>
  </si>
  <si>
    <t xml:space="preserve"> 1 unit = each.  2 per 5 years. Rental is for short term use, rental  paid amount can not exceed purchase price.                                                                </t>
  </si>
  <si>
    <t>K0037</t>
  </si>
  <si>
    <t xml:space="preserve">High mount flip-up footrest,  each. </t>
  </si>
  <si>
    <t>K0038</t>
  </si>
  <si>
    <t xml:space="preserve">Leg strap, each. </t>
  </si>
  <si>
    <t>K0039</t>
  </si>
  <si>
    <t xml:space="preserve">Leg strap, H style, each. </t>
  </si>
  <si>
    <t xml:space="preserve">1 unit = each, 2 per 5 years.    </t>
  </si>
  <si>
    <t xml:space="preserve">1 unit = each.  2 per 5 years. Rental is for short term use, rental  paid amount can not exceed purchase price                                        </t>
  </si>
  <si>
    <t>K0040</t>
  </si>
  <si>
    <t>Adjustable angle footplate, each.</t>
  </si>
  <si>
    <t xml:space="preserve">1 unit = each.  2 per 5 years. Rental is for short term use, rental  paid amount can not exceed purchase price                             </t>
  </si>
  <si>
    <t xml:space="preserve">1 unit = each. 2 per 5 years. </t>
  </si>
  <si>
    <t>K0041</t>
  </si>
  <si>
    <t xml:space="preserve">Large size footplate, each. </t>
  </si>
  <si>
    <t>NU KU                        RT LT</t>
  </si>
  <si>
    <t>RR         RT LT</t>
  </si>
  <si>
    <t>RR KU                RT LT</t>
  </si>
  <si>
    <t>K0042</t>
  </si>
  <si>
    <t>NU                        RT LT</t>
  </si>
  <si>
    <r>
      <t xml:space="preserve">Standard size footplate, </t>
    </r>
    <r>
      <rPr>
        <b/>
        <sz val="10"/>
        <color theme="1"/>
        <rFont val="Tahoma"/>
        <family val="2"/>
      </rPr>
      <t>replacement only</t>
    </r>
    <r>
      <rPr>
        <sz val="10"/>
        <color theme="1"/>
        <rFont val="Tahoma"/>
        <family val="2"/>
      </rPr>
      <t xml:space="preserve">, each. </t>
    </r>
  </si>
  <si>
    <r>
      <t xml:space="preserve">Standard size footplate, </t>
    </r>
    <r>
      <rPr>
        <b/>
        <sz val="10"/>
        <color theme="1"/>
        <rFont val="Tahoma"/>
        <family val="2"/>
      </rPr>
      <t>replacement onl</t>
    </r>
    <r>
      <rPr>
        <sz val="10"/>
        <color theme="1"/>
        <rFont val="Tahoma"/>
        <family val="2"/>
      </rPr>
      <t xml:space="preserve">y, each. </t>
    </r>
  </si>
  <si>
    <t>K0043</t>
  </si>
  <si>
    <r>
      <t xml:space="preserve">Footrest, lower extension tube, </t>
    </r>
    <r>
      <rPr>
        <b/>
        <sz val="10"/>
        <color theme="1"/>
        <rFont val="Tahoma"/>
        <family val="2"/>
      </rPr>
      <t>replacement only</t>
    </r>
    <r>
      <rPr>
        <sz val="10"/>
        <color theme="1"/>
        <rFont val="Tahoma"/>
        <family val="2"/>
      </rPr>
      <t xml:space="preserve">, each. </t>
    </r>
  </si>
  <si>
    <t>UE KU                        RT LT</t>
  </si>
  <si>
    <t>K0044</t>
  </si>
  <si>
    <r>
      <t xml:space="preserve">Footrest, upper hanger bracket, </t>
    </r>
    <r>
      <rPr>
        <b/>
        <sz val="10"/>
        <color theme="1"/>
        <rFont val="Tahoma"/>
        <family val="2"/>
      </rPr>
      <t>replacement only</t>
    </r>
    <r>
      <rPr>
        <sz val="10"/>
        <color theme="1"/>
        <rFont val="Tahoma"/>
        <family val="2"/>
      </rPr>
      <t xml:space="preserve">, each. </t>
    </r>
  </si>
  <si>
    <t>K0045</t>
  </si>
  <si>
    <r>
      <t xml:space="preserve">Footrest, complete assembly, </t>
    </r>
    <r>
      <rPr>
        <b/>
        <sz val="10"/>
        <color theme="1"/>
        <rFont val="Tahoma"/>
        <family val="2"/>
      </rPr>
      <t>replacement only</t>
    </r>
    <r>
      <rPr>
        <sz val="10"/>
        <color theme="1"/>
        <rFont val="Tahoma"/>
        <family val="2"/>
      </rPr>
      <t xml:space="preserve">, each. </t>
    </r>
  </si>
  <si>
    <r>
      <t>Footrest, complete assembly, r</t>
    </r>
    <r>
      <rPr>
        <b/>
        <sz val="10"/>
        <color theme="1"/>
        <rFont val="Tahoma"/>
        <family val="2"/>
      </rPr>
      <t>eplacement only</t>
    </r>
    <r>
      <rPr>
        <sz val="10"/>
        <color theme="1"/>
        <rFont val="Tahoma"/>
        <family val="2"/>
      </rPr>
      <t xml:space="preserve">, each. </t>
    </r>
  </si>
  <si>
    <t>K0046</t>
  </si>
  <si>
    <r>
      <t xml:space="preserve">Elevating legrest, lower extension tube, </t>
    </r>
    <r>
      <rPr>
        <b/>
        <sz val="10"/>
        <color theme="1"/>
        <rFont val="Tahoma"/>
        <family val="2"/>
      </rPr>
      <t>replacement only</t>
    </r>
    <r>
      <rPr>
        <sz val="10"/>
        <color theme="1"/>
        <rFont val="Tahoma"/>
        <family val="2"/>
      </rPr>
      <t xml:space="preserve">, each. </t>
    </r>
  </si>
  <si>
    <t>K0047</t>
  </si>
  <si>
    <r>
      <t xml:space="preserve">Elevating legrest, upper hanger bracket, </t>
    </r>
    <r>
      <rPr>
        <b/>
        <sz val="10"/>
        <color theme="1"/>
        <rFont val="Tahoma"/>
        <family val="2"/>
      </rPr>
      <t>replacement only</t>
    </r>
    <r>
      <rPr>
        <sz val="10"/>
        <color theme="1"/>
        <rFont val="Tahoma"/>
        <family val="2"/>
      </rPr>
      <t xml:space="preserve">, each. </t>
    </r>
  </si>
  <si>
    <t>RR           RT LT</t>
  </si>
  <si>
    <t>K0050</t>
  </si>
  <si>
    <r>
      <t xml:space="preserve">Ratchet assembly, </t>
    </r>
    <r>
      <rPr>
        <b/>
        <sz val="10"/>
        <color theme="1"/>
        <rFont val="Tahoma"/>
        <family val="2"/>
      </rPr>
      <t>replacement onl</t>
    </r>
    <r>
      <rPr>
        <sz val="10"/>
        <color theme="1"/>
        <rFont val="Tahoma"/>
        <family val="2"/>
      </rPr>
      <t xml:space="preserve">y. </t>
    </r>
  </si>
  <si>
    <t>RR          RT LT</t>
  </si>
  <si>
    <r>
      <t xml:space="preserve">Ratchet assembly, </t>
    </r>
    <r>
      <rPr>
        <b/>
        <sz val="10"/>
        <color theme="1"/>
        <rFont val="Tahoma"/>
        <family val="2"/>
      </rPr>
      <t>replacement only</t>
    </r>
    <r>
      <rPr>
        <sz val="10"/>
        <color theme="1"/>
        <rFont val="Tahoma"/>
        <family val="2"/>
      </rPr>
      <t xml:space="preserve">. </t>
    </r>
  </si>
  <si>
    <t xml:space="preserve">1 unit = each. 2 per 5 years.  Rental is for short term use, rental  paid amount can not exceed purchase price                               </t>
  </si>
  <si>
    <t>RR KU         RT LT</t>
  </si>
  <si>
    <t>UE  KU               RT LT</t>
  </si>
  <si>
    <t>K0051</t>
  </si>
  <si>
    <r>
      <t xml:space="preserve">Cam release assembly, footrest or legrest, </t>
    </r>
    <r>
      <rPr>
        <b/>
        <sz val="10"/>
        <color theme="1"/>
        <rFont val="Tahoma"/>
        <family val="2"/>
      </rPr>
      <t>replacement only</t>
    </r>
    <r>
      <rPr>
        <sz val="10"/>
        <color theme="1"/>
        <rFont val="Tahoma"/>
        <family val="2"/>
      </rPr>
      <t xml:space="preserve">, each. </t>
    </r>
  </si>
  <si>
    <t xml:space="preserve"> 1 unit = each.  2 per 5 years. Rental is for short term use, rental  paid amount can not exceed purchase price.                                   </t>
  </si>
  <si>
    <t>K0052</t>
  </si>
  <si>
    <t>NU           RT LT</t>
  </si>
  <si>
    <r>
      <t xml:space="preserve">Swingaway, detachable footrests, </t>
    </r>
    <r>
      <rPr>
        <b/>
        <sz val="10"/>
        <color theme="1"/>
        <rFont val="Tahoma"/>
        <family val="2"/>
      </rPr>
      <t>replacement only</t>
    </r>
    <r>
      <rPr>
        <sz val="10"/>
        <color theme="1"/>
        <rFont val="Tahoma"/>
        <family val="2"/>
      </rPr>
      <t xml:space="preserve">, each. </t>
    </r>
  </si>
  <si>
    <t>NU KU        RT LT</t>
  </si>
  <si>
    <t>K0053</t>
  </si>
  <si>
    <t xml:space="preserve">Elevating footrests, articulating (telescoping), each. </t>
  </si>
  <si>
    <t>NU KU     RT LT</t>
  </si>
  <si>
    <t xml:space="preserve">1 unit = each. 2 per 5 years. Rental is for short term use, rental  paid amount can not exceed purchase price                            </t>
  </si>
  <si>
    <t xml:space="preserve">1 unit = each. 2 per 5 years.  Rental is for short term use, rental  paid amount can not exceed purchase price                            </t>
  </si>
  <si>
    <t>UD            RT LT</t>
  </si>
  <si>
    <t>K0056</t>
  </si>
  <si>
    <t xml:space="preserve">NU           </t>
  </si>
  <si>
    <t xml:space="preserve">Seat height less than 17 inches or equal to or greater than 21 inches for a high strength, lightweight, or ultralightweight wheelchair. </t>
  </si>
  <si>
    <t xml:space="preserve">1 unit  = each, 1 per  12 months.                                       </t>
  </si>
  <si>
    <t xml:space="preserve">Seat height less than 17 inches or equal to  or greater than 21 inches for a high strength, lightweight, or ultralightweight wheelchair. </t>
  </si>
  <si>
    <t xml:space="preserve">RR          </t>
  </si>
  <si>
    <t xml:space="preserve">1 unit = each. 1 per  12 months. Rental is for short term use, rental  paid amount can not exceed purchase price                             </t>
  </si>
  <si>
    <t xml:space="preserve">RR KU            </t>
  </si>
  <si>
    <t>UE KU         RT LT</t>
  </si>
  <si>
    <t>K0065</t>
  </si>
  <si>
    <t xml:space="preserve">NU  </t>
  </si>
  <si>
    <t xml:space="preserve">Spoke protectors, each. </t>
  </si>
  <si>
    <t>1 unit = each. 2 per year.</t>
  </si>
  <si>
    <t xml:space="preserve">RR       </t>
  </si>
  <si>
    <t xml:space="preserve">1 unit = each. 2 per year. Rental is for short term use, rental  paid amount can not exceed purchase price                                      </t>
  </si>
  <si>
    <t xml:space="preserve">1 unit = each. Rental is for short term use, rental  paid amount can not exceed purchase price                                  </t>
  </si>
  <si>
    <t xml:space="preserve">UE KU                </t>
  </si>
  <si>
    <t>K0069</t>
  </si>
  <si>
    <r>
      <t xml:space="preserve">Rear wheel assembly, complete, with solid tire, spokes or molded, </t>
    </r>
    <r>
      <rPr>
        <b/>
        <sz val="10"/>
        <color theme="1"/>
        <rFont val="Tahoma"/>
        <family val="2"/>
      </rPr>
      <t>replacement only</t>
    </r>
    <r>
      <rPr>
        <sz val="10"/>
        <color theme="1"/>
        <rFont val="Tahoma"/>
        <family val="2"/>
      </rPr>
      <t>, each.</t>
    </r>
  </si>
  <si>
    <t>NU KU                 RT LT</t>
  </si>
  <si>
    <t xml:space="preserve">1 unit = each. 2 per year. Rental is for short term use, rental  paid amount can not exceed purchase price                               </t>
  </si>
  <si>
    <t xml:space="preserve">   RR KU              RT LT</t>
  </si>
  <si>
    <t xml:space="preserve">1 unit = each. 2 per year. Rental is for short term use, rental  paid amount can not exceed purchase price                            </t>
  </si>
  <si>
    <t>UE KU                RT LT</t>
  </si>
  <si>
    <t>K0070</t>
  </si>
  <si>
    <r>
      <t xml:space="preserve">Rear wheel assembly, complete, with pneumatic tire, spokes or molded, </t>
    </r>
    <r>
      <rPr>
        <b/>
        <sz val="10"/>
        <color theme="1"/>
        <rFont val="Tahoma"/>
        <family val="2"/>
      </rPr>
      <t>replacement only</t>
    </r>
    <r>
      <rPr>
        <sz val="10"/>
        <color theme="1"/>
        <rFont val="Tahoma"/>
        <family val="2"/>
      </rPr>
      <t xml:space="preserve">, each. </t>
    </r>
  </si>
  <si>
    <t>KH                   RT LT</t>
  </si>
  <si>
    <r>
      <t xml:space="preserve">1 unit = each. 2 per year. </t>
    </r>
    <r>
      <rPr>
        <b/>
        <sz val="10"/>
        <color theme="1"/>
        <rFont val="Tahoma"/>
        <family val="2"/>
      </rPr>
      <t>(CAPPED rental modifiers must be used for all Medicare dually eligible members)</t>
    </r>
  </si>
  <si>
    <t>KH KU                  RT LT</t>
  </si>
  <si>
    <t>KI            RT LT</t>
  </si>
  <si>
    <t>KI KU                  RT LT</t>
  </si>
  <si>
    <t>KJ  KU                RT LT</t>
  </si>
  <si>
    <t xml:space="preserve"> UE         RT LT</t>
  </si>
  <si>
    <t>UE KU        RT LT</t>
  </si>
  <si>
    <t>K0071</t>
  </si>
  <si>
    <r>
      <t xml:space="preserve">Front caster assembly, complete, with pneumatic tire, </t>
    </r>
    <r>
      <rPr>
        <b/>
        <sz val="10"/>
        <color theme="1"/>
        <rFont val="Tahoma"/>
        <family val="2"/>
      </rPr>
      <t>replacement only</t>
    </r>
    <r>
      <rPr>
        <sz val="10"/>
        <color theme="1"/>
        <rFont val="Tahoma"/>
        <family val="2"/>
      </rPr>
      <t xml:space="preserve">, each. </t>
    </r>
  </si>
  <si>
    <t xml:space="preserve">1 unit = each. 2 per year. Rental is for short term use, rental  paid amount can not exceed purchase price                             </t>
  </si>
  <si>
    <t>RR KU      RT LT</t>
  </si>
  <si>
    <t>K0072</t>
  </si>
  <si>
    <r>
      <t xml:space="preserve">Front caster assembly, complete, with semi-pneumatic tire, </t>
    </r>
    <r>
      <rPr>
        <b/>
        <sz val="10"/>
        <color theme="1"/>
        <rFont val="Tahoma"/>
        <family val="2"/>
      </rPr>
      <t>replacement only</t>
    </r>
    <r>
      <rPr>
        <sz val="10"/>
        <color theme="1"/>
        <rFont val="Tahoma"/>
        <family val="2"/>
      </rPr>
      <t xml:space="preserve">, each. </t>
    </r>
  </si>
  <si>
    <r>
      <t xml:space="preserve">Front caster assembly, complete, with semi-pneumatic tire, </t>
    </r>
    <r>
      <rPr>
        <b/>
        <sz val="10"/>
        <color theme="1"/>
        <rFont val="Tahoma"/>
        <family val="2"/>
      </rPr>
      <t>replacement onl</t>
    </r>
    <r>
      <rPr>
        <sz val="10"/>
        <color theme="1"/>
        <rFont val="Tahoma"/>
        <family val="2"/>
      </rPr>
      <t xml:space="preserve">y, each. </t>
    </r>
  </si>
  <si>
    <t>RR KU     RT LT</t>
  </si>
  <si>
    <t>UE          RT LT</t>
  </si>
  <si>
    <t>UE KU               RT LT</t>
  </si>
  <si>
    <t>K0073</t>
  </si>
  <si>
    <t xml:space="preserve">Caster pin lock, each. </t>
  </si>
  <si>
    <t>RR KU                 RT LT</t>
  </si>
  <si>
    <t>UE KU      RT LT</t>
  </si>
  <si>
    <t>K0077</t>
  </si>
  <si>
    <r>
      <t xml:space="preserve">Front caster assembly, complete, with solid tire, </t>
    </r>
    <r>
      <rPr>
        <b/>
        <sz val="10"/>
        <color theme="1"/>
        <rFont val="Tahoma"/>
        <family val="2"/>
      </rPr>
      <t>replacement only</t>
    </r>
    <r>
      <rPr>
        <sz val="10"/>
        <color theme="1"/>
        <rFont val="Tahoma"/>
        <family val="2"/>
      </rPr>
      <t xml:space="preserve">,each. </t>
    </r>
  </si>
  <si>
    <t>UE KU                 RT LT</t>
  </si>
  <si>
    <t>K0098</t>
  </si>
  <si>
    <r>
      <t xml:space="preserve">Drive belt for power wheelchair, </t>
    </r>
    <r>
      <rPr>
        <b/>
        <sz val="10"/>
        <color theme="1"/>
        <rFont val="Tahoma"/>
        <family val="2"/>
      </rPr>
      <t>replacement only</t>
    </r>
    <r>
      <rPr>
        <sz val="10"/>
        <color theme="1"/>
        <rFont val="Tahoma"/>
        <family val="2"/>
      </rPr>
      <t>.</t>
    </r>
  </si>
  <si>
    <t>K0105</t>
  </si>
  <si>
    <t xml:space="preserve">IV hanger, each. </t>
  </si>
  <si>
    <t xml:space="preserve">1 unit = each.  1 per 5 years. Rental is for short term use, rental  paid amount can not exceed purchase price                             </t>
  </si>
  <si>
    <t xml:space="preserve">1 unit = each. 1 per 5 years. Rental is for short term use, rental  paid amount can not exceed purchase price                             </t>
  </si>
  <si>
    <t>K0108</t>
  </si>
  <si>
    <t xml:space="preserve">Wheelchair component or accessory, not otherwise specified. (new
equipment)
</t>
  </si>
  <si>
    <r>
      <t xml:space="preserve">1 unit = each,                                                                                 </t>
    </r>
    <r>
      <rPr>
        <b/>
        <sz val="10"/>
        <color theme="1"/>
        <rFont val="Tahoma"/>
        <family val="2"/>
      </rPr>
      <t xml:space="preserve">RE units must be requested using K0739 U5 modifier. </t>
    </r>
    <r>
      <rPr>
        <sz val="10"/>
        <color theme="1"/>
        <rFont val="Tahoma"/>
        <family val="2"/>
      </rPr>
      <t xml:space="preserve">                                                     </t>
    </r>
    <r>
      <rPr>
        <i/>
        <sz val="10"/>
        <color theme="1"/>
        <rFont val="Tahoma"/>
        <family val="2"/>
      </rPr>
      <t xml:space="preserve">                                        </t>
    </r>
    <r>
      <rPr>
        <sz val="10"/>
        <color theme="1"/>
        <rFont val="Tahoma"/>
        <family val="2"/>
      </rPr>
      <t xml:space="preserve"> </t>
    </r>
  </si>
  <si>
    <t>Wheelchair component or accessory, not otherwise specified (for MassHealth purposes only K0108RB is to be used for replacement of a part that has no HIPAA-compliant HCPCCS code)</t>
  </si>
  <si>
    <t xml:space="preserve">PA required when K0739 RB and K0108 NU combined equal more  $1,000.00 no matter what POS.    </t>
  </si>
  <si>
    <t>K0195</t>
  </si>
  <si>
    <t xml:space="preserve">Elevating leg rests, pair. (for use with capped rental wheelchair base) </t>
  </si>
  <si>
    <r>
      <t xml:space="preserve">1 unit = 1 pair, 2 per 5 years.                                                                                                                                                                                                                                                                     Repair to previously purchased wheelchair, include PA number on claim, RE-1 through RE-23 cannot be used with this modifier (requires PA)                                                     PA required when K0739 RB and K0108 RB combined equal more  $1,000.00 no matter what POS.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</si>
  <si>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1 pair, 2 per 5 years.                                                                                                                                                                                               Repair to previously purchased wheelchair, include PA number on claim, RE-1 through RE-23 cannot be used with this modifier (requires PA)                                                     PA required when K0739 RB and K0108 RB combined equal more  $1,000.00 no matter what POS.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</si>
  <si>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2 per 5 years.                                                        </t>
    </r>
    <r>
      <rPr>
        <b/>
        <sz val="10"/>
        <color theme="1"/>
        <rFont val="Tahoma"/>
        <family val="2"/>
      </rPr>
      <t>(CAPPED rental modifiers must be used for all Medicare dually eligible members)</t>
    </r>
  </si>
  <si>
    <r>
      <t xml:space="preserve">1 unit = 1 pair, 2 per 5 years.                                                                                                                                                                                               Repair to previously purchased wheelchair, include PA number on claim, RE-1 through RE-23 cannot be used with this modifier (requires PA)                                                     PA required when K0739 RB and K0108 RB combined equal more  $1,000.00 no matter what POS.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</si>
  <si>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 xml:space="preserve">KJ KU </t>
  </si>
  <si>
    <t>K0455</t>
  </si>
  <si>
    <t>Infusion pump used for uninterrupted parenteral administration of medication, epoprostenol or treprostinol.</t>
  </si>
  <si>
    <t xml:space="preserve">1 unit = each. 1 per 5 years.                                     Rental is for short term use, rental  paid amount can not exceed purchase price                                   </t>
  </si>
  <si>
    <t>K0462</t>
  </si>
  <si>
    <t>REQUIRED CLAIMS FORM</t>
  </si>
  <si>
    <t xml:space="preserve">Temporary replacement of patient-owned equipment being repaired, any type  </t>
  </si>
  <si>
    <r>
      <t xml:space="preserve">1 unit=each. K0462 can only be billed </t>
    </r>
    <r>
      <rPr>
        <b/>
        <sz val="10"/>
        <color theme="1"/>
        <rFont val="Tahoma"/>
        <family val="2"/>
      </rPr>
      <t>ONCE</t>
    </r>
    <r>
      <rPr>
        <sz val="10"/>
        <color theme="1"/>
        <rFont val="Tahoma"/>
        <family val="2"/>
      </rPr>
      <t xml:space="preserve"> with each repair of member owned equipment that has been determined to be unusable and a appropriate replacement has been provided.                                                                  </t>
    </r>
    <r>
      <rPr>
        <b/>
        <sz val="10"/>
        <color theme="1"/>
        <rFont val="Tahoma"/>
        <family val="2"/>
      </rPr>
      <t xml:space="preserve">(The Temporary Replacement Equipment Form </t>
    </r>
    <r>
      <rPr>
        <b/>
        <u/>
        <sz val="10"/>
        <color theme="1"/>
        <rFont val="Tahoma"/>
        <family val="2"/>
      </rPr>
      <t>must</t>
    </r>
    <r>
      <rPr>
        <b/>
        <sz val="10"/>
        <color theme="1"/>
        <rFont val="Tahoma"/>
        <family val="2"/>
      </rPr>
      <t xml:space="preserve">  be completed and submited with each claim.)</t>
    </r>
  </si>
  <si>
    <t>K0552</t>
  </si>
  <si>
    <r>
      <t xml:space="preserve">Supplies for external </t>
    </r>
    <r>
      <rPr>
        <b/>
        <sz val="10"/>
        <color theme="1"/>
        <rFont val="Tahoma"/>
        <family val="2"/>
      </rPr>
      <t>non-insulin</t>
    </r>
    <r>
      <rPr>
        <sz val="10"/>
        <color theme="1"/>
        <rFont val="Tahoma"/>
        <family val="2"/>
      </rPr>
      <t xml:space="preserve"> drug infusion pump, syringe type cartridge, sterile, each.</t>
    </r>
  </si>
  <si>
    <t xml:space="preserve">1 unit = each, 20 per month. Intermittent infusions, one bag or cassettes for each drug dose, and continuous cassettes, bag or syringe. </t>
  </si>
  <si>
    <t>K0601</t>
  </si>
  <si>
    <t>Replacement battery for external infusion pump owned by patient, silver oxide, 1.5 volt, each.</t>
  </si>
  <si>
    <t>1 unit = each 1 per 3 years,  Replacement for already purchased equipment.</t>
  </si>
  <si>
    <t>K0602</t>
  </si>
  <si>
    <t>Replacement battery for external infusion pump owned by patient, silver oxide, 3 volt, each.</t>
  </si>
  <si>
    <t>K0603</t>
  </si>
  <si>
    <t>Replacement battery for external infusion pump owned by patient, alkaline, 1.5 volt, each.</t>
  </si>
  <si>
    <t>K0604</t>
  </si>
  <si>
    <t>Replacement battery for external infusion pump owned by patient, lithium, 3.6 volt, each.</t>
  </si>
  <si>
    <t>K0605</t>
  </si>
  <si>
    <t>Replacement battery for external infusion pump owned by patient, lithium, 4.5 volt, each.</t>
  </si>
  <si>
    <t>K0606</t>
  </si>
  <si>
    <t xml:space="preserve">Automatic external defibrillator with integrated electrocardiogram analysis, garment type </t>
  </si>
  <si>
    <r>
      <t xml:space="preserve">1 unit = each, 1 per 5 years.                                                 </t>
    </r>
    <r>
      <rPr>
        <b/>
        <sz val="10"/>
        <color theme="1"/>
        <rFont val="Tahoma"/>
        <family val="2"/>
      </rPr>
      <t>( Masshealth members only )</t>
    </r>
    <r>
      <rPr>
        <sz val="10"/>
        <color theme="1"/>
        <rFont val="Tahoma"/>
        <family val="2"/>
      </rPr>
      <t xml:space="preserve">   </t>
    </r>
  </si>
  <si>
    <t>Automatic external defibrillator with integrated electrocardiogram analysis, garment type..(FDA class III device)</t>
  </si>
  <si>
    <t xml:space="preserve">K0606 </t>
  </si>
  <si>
    <r>
      <t xml:space="preserve">1 unit = each, 1 per 5 years.                                                         </t>
    </r>
    <r>
      <rPr>
        <b/>
        <sz val="10"/>
        <color theme="1"/>
        <rFont val="Tahoma"/>
        <family val="2"/>
      </rPr>
      <t>(Capped rental modifiers must be used for all Medicare dually eligible members)</t>
    </r>
  </si>
  <si>
    <t>Automatic external defibrillator with integrated electrocardiogram analysis, garment type (FDA class III device)</t>
  </si>
  <si>
    <t xml:space="preserve">K0607 </t>
  </si>
  <si>
    <t>Replacement battery for automatic external defibrillator, each  (FDA class III device)</t>
  </si>
  <si>
    <r>
      <t xml:space="preserve">1 unit = each, 1 per 5 years.                                                       </t>
    </r>
    <r>
      <rPr>
        <b/>
        <sz val="10"/>
        <color theme="1"/>
        <rFont val="Tahoma"/>
        <family val="2"/>
      </rPr>
      <t>( Masshealth members only )</t>
    </r>
    <r>
      <rPr>
        <sz val="10"/>
        <color theme="1"/>
        <rFont val="Tahoma"/>
        <family val="2"/>
      </rPr>
      <t xml:space="preserve">    </t>
    </r>
  </si>
  <si>
    <t>Replacement battery for automatic external defibrillator, each (FDA class III device)</t>
  </si>
  <si>
    <r>
      <t xml:space="preserve">1 unit = each, 1 per 5 years.                                                       </t>
    </r>
    <r>
      <rPr>
        <b/>
        <sz val="10"/>
        <color theme="1"/>
        <rFont val="Tahoma"/>
        <family val="2"/>
      </rPr>
      <t>(Masshealth members only )</t>
    </r>
    <r>
      <rPr>
        <sz val="10"/>
        <color theme="1"/>
        <rFont val="Tahoma"/>
        <family val="2"/>
      </rPr>
      <t xml:space="preserve">    </t>
    </r>
  </si>
  <si>
    <t>KI</t>
  </si>
  <si>
    <t>K0608</t>
  </si>
  <si>
    <t>Replacement garment for use with automatic external  defibrillator, each (FDA class III device)</t>
  </si>
  <si>
    <t>Replacement garment for use with automatic external  defibrillator, each  (FDA class III device)</t>
  </si>
  <si>
    <t xml:space="preserve">1 unit = each, 1 per 5 years. Rental is for short term use, rental  paid amount can not exceed purchase price    </t>
  </si>
  <si>
    <t xml:space="preserve">1 unit = each, 1 per 5 years. Rental is for short term use, rental  paid amount can not exceed purchase price (NUKF UEKF)  </t>
  </si>
  <si>
    <t xml:space="preserve">Replacement garment for use with automatic external  defibrillator, each (FDA class III device) </t>
  </si>
  <si>
    <t>K0609</t>
  </si>
  <si>
    <t>Replacement electrodes for use with automatic external  defibrillator, each (FDA class III device)</t>
  </si>
  <si>
    <t>Replacement electrodes for use with automatic external  defibrillator, each  (FDA class III device)</t>
  </si>
  <si>
    <t>K0730</t>
  </si>
  <si>
    <t xml:space="preserve">Controlled dose inhalation drug delivery system </t>
  </si>
  <si>
    <r>
      <t xml:space="preserve">1 unit = each, 1 per 5 years. A controlled dose inhalation drug delivery system (K0730) is covered when it is medically necessary to deliver the iloprost (Q4080) to patients with pulmonary artery hypertension who meet the following criteria.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 Masshealth members only )</t>
    </r>
    <r>
      <rPr>
        <sz val="10"/>
        <color theme="1"/>
        <rFont val="Tahoma"/>
        <family val="2"/>
      </rPr>
      <t xml:space="preserve">                                    </t>
    </r>
  </si>
  <si>
    <r>
      <t xml:space="preserve">1 unit = each, 1 per 5 years. A controlled dose inhalation drug delivery system (K0730) is covered when it is medically necessary to deliver the iloprost (Q4080) to patients with pulmonary artery hypertension who meet the following criteria.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 xml:space="preserve">( Masshealth members only )  </t>
    </r>
    <r>
      <rPr>
        <sz val="10"/>
        <color theme="1"/>
        <rFont val="Tahoma"/>
        <family val="2"/>
      </rPr>
      <t xml:space="preserve">                                  </t>
    </r>
  </si>
  <si>
    <r>
      <t xml:space="preserve">1 unit = each, 1 per 5 years. A controlled dose inhalation drug delivery system (K0730) is covered when it is medically necessary to deliver the iloprost (Q4080) to patients with pulmonary artery hypertension who meet the following criteria.                                                                                                     Providers are to use applicable ICD-10 that determines the Medical Necessity of this product.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</si>
  <si>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A controlled dose inhalation drug delivery system (K0730) is covered when it is medically necessary to deliver the iloprost (Q4080) to patients with pulmonary artery hypertension who meet the following criteria.                                                                                                      Providers are to use applicable ICD-10 that determines the Medical Necessity of this product.                                       </t>
    </r>
    <r>
      <rPr>
        <b/>
        <sz val="10"/>
        <color theme="1"/>
        <rFont val="Tahoma"/>
        <family val="2"/>
      </rPr>
      <t xml:space="preserve">(CAPPED rental modifiers must be used for all Medicare dually eligible members) </t>
    </r>
    <r>
      <rPr>
        <sz val="10"/>
        <color theme="1"/>
        <rFont val="Tahoma"/>
        <family val="2"/>
      </rPr>
      <t xml:space="preserve">                                     </t>
    </r>
  </si>
  <si>
    <t>K0733</t>
  </si>
  <si>
    <t>Power wheelchair accessory, 12 to 24 amp hour sealed lead acid battery, each (e.g. gel cell, absorted glassmat)</t>
  </si>
  <si>
    <t xml:space="preserve">1 unit = each, 4 per year.                        </t>
  </si>
  <si>
    <t xml:space="preserve">1 unit = each. 4 per year. Rental is for short term use, rental  paid amount can not exceed purchase price                                                                                  </t>
  </si>
  <si>
    <t>K0738</t>
  </si>
  <si>
    <t>Portable gaseous oxygen system, rental; home compressor used to fill portable oxygen cylinders, includes portable containers, regulator, flowmeter, humidifier, cannula or mask and tubing.</t>
  </si>
  <si>
    <t xml:space="preserve">1 unit = each, 1 per month, monthly rental   Qualifying ABGs or SPO2 within 2 days of discharge from facility or within 90 days of new or renewal order.                                                                                   </t>
  </si>
  <si>
    <t>K0739</t>
  </si>
  <si>
    <t xml:space="preserve">Corrective mobility system repair performed within 12 calendar days (from intake to completion and delivery to the member). </t>
  </si>
  <si>
    <t>1 unit = 1 eligible corrective mobility system repair.</t>
  </si>
  <si>
    <t>Direct Service Component (RE units) - link</t>
  </si>
  <si>
    <t>U5</t>
  </si>
  <si>
    <t xml:space="preserve"> Direct Service Component (RE) units for evaluation of complex mobility systems, for installation of custom movable and fixed patient lift systems RE1–RE23, and installation of pediatric/turned adult safety beds RE1–RE5. </t>
  </si>
  <si>
    <t xml:space="preserve"> 1 RE unit = 1 hour.                                                      Providers will be required to request RE units as a separate line item on the PA.   Providers must identify the number of RE units being requested on the PA line item.</t>
  </si>
  <si>
    <t>U7</t>
  </si>
  <si>
    <t>(Direct Service Component (RE units) may be requested upon evaluation for manual or power wheelchair repairs. RE1-RE2. One RE unit equals 1 hour.) </t>
  </si>
  <si>
    <t xml:space="preserve"> 1 RE unit = 1 hour.                                                     Providers will be required to request RE units as a separate line item on the claim for the repair.   Providers must identify the number of RE units being requested on the PA for repairs over $1,000.</t>
  </si>
  <si>
    <r>
      <t xml:space="preserve">Repair or nonroutine service for Durable Medical Equipment other than Oxygen requiring the skill of a technician, labor component, per 15 mins                             </t>
    </r>
    <r>
      <rPr>
        <b/>
        <sz val="10"/>
        <color theme="1"/>
        <rFont val="Tahoma"/>
        <family val="2"/>
      </rPr>
      <t>"repair, excluding ATP provider"</t>
    </r>
  </si>
  <si>
    <t>1 unit = 15 minutes.  PA required for any repair of equipment over $1,000.00.                                                                   PA required when K0739 RB and K0108 RB or E1399 RB combined equal more  $1,000.00 no matter what POS.</t>
  </si>
  <si>
    <t>RB U6</t>
  </si>
  <si>
    <t>Repair or nonroutine service for durable medical equipment other than oxygen requiring the skill of a technician, labor component, per 15 minutes (repair, excluding ATP providers) for serviceable retired backup chair </t>
  </si>
  <si>
    <t>1 unit = 15 minutes.  U6 modifier to be used in conjunction with K0739 when repair is performed to member’s serviceable retired backup power wheelchair.                   PA required for all repairs.</t>
  </si>
  <si>
    <t>UB</t>
  </si>
  <si>
    <t>Repair or nonroutine service for Durable Medical Equipment other than Oxygen requiring the skill of a technician, labor component, per 15 mins                     "repair, ATP provider only"</t>
  </si>
  <si>
    <t>1 unit = 15 minutes.  PA required for any repair of equipment pver $1,000.00.                                                                   PA required when K0739 RB and K0108 RB or E1399 RB combined equal more  $1,000.00 no matter what POS.</t>
  </si>
  <si>
    <t>UB U6</t>
  </si>
  <si>
    <t>Repair or nonroutine service for durable medical equipment other than oxygen requiring the skill of a technician, labor component, per 15 minutes (repair, ATP providers only) for serviceable retired backup chair</t>
  </si>
  <si>
    <t>1 unit = 15 minutes. U6 modifier to be used in conjunction with K0739 when repair is performed to member’s serviceable retired backup power wheelchair.                    PA required for all repairs.</t>
  </si>
  <si>
    <t>K0800</t>
  </si>
  <si>
    <t>Power operated vehicle, group 1 standard, patient weight capacity up to and including 300 pounds.</t>
  </si>
  <si>
    <t xml:space="preserve">1 unit = each, 1 per 5 years.                                                                                                 </t>
  </si>
  <si>
    <t xml:space="preserve">1 unit = each.  1 per 5 years.  Rental is for short term use, rental  paid amount can not exceed purchase price                                                                           </t>
  </si>
  <si>
    <t>K0801</t>
  </si>
  <si>
    <t>Power operated vehicle, group 1 heavy duty, patient weight capacity 301 to 450 pounds.</t>
  </si>
  <si>
    <t xml:space="preserve">1 unit = each.  1 per 5 years.  Rental is for short term use, rental  paid amount can not exceed purchase price                            </t>
  </si>
  <si>
    <t>K0802</t>
  </si>
  <si>
    <t>Power operated vehicle, group 1 very heavy duty, patient weight capacity 451 to 600 pounds.</t>
  </si>
  <si>
    <t xml:space="preserve">1 unit = each. 1 per 5 years.     Rental is for short term use, rental  paid amount can not exceed purchase price                               </t>
  </si>
  <si>
    <t>K0806</t>
  </si>
  <si>
    <t>Power operated vehicle, group 2 standard, patient weight capacity up to and including 300 pounds.</t>
  </si>
  <si>
    <t xml:space="preserve">1 unit = each. 1 per 5 years.  Rental is for short term use, rental  paid amount can not exceed purchase price                              </t>
  </si>
  <si>
    <t>K0807</t>
  </si>
  <si>
    <t>Power operated vehicle, group 2 heavy duty, patient weight capacity 301 to 450 pounds.</t>
  </si>
  <si>
    <t>K0808</t>
  </si>
  <si>
    <t>Power operated vehicle, group 2 very heavy duty, patient weight capacity 451 to 600 pounds.</t>
  </si>
  <si>
    <t>K0813</t>
  </si>
  <si>
    <t>Power wheelchair, group 1 standard, portable, sling/solid seat and back, patient weight capacity up to and including 300 pounds.</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</si>
  <si>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</si>
  <si>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</si>
  <si>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K0814</t>
  </si>
  <si>
    <t>Power wheelchair, group 1 standard, portable, captains chair, patient weight capacity up to and including 300 pounds.</t>
  </si>
  <si>
    <r>
      <t xml:space="preserve">1 unit = each, 1 per 5 years.                                                       </t>
    </r>
    <r>
      <rPr>
        <b/>
        <sz val="10"/>
        <color theme="1"/>
        <rFont val="Tahoma"/>
        <family val="2"/>
      </rPr>
      <t xml:space="preserve">( Masshealth members only ) </t>
    </r>
    <r>
      <rPr>
        <sz val="10"/>
        <color theme="1"/>
        <rFont val="Tahoma"/>
        <family val="2"/>
      </rPr>
      <t xml:space="preserve">   </t>
    </r>
  </si>
  <si>
    <t>K0815</t>
  </si>
  <si>
    <t>Power wheelchair, group 1 standard, sling/solid seat and back, patient weight capacity up to and including 300 pounds.</t>
  </si>
  <si>
    <r>
      <t xml:space="preserve">1 unit = each, 1 per 5 years.                                                        </t>
    </r>
    <r>
      <rPr>
        <b/>
        <sz val="10"/>
        <color theme="1"/>
        <rFont val="Tahoma"/>
        <family val="2"/>
      </rPr>
      <t>(CAPPED rental modifiers must be used for all Medicare dually eligible members)</t>
    </r>
  </si>
  <si>
    <t>K0816</t>
  </si>
  <si>
    <t>Power wheelchair, group 1 standard, captains chair, patient weight capacity up to and including 300 pounds.</t>
  </si>
  <si>
    <t>K0820</t>
  </si>
  <si>
    <t>Power wheelchair, group 2 standard, portable, sling/solid seat/back, patient weight capacity up to and including 300 pounds.</t>
  </si>
  <si>
    <t>K0821</t>
  </si>
  <si>
    <t>Power wheelchair, group 2 standard, portable, captains chair,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</si>
  <si>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</si>
  <si>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</si>
  <si>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</si>
  <si>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</si>
  <si>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</si>
  <si>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 duty, sling/solid seat/back, patient weight capacity 301 to 450 pounds.</t>
  </si>
  <si>
    <t>K0825</t>
  </si>
  <si>
    <t>Power wheelchair, group 2 heavy duty, captains chair, patient weight capacity capacity 301 to 450 pounds.</t>
  </si>
  <si>
    <t>K0826</t>
  </si>
  <si>
    <t>Power wheelchair, group 2 very heavy duty, sling/solid seat/back, patient weight capacity 451 to 600 pounds.</t>
  </si>
  <si>
    <t>K0827</t>
  </si>
  <si>
    <t>Power wheelchair, group 2 very heavy duty, captains chair, patient weight weight capacity 451 to 600 pounds.</t>
  </si>
  <si>
    <r>
      <t xml:space="preserve">1 unit = each, 1 per 5 years.                                                       </t>
    </r>
    <r>
      <rPr>
        <b/>
        <sz val="10"/>
        <color theme="1"/>
        <rFont val="Tahoma"/>
        <family val="2"/>
      </rPr>
      <t xml:space="preserve">( Masshealth members only )  </t>
    </r>
    <r>
      <rPr>
        <sz val="10"/>
        <color theme="1"/>
        <rFont val="Tahoma"/>
        <family val="2"/>
      </rPr>
      <t xml:space="preserve">  </t>
    </r>
  </si>
  <si>
    <t>K0828</t>
  </si>
  <si>
    <t>Power wheelchair, group 2 extra heavy duty, sling/solid seat/back, patient weight capacity 601 pounds or more.</t>
  </si>
  <si>
    <t>K0829</t>
  </si>
  <si>
    <t>Power wheelchair, group 2 extra heavy duty, captains chair, patient weight 601 pounds or more.</t>
  </si>
  <si>
    <t>K0830</t>
  </si>
  <si>
    <t>Power wheelchair, group 2 standard, seat elevator, sling/solid seat/back, patient weight capacity up to and including 300 pounds.</t>
  </si>
  <si>
    <t xml:space="preserve">1 unit = each, 1 per 5 years. Rental is for short term use, rental  paid amount can not exceed purchase price                                    </t>
  </si>
  <si>
    <t>K0831</t>
  </si>
  <si>
    <t>Power wheelchair, group 2 standard, seat elevator, captains chair, patient weight capacity up to and including 300 pounds.</t>
  </si>
  <si>
    <t xml:space="preserve">1 unit = each, 1 per 5 years. Rental is for short term use, rental  paid amount can not exceed purchase price      </t>
  </si>
  <si>
    <t>K0835</t>
  </si>
  <si>
    <t>Power wheelchair, group 2 standard, single power option, sling/solid seat/back, patient weight capacity up to and including 300 pounds.</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</si>
  <si>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</si>
  <si>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t>K0836</t>
  </si>
  <si>
    <t>Power wheelchair, group 2 standard, single power option, captains chair, patient weight capacity up to and including 300 pounds.</t>
  </si>
  <si>
    <t>K0837</t>
  </si>
  <si>
    <t>Power wheelchair, group 2 heavy duty, single power option, sling/solid seat/back, patient weight capacity 301 to 450 pounds.</t>
  </si>
  <si>
    <t>K0838</t>
  </si>
  <si>
    <t>Power wheelchair, group 2 heavy duty, single power option, captains chair, patient weight capacity 301 to 450 pounds.</t>
  </si>
  <si>
    <t>K0839</t>
  </si>
  <si>
    <t>Power wheelchair, group 2 very heavy duty, single power option sling/solid seat/back, patient weight capacity 451 to 600 pounds.</t>
  </si>
  <si>
    <t>K0840</t>
  </si>
  <si>
    <t>Power wheelchair, group 2 extra heavy duty, single power option, sling/solid seat/back, patient weight capacity 601 pounds or more.</t>
  </si>
  <si>
    <t>K0841</t>
  </si>
  <si>
    <t>Power wheelchair, group 2 standard, multiple power option, sling/solid seat/back, patient weight capacity up to and including 300 pounds.</t>
  </si>
  <si>
    <t>K0842</t>
  </si>
  <si>
    <t>Power wheelchair, group 2 standard, multiple power option, captains chair, patient weight capacity up to and including 300 pounds.</t>
  </si>
  <si>
    <t>K0843</t>
  </si>
  <si>
    <t>Power wheelchair, group 2 heavy duty, multiple power option, sling/solid seat/back, patient weight capacity 301 to 450 pounds.</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</si>
  <si>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</si>
  <si>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r>
      <t xml:space="preserve">1 unit = each, 1 per 5 years.                                                                                                        </t>
    </r>
    <r>
      <rPr>
        <b/>
        <sz val="10"/>
        <color theme="1"/>
        <rFont val="Tahoma"/>
        <family val="2"/>
      </rPr>
      <t>(Capped rental modifiers must be used for all Medicare dually eligible members)</t>
    </r>
  </si>
  <si>
    <t>K0848</t>
  </si>
  <si>
    <t>Power wheelchair, group 3 standard, sling/solid seat/back, patient weight capacity up to and including 300 pounds.</t>
  </si>
  <si>
    <r>
      <t xml:space="preserve">1 unit = each, 1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r>
      <rPr>
        <sz val="10"/>
        <color theme="1"/>
        <rFont val="Tahoma"/>
        <family val="2"/>
      </rPr>
      <t xml:space="preserve"> </t>
    </r>
  </si>
  <si>
    <t>K0849</t>
  </si>
  <si>
    <t>Power wheelchair, group 3 standard, captains chair, patient weight capacity up to and including 300 pounds.</t>
  </si>
  <si>
    <r>
      <t xml:space="preserve">1 unit = each, 1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  </t>
    </r>
  </si>
  <si>
    <t>K0850</t>
  </si>
  <si>
    <t>Power wheelchair, group 3 heavy duty, sling/solid seat/back, patient weight capacity 301 to 450 pounds.</t>
  </si>
  <si>
    <t>K0851</t>
  </si>
  <si>
    <t>Power wheelchair, group 3 heavy duty, captains chair, patient weight capacity 301 to 450 pounds.</t>
  </si>
  <si>
    <t>K0852</t>
  </si>
  <si>
    <t>Power wheelchair, group 3 very heavy duty, sling/solid seat/back, patient weight capacity 451 to 600 pounds.</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</si>
  <si>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initial Prior Authorization Request.</t>
    </r>
    <r>
      <rPr>
        <sz val="10"/>
        <color theme="1"/>
        <rFont val="Tahoma"/>
        <family val="2"/>
      </rPr>
      <t xml:space="preserve">  </t>
    </r>
  </si>
  <si>
    <t>K0853</t>
  </si>
  <si>
    <t>Power wheelchair, group 3 very heavy duty, captains chair, patient weight capacity 451 to 600 pounds.</t>
  </si>
  <si>
    <r>
      <t xml:space="preserve">1 unit = each, 1 per 5 years.                                                       </t>
    </r>
    <r>
      <rPr>
        <b/>
        <sz val="10"/>
        <color theme="1"/>
        <rFont val="Tahoma"/>
        <family val="2"/>
      </rPr>
      <t>NU UE modifiers can be used for MassHealth members that are not dually eligible or for dually eligible members that have signed a Purchase Option Letter stating they want to purchase the chair. Note: the purchase option letter must be submitted with the Prior Authorization Request.</t>
    </r>
    <r>
      <rPr>
        <sz val="10"/>
        <color theme="1"/>
        <rFont val="Tahoma"/>
        <family val="2"/>
      </rPr>
      <t xml:space="preserve">    </t>
    </r>
  </si>
  <si>
    <r>
      <t xml:space="preserve">1 unit = each, 1 per 5 years.                                                       </t>
    </r>
    <r>
      <rPr>
        <b/>
        <sz val="10"/>
        <color theme="1"/>
        <rFont val="Tahoma"/>
        <family val="2"/>
      </rPr>
      <t xml:space="preserve">NU UE modifiers can be used for MassHealth members that are not dually eligible or for dually eligible members that have signed a Purchase Option Letter stating they want to purchase the chair. Note: the purchase option letter must be submitted with the Prior Authorization Request. </t>
    </r>
    <r>
      <rPr>
        <sz val="10"/>
        <color theme="1"/>
        <rFont val="Tahoma"/>
        <family val="2"/>
      </rPr>
      <t xml:space="preserve">   </t>
    </r>
  </si>
  <si>
    <t>K0854</t>
  </si>
  <si>
    <t>Power wheelchair, group 3 extra heavy duty, sling/solid seat/back, patient 'weight capacity 601 pounds or more.</t>
  </si>
  <si>
    <t>K0855</t>
  </si>
  <si>
    <t>Power wheelchair, group 3 extra heavy duty, captains chair, patient weight capacity 601 pounds or more.</t>
  </si>
  <si>
    <t>K0856</t>
  </si>
  <si>
    <t>Power wheelchair, group 3 standard, single power option, sling/solid seat/back,  patient weight capacity up to and including 300 pounds.</t>
  </si>
  <si>
    <t>K0857</t>
  </si>
  <si>
    <t>Power wheelchair, group 3 standard, single power option, captains chair, patient weight capacity up to and including 300 pounds.</t>
  </si>
  <si>
    <r>
      <t xml:space="preserve">1 unit = each, 1 per 5 years.                                                                                                       </t>
    </r>
    <r>
      <rPr>
        <b/>
        <sz val="10"/>
        <color theme="1"/>
        <rFont val="Tahoma"/>
        <family val="2"/>
      </rPr>
      <t>(CAPPED rental modifiers must be used for all Medicare dually eligible members)</t>
    </r>
  </si>
  <si>
    <t>K0858</t>
  </si>
  <si>
    <t>Power wheelchair, group 3 heavy duty, single power option, sling/solid seat/back, patient weight 301 to 450 pounds.</t>
  </si>
  <si>
    <t>K0859</t>
  </si>
  <si>
    <t>Power wheelchair, group 3 heavy duty, single power option, captains chair, 'patient weight capacity 301 to 450 pounds</t>
  </si>
  <si>
    <t>K0860</t>
  </si>
  <si>
    <t>Power wheelchair, group 3 very heavy duty, single power option, sling/solid seat/back, patient weight capacity 451 to 600 pounds</t>
  </si>
  <si>
    <t>K0861</t>
  </si>
  <si>
    <t>Power wheelchair, group 3 standard, multiple power option, sling/solid seat/back, patient weight capacity up to and including 300 pounds</t>
  </si>
  <si>
    <r>
      <t xml:space="preserve">1 unit = each, 1 per 5 years.                                                                                                                                                                                                                                                                                                                       </t>
    </r>
    <r>
      <rPr>
        <b/>
        <sz val="10"/>
        <color theme="1"/>
        <rFont val="Tahoma"/>
        <family val="2"/>
      </rPr>
      <t xml:space="preserve">(CAPPED rental modifiers must be used for all Medicare dually eligible members) </t>
    </r>
  </si>
  <si>
    <t>K0862</t>
  </si>
  <si>
    <t>Power wheelchair, group 3 heavy duty, multiple power option, sling/solid seat/back, patient weight capacity 301 to 450 pounds.</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</si>
  <si>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</si>
  <si>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r>
      <t xml:space="preserve">1 unit = each, 1 per 5 years.                                                                                                                                                                                                                                                                                                                        </t>
    </r>
    <r>
      <rPr>
        <b/>
        <sz val="10"/>
        <color theme="1"/>
        <rFont val="Tahoma"/>
        <family val="2"/>
      </rPr>
      <t xml:space="preserve">(Capped rental modifiers must be used for all Medicare dually eligible members) </t>
    </r>
  </si>
  <si>
    <t>K0863</t>
  </si>
  <si>
    <t>Power wheelchair, group 3 very heavy duty, multiple power option, sling/solid seat/back, patient weight capacity 451 to 600 pounds.</t>
  </si>
  <si>
    <t>K0864</t>
  </si>
  <si>
    <t>Power wheelchair, group 3 extra heavy duty, multiple power option, sling/solid seat/back, patient weight capacity 601 pounds or more.</t>
  </si>
  <si>
    <r>
      <t xml:space="preserve">1 unit = each, 1 per 5 years.                                                                                                                                                                                                                                                                                                                       </t>
    </r>
    <r>
      <rPr>
        <b/>
        <sz val="10"/>
        <color theme="1"/>
        <rFont val="Tahoma"/>
        <family val="2"/>
      </rPr>
      <t>(CAPPED rental modifiers must be used for all Medicare dually eligible members)</t>
    </r>
    <r>
      <rPr>
        <sz val="10"/>
        <color theme="1"/>
        <rFont val="Tahoma"/>
        <family val="2"/>
      </rPr>
      <t xml:space="preserve"> </t>
    </r>
  </si>
  <si>
    <t>K0868</t>
  </si>
  <si>
    <t>Power wheelchair, group 4 standard, sling/solid seat/back, patient weight capacity up to and including 300 pounds.</t>
  </si>
  <si>
    <t xml:space="preserve">1 unit = each. 1 per 5 years.    Rental is for short term use, rental  paid amount can not exceed purchase price                                       </t>
  </si>
  <si>
    <t>K0869</t>
  </si>
  <si>
    <t>Power wheelchair, group 4 standard, captains chair, patient weight capacity up to and including 300 pounds.</t>
  </si>
  <si>
    <t xml:space="preserve">1 unit = each. 1 per 5 years. Rental is for short term use, rental  paid amount can not exceed purchase price                                                </t>
  </si>
  <si>
    <t>K0870</t>
  </si>
  <si>
    <t>Power wheelchair, group 4 heavy duty, sling/solid seat/back, patient weight capacity 301 to 450 pounds.</t>
  </si>
  <si>
    <t xml:space="preserve">1 unit = each, 1 per 5 years.                                           </t>
  </si>
  <si>
    <t xml:space="preserve">1 unit = each. 1 per 5 years.  Rental is for short term use, rental  paid amount can not exceed purchase price  .                                     </t>
  </si>
  <si>
    <t>K0871</t>
  </si>
  <si>
    <t>Power wheelchair, group 4 very heavy duty, sling/solid seat/back, patient weight capacity 451 to 600 pounds.</t>
  </si>
  <si>
    <t xml:space="preserve">1 unit = each.  1 per 5 years.Rental is for short term use, rental  paid amount can not exceed purchase price  .                                     </t>
  </si>
  <si>
    <t>K0877</t>
  </si>
  <si>
    <t>Power wheelchair, group 4 standard, single power option, sling/solid seat/back, patient weight capacity up to and including 300 pounds.</t>
  </si>
  <si>
    <t xml:space="preserve">1 unit = each. 1 per 5 years.  Rental is for short term use, rental  paid amount can not exceed purchase price                                                             </t>
  </si>
  <si>
    <t>K0878</t>
  </si>
  <si>
    <t>Power wheelchair, group 4 standard, single power option, captains chair, patient weight capacity up to and including 300 pounds.</t>
  </si>
  <si>
    <t xml:space="preserve">1 unit = each. 1 per 5 years. Rental is for short term use, rental  paid amount can not exceed purchase price  .                                     </t>
  </si>
  <si>
    <t>K0879</t>
  </si>
  <si>
    <t>Power wheelchair, group 4 heavy duty, single power option, sling/solid seat/back, patient weight capacity 301 to 450 pounds.</t>
  </si>
  <si>
    <t>K0880</t>
  </si>
  <si>
    <t>Power wheelchair, group 4 very heavy duty, single power option, sling/solid seat/back, patient weight 451 to 600 pounds.</t>
  </si>
  <si>
    <t xml:space="preserve">1 unit = each. ( 1 units per Date Of Service )     Rental is for short term use, rental  paid amount can not exceed purchase price                                                                          </t>
  </si>
  <si>
    <t>K0884</t>
  </si>
  <si>
    <t>Power wheelchair, group 4 standard, multiple power option, sling/solid seat/back, patient weight capacity up to and including 300 pounds.</t>
  </si>
  <si>
    <t xml:space="preserve">1 unit = each.    ( 1 units per Date Of Service )  Rental is for short term use, rental  paid amount can not exceed purchase price                                                                       </t>
  </si>
  <si>
    <t>K0885</t>
  </si>
  <si>
    <t>Power wheelchair, group 4 standard, multiple power option, captains chair, patient weight capacity up to and including 300 pounds.</t>
  </si>
  <si>
    <t xml:space="preserve">1 unit = each. 1 per 5 years.   Rental is for short term use, rental  paid amount can not exceed purchase price  .                                     </t>
  </si>
  <si>
    <t>K0886</t>
  </si>
  <si>
    <t>Power wheelchair, group 4 heavy duty, multiple power option, sling/solid seat/back, patient weight capacity 301 to 450 pounds.</t>
  </si>
  <si>
    <t xml:space="preserve">1 unit = each.1 per 5 years.   Rental is for short term use, rental  paid amount can not exceed purchase price  .                                     </t>
  </si>
  <si>
    <t>K0890</t>
  </si>
  <si>
    <t>Power wheelchair, group 5 pediatric, single power option, sling/solid seat/back, patient weight capacity up to and including 125 pounds.</t>
  </si>
  <si>
    <t xml:space="preserve">1 unit = each. 1 per 5 years.     Rental is for short term use, rental  paid amount can not exceed purchase price  .                                     </t>
  </si>
  <si>
    <t>K0891</t>
  </si>
  <si>
    <t>Power wheelchair, group 5 pediatric, multiple power option, sling/solid seat/back, patient weight capacity up to and including 125 pounds.</t>
  </si>
  <si>
    <t xml:space="preserve">1 unit = each. 1 per 5 years.    Rental is for short term use, rental  paid amount can not exceed purchase price  .                     </t>
  </si>
  <si>
    <t>L8501</t>
  </si>
  <si>
    <t>Tracheostomy speaking valve.</t>
  </si>
  <si>
    <r>
      <t xml:space="preserve">1 unit = each, 1 per month. Claim must include applicable </t>
    </r>
    <r>
      <rPr>
        <b/>
        <u/>
        <sz val="10"/>
        <color theme="1"/>
        <rFont val="Tahoma"/>
        <family val="2"/>
      </rPr>
      <t>ICD-10</t>
    </r>
    <r>
      <rPr>
        <sz val="10"/>
        <color theme="1"/>
        <rFont val="Tahoma"/>
        <family val="2"/>
      </rPr>
      <t xml:space="preserve"> that determines the Medical Necessity of this product.              </t>
    </r>
  </si>
  <si>
    <t>S5160</t>
  </si>
  <si>
    <r>
      <rPr>
        <b/>
        <i/>
        <sz val="10"/>
        <color theme="1"/>
        <rFont val="Tahoma"/>
        <family val="2"/>
      </rPr>
      <t xml:space="preserve">Landline: </t>
    </r>
    <r>
      <rPr>
        <sz val="10"/>
        <color theme="1"/>
        <rFont val="Tahoma"/>
        <family val="2"/>
      </rPr>
      <t>Emergency response system; installation and testing</t>
    </r>
  </si>
  <si>
    <t>1 unit = each, 1 every 5 years.  Installation per RID Number [per episode]</t>
  </si>
  <si>
    <t>U8</t>
  </si>
  <si>
    <r>
      <rPr>
        <b/>
        <i/>
        <sz val="10"/>
        <color theme="1"/>
        <rFont val="Tahoma"/>
        <family val="2"/>
      </rPr>
      <t>Cellular Network</t>
    </r>
    <r>
      <rPr>
        <sz val="10"/>
        <color theme="1"/>
        <rFont val="Tahoma"/>
        <family val="2"/>
      </rPr>
      <t>:Emergency response system; installation and testing.</t>
    </r>
  </si>
  <si>
    <t>S5161</t>
  </si>
  <si>
    <r>
      <rPr>
        <b/>
        <i/>
        <sz val="10"/>
        <color theme="1"/>
        <rFont val="Tahoma"/>
        <family val="2"/>
      </rPr>
      <t xml:space="preserve">Landline: </t>
    </r>
    <r>
      <rPr>
        <sz val="10"/>
        <color theme="1"/>
        <rFont val="Tahoma"/>
        <family val="2"/>
      </rPr>
      <t>Emergency response system; service fee, per month. (excludes installation and testing)</t>
    </r>
  </si>
  <si>
    <t xml:space="preserve"> 1 unit = 1 month.                                                                 </t>
  </si>
  <si>
    <t>RR U8</t>
  </si>
  <si>
    <r>
      <rPr>
        <b/>
        <i/>
        <sz val="10"/>
        <color theme="1"/>
        <rFont val="Tahoma"/>
        <family val="2"/>
      </rPr>
      <t>Cellular Network:</t>
    </r>
    <r>
      <rPr>
        <sz val="10"/>
        <color theme="1"/>
        <rFont val="Tahoma"/>
        <family val="2"/>
      </rPr>
      <t xml:space="preserve"> Emergency response system; service fee, per month. (excludes installation and testing)</t>
    </r>
  </si>
  <si>
    <t>S5162</t>
  </si>
  <si>
    <r>
      <rPr>
        <b/>
        <i/>
        <sz val="10"/>
        <color theme="1"/>
        <rFont val="Tahoma"/>
        <family val="2"/>
      </rPr>
      <t xml:space="preserve">Landline: </t>
    </r>
    <r>
      <rPr>
        <sz val="10"/>
        <color theme="1"/>
        <rFont val="Tahoma"/>
        <family val="2"/>
      </rPr>
      <t>Emergency response system: purchase only.</t>
    </r>
  </si>
  <si>
    <t xml:space="preserve">1 unit = each, 1 per 5 years.       </t>
  </si>
  <si>
    <r>
      <rPr>
        <b/>
        <i/>
        <sz val="10"/>
        <color theme="1"/>
        <rFont val="Tahoma"/>
        <family val="2"/>
      </rPr>
      <t>Cellular Network:</t>
    </r>
    <r>
      <rPr>
        <sz val="10"/>
        <color theme="1"/>
        <rFont val="Tahoma"/>
        <family val="2"/>
      </rPr>
      <t xml:space="preserve"> Emergency response system: purchase only.</t>
    </r>
  </si>
  <si>
    <r>
      <rPr>
        <b/>
        <i/>
        <sz val="10"/>
        <color theme="1"/>
        <rFont val="Tahoma"/>
        <family val="2"/>
      </rPr>
      <t>Landline:</t>
    </r>
    <r>
      <rPr>
        <sz val="10"/>
        <color theme="1"/>
        <rFont val="Tahoma"/>
        <family val="2"/>
      </rPr>
      <t xml:space="preserve"> Emergency response system: purchase only (backup equipment; for MassHealth members only, use this HCPCS code and modifier combination for a replacement auto alert transmitter button for PERS, used for a lost button only, can not be billed separatly at the time the unit is installed) </t>
    </r>
  </si>
  <si>
    <t>TW U8</t>
  </si>
  <si>
    <r>
      <rPr>
        <b/>
        <i/>
        <sz val="10"/>
        <color theme="1"/>
        <rFont val="Tahoma"/>
        <family val="2"/>
      </rPr>
      <t>Cellular Network:</t>
    </r>
    <r>
      <rPr>
        <sz val="10"/>
        <color theme="1"/>
        <rFont val="Tahoma"/>
        <family val="2"/>
      </rPr>
      <t xml:space="preserve"> Emergency response system: purchase only (backup equipment; for MassHealth members only, use this HCPCS code and modifier combination for a replacement auto alert transmitter button for PERS, used for a lost button only, can not be billed separatly at the time the unit is installed) </t>
    </r>
  </si>
  <si>
    <t>S5497</t>
  </si>
  <si>
    <t>Home infusion therapy, catheter care / maintenance, not otherwise classified; includes administrative services, professional pharmacy services, care coordination, and all necessary supplies and equipment (drugs and nursing visits coded separately), per diem.</t>
  </si>
  <si>
    <t xml:space="preserve">1 unit = 1 day, 31 per month.                                                                                                                                </t>
  </si>
  <si>
    <t>S5498</t>
  </si>
  <si>
    <t>1 unit = 1 day, 31 per month.                                                                                                                                        included in rate is all equipment and supplies, do not bill A4221, A4222, A4230, A4231, A4232, A4245, E0776, E0784</t>
  </si>
  <si>
    <t>S5501</t>
  </si>
  <si>
    <t>Home infusion therapy, catheter care / maintenance, complex (more than one lumen), includes administrative services, professional pharmacy services, care coordination, and all necessary supplies and equipment (drugs and nursing visits coded separately), per diem.</t>
  </si>
  <si>
    <t>1 unit = 1 day, 31 per month. , included in rate is all equipment and supplies, do not bill A4221, A4222, A4230, A4231, A4232, A4245, E0776, E0784</t>
  </si>
  <si>
    <t>S5502</t>
  </si>
  <si>
    <t>Home infusion therapy, catheter care / maintenance, implanted access device, includes administrative services, professional pharmacy services, care coordination and all necessary supplies and equipment, (drugs and nursing visits coded separately), per diem (use this code for interim maintenance of vascular access not currently in use)</t>
  </si>
  <si>
    <t>S5517</t>
  </si>
  <si>
    <t>Home infusion therapy, all supplies necessary for restoration of catheter patency or declotting.</t>
  </si>
  <si>
    <t>1 unit = 1 day, 31 per month.  [month is DOS driven and cannot cross fiscal year].  Included in rate is all equipment and supplies, do not bill A4221, A4222, A4230, A4231, A4232, A4245, E0776, E0781, E0784</t>
  </si>
  <si>
    <t>S5518</t>
  </si>
  <si>
    <t>Home infusion therapy, all supplies necessary for catheter repair.</t>
  </si>
  <si>
    <t>1 unit = 1 day, 31 per month, included in rate is all equipment and supplies, do not bill A4221, A4222, A4230, A4231, A4232, A4245, E0776, E0781, E0784</t>
  </si>
  <si>
    <t>S5520</t>
  </si>
  <si>
    <t>Home infusion therapy, all supplies (including catheter) necessary for a peripherally inserted central venous catheter (picc) line insertion.</t>
  </si>
  <si>
    <t>1 unit = 1 installation, 2 per month.</t>
  </si>
  <si>
    <t>S5521</t>
  </si>
  <si>
    <t>Home infusion therapy, all supplies (including catheter) necessary for a midline catheter insertion.</t>
  </si>
  <si>
    <t>S5522</t>
  </si>
  <si>
    <t>SD</t>
  </si>
  <si>
    <t>Home infusion therapy, insertion of peripherally inserted central venous catheter (PICC), nursing services only. (no supplies or catheter included)</t>
  </si>
  <si>
    <t>S5523</t>
  </si>
  <si>
    <t>Home infusion therapy, insertion of midline central venous catheter, nursing services only. (no supplies or catheter included)</t>
  </si>
  <si>
    <t>S8186</t>
  </si>
  <si>
    <t>Swivel adaptor.</t>
  </si>
  <si>
    <t>1 unit = each. 1 per month.</t>
  </si>
  <si>
    <t>S8210</t>
  </si>
  <si>
    <t>Mucus trap.</t>
  </si>
  <si>
    <t>S8265</t>
  </si>
  <si>
    <t>Haberman feeder for cleft lip/palate.</t>
  </si>
  <si>
    <t>S8420</t>
  </si>
  <si>
    <t>Gradient pressure aid (sleeve and glove combination), custom made.</t>
  </si>
  <si>
    <r>
      <t>1 unit = each, 4 per year.                                                          Providers are to use applicable</t>
    </r>
    <r>
      <rPr>
        <b/>
        <u/>
        <sz val="10"/>
        <color theme="1"/>
        <rFont val="Tahoma"/>
        <family val="2"/>
      </rPr>
      <t xml:space="preserve"> ICD-10</t>
    </r>
    <r>
      <rPr>
        <sz val="10"/>
        <color theme="1"/>
        <rFont val="Tahoma"/>
        <family val="2"/>
      </rPr>
      <t xml:space="preserve"> that determines the Medical Necessity of this product.</t>
    </r>
  </si>
  <si>
    <t>S8421</t>
  </si>
  <si>
    <t>Gradient pressure aid (sleeve and glove combination), ready made.</t>
  </si>
  <si>
    <t>S8422</t>
  </si>
  <si>
    <t>Gradient pressure aid (sleeve), custom made, medium weight.</t>
  </si>
  <si>
    <t>S8423</t>
  </si>
  <si>
    <t>Gradient pressure aid (sleeve), custom made, heavy weight.</t>
  </si>
  <si>
    <t>S8424</t>
  </si>
  <si>
    <t>Gradient pressure aid (sleeve), ready made.</t>
  </si>
  <si>
    <t>S8425</t>
  </si>
  <si>
    <t>Gradient pressure aid (glove), custom made, medium weight.</t>
  </si>
  <si>
    <t>S8426</t>
  </si>
  <si>
    <t>Gradient pressure aid (glove), custom made, heavy weight.</t>
  </si>
  <si>
    <t>S8427</t>
  </si>
  <si>
    <t>Gradient pressure aid (glove), ready made.</t>
  </si>
  <si>
    <t>S8428</t>
  </si>
  <si>
    <t>Gradient pressure aid (gauntlet), ready made.</t>
  </si>
  <si>
    <t>S8429</t>
  </si>
  <si>
    <t>Gradient pressure exterior wrap.</t>
  </si>
  <si>
    <t>S8430</t>
  </si>
  <si>
    <t>Padding for compression bandage, roll.</t>
  </si>
  <si>
    <t>S8999</t>
  </si>
  <si>
    <t>Resuscitation bag (for use by patient on artificial respiration during power failure or other catastrophic event)</t>
  </si>
  <si>
    <t>S9325</t>
  </si>
  <si>
    <t>Home infusion therapy, pain management infusion; administrative services, professional pharmacy services, care coordination, and all necessary supplies and equipment, (drugs and nursing visits coded separately), per diem (do not use this code with S9326, S9327 or S9328)</t>
  </si>
  <si>
    <t>1 unit = 1 day, 31 per month. ,                                                                                                                              Included in rate is all equipment and supplies, [do not bill A4221, A4222, A4230, A4231, A4232, A4245, E0776, E0781, E0784.]</t>
  </si>
  <si>
    <t>S9326</t>
  </si>
  <si>
    <t>Home infusion therapy, continuous pain management infusion; administrative services, professional pharmacy services, care coordination and all necessary supplies and equipment (drugs and nursing visits coded separately), per diem.</t>
  </si>
  <si>
    <t>1 unit = 1 day, 31 per month.                                                                                                                                  Included in rate is all equipment and supplies, [do not bill A4221, A4222, A4230, A4231, A4232, A4245, E0776, E0781, E0784.]</t>
  </si>
  <si>
    <t>S9327</t>
  </si>
  <si>
    <t>Home infusion therapy, intermittent pain management infusion; administrative services, professional pharmacy services, care coordination, and all necessary supplies and equipment (drugs and nursing visits coded separately), per diem</t>
  </si>
  <si>
    <t>S9328</t>
  </si>
  <si>
    <t>Home infusion therapy, implanted pump pain management infusion; administrative services, professional pharmacy services, care coordination, and all necessary supplies and equipment (drugs and nursing visits coded separately), per diem</t>
  </si>
  <si>
    <t>S9329</t>
  </si>
  <si>
    <t>Home infusion therapy, chemotherapy infusion; administrative services, professional pharmacy services, care coordination, and all necessary supplies and equipment (drugs and nursing visits coded separately), per diem. (do not use this code with S9330 or S9331)</t>
  </si>
  <si>
    <t>S9330</t>
  </si>
  <si>
    <t>Home infusion therapy, continuous chemotherapy infusion; administrative services, professional pharmacy services, care coordination, and all necessary supplies and equipment. (drugs and nursing visits coded separately), per diem</t>
  </si>
  <si>
    <t>S9331</t>
  </si>
  <si>
    <t>Home infusion therapy, intermittent chemotherapy infusion; administrative services, professional pharmacy services, care coordination, and all necessary supplies and equipment. (drugs and nursing visits coded separately), per diem</t>
  </si>
  <si>
    <t>S9336</t>
  </si>
  <si>
    <t>Home infusion therapy, continuous anticoagulant infusion therapy (e.g. heparin), administrative services, professional pharmacy services, care coordination and all necessary supplies and equipment. (drugs and nursing visits coded separately), per diem</t>
  </si>
  <si>
    <t>S9338</t>
  </si>
  <si>
    <t>Home infusion therapy, immunotherapy therapy; administrative services, professional pharmacy services, care coordination, and all necessary supplies and equipment. (drug and nursing visits coded separately), per diem</t>
  </si>
  <si>
    <t>S9339</t>
  </si>
  <si>
    <t>Home therapy; peritoneal dialysis, administrative services, professional pharmacy services, care coordination and all necessary supplies and equipment. (drugs and nursing visits coded separately), per diem</t>
  </si>
  <si>
    <t>S9340</t>
  </si>
  <si>
    <t>Home therapy; enteral nutrition; administrative services, professional pharmacy services, care coordination, and all necessary supplies and equipment (enteral formula and nursing visits coded separately), per diem.</t>
  </si>
  <si>
    <t>1 unit = 1 day, 31 per month.                                                                                                                              Included in rate is all equipment and supplies, do not bill B9998, B9999, B9006, B4034, B4035, B4036, B4081, B4082, B4083,  B9002, B9004, E0776</t>
  </si>
  <si>
    <t>S9341</t>
  </si>
  <si>
    <t>Home therapy; enteral nutrition via gravity; administrative services, professional pharmacy services, care coordination, and all necessary supplies and equipment (enteral formula and nursing visits coded separately), per diem.</t>
  </si>
  <si>
    <t>S9342</t>
  </si>
  <si>
    <t>Home therapy; enteral nutrition via pump; administrative services, professional pharmacy services, care coordination, and all necessary supplies and equipment (enteral formula and nursing visits coded separately), per diem.</t>
  </si>
  <si>
    <t>S9343</t>
  </si>
  <si>
    <t>Home therapy; enteral nutrition via bolus; administrative services, professional pharmacy services, care coordination, and all necessary supplies and equipment (enteral formula and nursing visits coded separately), per diem.</t>
  </si>
  <si>
    <t>S9345</t>
  </si>
  <si>
    <t>Home infusion therapy, anti-hemophilic agent infusion therapy (e.g. factor viii); administrative services, professional pharmacy services, care coordination, and all necessary supplies and equipment (drugs and nursing visits coded separately), per diem.</t>
  </si>
  <si>
    <t>S9346</t>
  </si>
  <si>
    <t>Home infusion therapy, alpha-1-proteinase inhibitor (e.g., prolastin); administrative services, professional pharmacy services, care coordination, and all necessary supplies and equipment (drugs and nursing visits coded separately), per diem.</t>
  </si>
  <si>
    <t>S9347</t>
  </si>
  <si>
    <t>Home infusion therapy, uninterrupted, long-term, controlled rate intravenous or subcutaneous infusion therapy (e.g. epoprostenol); administrative services, professional pharmacy services, care coordination, and all necessary supplies and equipment (drugs and nursing visits coded separately), per diem.</t>
  </si>
  <si>
    <t>S9348</t>
  </si>
  <si>
    <t>Home infusion therapy, sympathomimetic/inotropic agent infusion therapy (e.g., dobutamine); administrative services, professional pharmacy services, care coordination, all necessary supplies and equipment (drugs and nursing visits coded separately), per diem.</t>
  </si>
  <si>
    <t>S9349</t>
  </si>
  <si>
    <t>Home infusion therapy, tocolytic infusion therapy; administrative services, professional pharmacy services, care coordination, and all necessary supplies and equipment (drugs and nursing visits coded separately), per diem.</t>
  </si>
  <si>
    <t>S9351</t>
  </si>
  <si>
    <t>Home infusion therapy, continuous anti-emetic infusion therapy; administrative services, professional pharmacy services, care coordination, all necessary supplies and equipment (drugs and nursing visits coded separately), per diem.</t>
  </si>
  <si>
    <t>S9353</t>
  </si>
  <si>
    <t>Home infusion therapy, continuous insulin infusion therapy; administrative services, professional pharmacy services, care coordination, and all necessary supplies and equipment (drugs and nursing visits coded separately), per diem.</t>
  </si>
  <si>
    <t>S9355</t>
  </si>
  <si>
    <t>Home infusion therapy, chelation therapy; administrative services, professional pharmacy services, care coordination, and all necessary supplies and equipment (drugs and nursing visits coded separately), per diem.</t>
  </si>
  <si>
    <t>S9357</t>
  </si>
  <si>
    <t>Home infusion therapy, enzyme replacement intravenous therapy; (e.g. imiglucerase); administrative services, professional pharmacy services, care coordination, and all necessary supplies and equipment (drugs and nursing visits coded separately), per diem.</t>
  </si>
  <si>
    <t>S9359</t>
  </si>
  <si>
    <t>Home infusion therapy, anti-tumor necrosis factor intravenous therapy; (e.g. infliximab); administrative services, professional pharmacy services, care coordination, and all necessary supplies and equipment (drugs and nursing visits coded separately), per diem.</t>
  </si>
  <si>
    <t>S9361</t>
  </si>
  <si>
    <t>Home infusion therapy, diuretic intravenous therapy; administrative services, professional pharmacy services, care coordination, and all necessary supplies and equipment (drugs and nursing visits coded separately), per diem.</t>
  </si>
  <si>
    <t>S9363</t>
  </si>
  <si>
    <t>Home infusion therapy, anti-spasmotic intravenous therapy; administrative services, professional pharmacy services, care coordination, and all necessary supplies and equipment (drugs and nursing visits coded separately), per diem.</t>
  </si>
  <si>
    <t>S9364</t>
  </si>
  <si>
    <t>Home infusion therapy, total parenteral nutrition (TPN); administrative services, professional pharmacy services, care coordination, and all necessary supplies and equipment (standard TPN formula, lipids, specialty amino acid formulas, drugs, and nursing visits coded separately), per diem. (do not use with home infusion codes S9365-S9368 using daily volume scales)</t>
  </si>
  <si>
    <t xml:space="preserve">1 unit = 1 day, 31 per month.                                                                                                                              </t>
  </si>
  <si>
    <t>S9365</t>
  </si>
  <si>
    <t>Home infusion therapy, total parenteral nutrition (TPN); one liter per day, administrative services, professional pharmacy services, care coordination, and all necessary supplies and equipment (standard TPN formula, lipids, specialty amino acid formulas, drugs, and nursing visits coded separately), per diem.</t>
  </si>
  <si>
    <t>S9366</t>
  </si>
  <si>
    <t>Home infusion therapy, total parenteral nutrition (TPN); more than one liter but no more than two liters per day, administrative services, professional pharmacy services, care coordination, and all necessary supplies and equipment (standard TPN formula, lipids, specialty amino acid formulas, drugs, and nursing visits coded separately), per diem.</t>
  </si>
  <si>
    <t>S9367</t>
  </si>
  <si>
    <t>Home infusion therapy, total parenteral nutrition (TPN); more than two liters but no more than three liters per day, administrative services, professional pharmacy services, care coordination, and all necessary supplies and equipment (standard TPN formula, lipids, specialty amino acids, drugs, and nursing visits coded separately), per diem.</t>
  </si>
  <si>
    <t>S9368</t>
  </si>
  <si>
    <t>Home infusion therapy, total parenteral nutrition (tpn); more than three liters per day, administrative services, professional pharmacy services, care coordination, and all necessary supplies and equipment (standard TPN formula, lipids, specialty amino acid formulas, drugs, and nursing visits coded separately), per diem</t>
  </si>
  <si>
    <t>S9370</t>
  </si>
  <si>
    <t>Home therapy, intermittent anti-emetic injection therapy; administrative services, professional pharmacy services, care coordination, and all necessary supplies and equipment (drugs and nursing visits coded separately), per diem.</t>
  </si>
  <si>
    <t>S9372</t>
  </si>
  <si>
    <t>Home therapy; intermittent anticoagulant injection therapy (e.g. heparin); administrative services, professional pharmacy services, care coordination, and all necessary supplies and equipment. (drugs and nursing visits coded separately), per diem (do not use this code with hydration therapy codes S9374-S9377)</t>
  </si>
  <si>
    <t>S9373</t>
  </si>
  <si>
    <t>Home infusion therapy, hydration therapy; administrative services, professional pharmacy services, care coordination, and all necessary supplies and equipment (drugs and nursing visits coded separately), per diem. (do not use with hydration therapy codes S9374-S9377 using daily volume scales)</t>
  </si>
  <si>
    <t>S9374</t>
  </si>
  <si>
    <t>Home infusion therapy, hydration therapy; one liter per day, administrative services, professional pharmacy services, care coordination, and all necessary supplies and equipment. (drugs and nursing visits coded separately), per diem.</t>
  </si>
  <si>
    <t>S9375</t>
  </si>
  <si>
    <t>Home infusion therapy, hydration therapy; more than one liter but no more than two liters per day, administrative services, professional pharmacy services, care coordination, and all necessary supplies and equipment. (drugs and nursing visits coded separately) per diem.</t>
  </si>
  <si>
    <t>S9376</t>
  </si>
  <si>
    <t>Home infusion therapy, hydration therapy; more than two liters but no more than three liters per day, administrative services, professional pharmacy services, care coordination, and all necessary supplies and equipment. (drugs and nursing visits coded separately) per diem.</t>
  </si>
  <si>
    <t>S9377</t>
  </si>
  <si>
    <t>Home infusion therapy, hydration therapy; more than three liters per day, administrative services, professional pharmacy services, care coordination, and all necessary supplies. (drugs and nursing visits coded separately), per diem</t>
  </si>
  <si>
    <t>S9434</t>
  </si>
  <si>
    <t>Modified solid food supplements for inborn errors of metabolism.</t>
  </si>
  <si>
    <t>S9435</t>
  </si>
  <si>
    <t>Medical foods for inborn errors of metabolism.</t>
  </si>
  <si>
    <t>S9490</t>
  </si>
  <si>
    <t>Home infusion therapy, corticosteroid infusion; administrative services, professional pharmacy services, care coordination, and all necessary supplies and equipment (drugs and nursing visits coded separately), per diem.</t>
  </si>
  <si>
    <t>S9494</t>
  </si>
  <si>
    <t>Home infusion therapy, antibiotic, antiviral, or antifungal therapy; administrative services, professional pharmacy services, care coordination, and all necessary supplies and equipment. (drug and nursing visits coded separately), per diem.</t>
  </si>
  <si>
    <r>
      <t xml:space="preserve">1 unit = 1 day, 100 per month.                                                                      (KO KP KQ SH SJ are informational modifiers for multiple antibiotic treatments per day)                                                     </t>
    </r>
    <r>
      <rPr>
        <b/>
        <sz val="10"/>
        <color theme="1"/>
        <rFont val="Tahoma"/>
        <family val="2"/>
      </rPr>
      <t xml:space="preserve">                                                                                                                                                                                                 </t>
    </r>
  </si>
  <si>
    <t>S9497</t>
  </si>
  <si>
    <t>Home infusion therapy, antibiotic, antiviral, or antifungal therapy; once every 3 hours; administrative services, professional pharmacy services, care coordination, and all necessary supplies and equipment. (drugs and nursing visits coded separately), per diem.</t>
  </si>
  <si>
    <t xml:space="preserve">1 unit = 1 day, 100 per month.                                                                      (KO KP KQ SH SJ are informational modifiers for multiple antibiotic treatments per day)                                                                                                                                                                                                                                                      </t>
  </si>
  <si>
    <t>S9500</t>
  </si>
  <si>
    <t>Home infusion therapy, antibiotic, antiviral, or antifungal therapy; once every 24 hours; administrative services, professional pharmacy services, care coordination, and all necessary supplies and equipment. (drugs and nursing visits coded separately), per diem.</t>
  </si>
  <si>
    <r>
      <t xml:space="preserve">1 unit = 1 day, 100 per month.                                                                    </t>
    </r>
    <r>
      <rPr>
        <b/>
        <sz val="10"/>
        <color theme="1"/>
        <rFont val="Tahoma"/>
        <family val="2"/>
      </rPr>
      <t xml:space="preserve"> </t>
    </r>
    <r>
      <rPr>
        <sz val="10"/>
        <color theme="1"/>
        <rFont val="Tahoma"/>
        <family val="2"/>
      </rPr>
      <t xml:space="preserve"> (KO KP KQ SH SJ are informational modifiers for multiple antibiotic treatments per day)                                                                                                                                                                                                                                                      </t>
    </r>
  </si>
  <si>
    <t>S9501</t>
  </si>
  <si>
    <t>Home infusion therapy, antibiotic, antiviral, or antifungal therapy; once every 12 hours; administrative services, professional pharmacy services, care coordination, and all necessary supplies and equipment. (drugs and nursing visits coded separately), per diem.</t>
  </si>
  <si>
    <r>
      <t xml:space="preserve">1 unit = 1 day, 100 per month.                                                                      (KO KP KQ SH SJ are informational modifiers for multiple antibiotic treatments per day)                           </t>
    </r>
    <r>
      <rPr>
        <b/>
        <sz val="10"/>
        <color theme="1"/>
        <rFont val="Tahoma"/>
        <family val="2"/>
      </rPr>
      <t xml:space="preserve">                                                                                                                                                                                                                           </t>
    </r>
  </si>
  <si>
    <t>S9502</t>
  </si>
  <si>
    <t>Home infusion therapy, antibiotic, antiviral, or antifungal therapy; once every 8 hours, administrative services, professional pharmacy services, care coordination, and all necessary supplies and equipment. (drugs and nursing visits coded separately), per diem</t>
  </si>
  <si>
    <r>
      <t xml:space="preserve">1 unit = 1 day, 100 per month.                                                                      (KO KP KQ SH SJ are informational modifiers for multiple antibiotic treatments per day)                                             </t>
    </r>
    <r>
      <rPr>
        <b/>
        <sz val="10"/>
        <color theme="1"/>
        <rFont val="Tahoma"/>
        <family val="2"/>
      </rPr>
      <t xml:space="preserve">                                                                                                                                                                                                         </t>
    </r>
  </si>
  <si>
    <t>S9503</t>
  </si>
  <si>
    <t>Home infusion therapy, antibiotic, antiviral, or antifungal; once every 6 hours; administrative services, professional pharmacy services, care coordination, and all necessary supplies and equipment (drugs and nursing visits coded separately), per diem</t>
  </si>
  <si>
    <t>S9504</t>
  </si>
  <si>
    <t>Home infusion therapy, antibiotic, antiviral, or antifungal; once every 4 hours; administrative services, professional pharmacy services, care coordination, and all necessary supplies and equipment. (drugs and nursing visits coded separately), per diem</t>
  </si>
  <si>
    <t>S9537</t>
  </si>
  <si>
    <t>Home therapy; hematopoietic hormone injection therapy (e.g.crythropoietin, g-csf, gm-csf); administrative services, professional pharmacy services, care coordination, and all necessary supplies and equipment. (drugs and nursing visits coded separately), per diem</t>
  </si>
  <si>
    <t>S9538</t>
  </si>
  <si>
    <t>Home transfusion of blood product(s); administrative services, professional pharmacy services, care coordination and all necessary supplies and equipment (blood products, drugs, and nursing visits coded separately), per diem.</t>
  </si>
  <si>
    <t>S9542</t>
  </si>
  <si>
    <t>Home injectable therapy; not otherwise classified, including administrative services, professional pharmacy services, coordination of care, and all necessary supplies and equipment (drugs and nursing visits coded separately), per diem</t>
  </si>
  <si>
    <t>S9558</t>
  </si>
  <si>
    <t>Home injectable therapy; growth hormone, including administrative services, professional pharmacy services, coordination of care, and all necessary supplies and equipment (drugs and nursing visits coded separately), per diem.</t>
  </si>
  <si>
    <t>S9559</t>
  </si>
  <si>
    <t>Home injectable therapy; interferon, including administrative services, professional pharmacy services, coordination of care, and all necessary supplies and equipment (drugs and nursing visits coded separately), per diem.</t>
  </si>
  <si>
    <t>S9560</t>
  </si>
  <si>
    <t>Home injectable therapy; hormonal therapy (e.g.; leuprolide, goserelin), including administrative services, professional pharmacy services, care coordination, and all necessary supplies and equipment (drugs and nursing visits coded separately), per diem.</t>
  </si>
  <si>
    <t>S9562</t>
  </si>
  <si>
    <t>Home injectable therapy, palivizumab, including administrative services, professional pharmacy services, care coordination, and all necessary supplies and equipment (drugs and nursing visits coded separately), per diem</t>
  </si>
  <si>
    <t>S9590</t>
  </si>
  <si>
    <t>Home therapy, irrigation therapy (e.g. sterile irrigation of an organ or anatomical cavity); including administrative services, professional pharmacy services, care coordination, and all necessary supplies and equipment (drugs and nursing visits coded separately), per diem</t>
  </si>
  <si>
    <t>T4521</t>
  </si>
  <si>
    <t>Adult sized disposable incontinence product brief/diaper, Small, each</t>
  </si>
  <si>
    <t>1 unit = each, 248 per month.</t>
  </si>
  <si>
    <t>T4522</t>
  </si>
  <si>
    <t>Adult sized disposable incontinence product brief/diaper, Medium, each</t>
  </si>
  <si>
    <t>T4523</t>
  </si>
  <si>
    <t>Adult sized disposable incontinence product brief/diaper, Large, each</t>
  </si>
  <si>
    <t>T4524</t>
  </si>
  <si>
    <t>Adult sized disposable incontinence product brief/diaper, Extra Large, each</t>
  </si>
  <si>
    <t>T4525</t>
  </si>
  <si>
    <t>Adult sized disposable incontinence product, protective underwear/pull-on small size, each</t>
  </si>
  <si>
    <t>T4526</t>
  </si>
  <si>
    <t>Adult sized disposable incontinence product protective underwear/pull-on medium size, each</t>
  </si>
  <si>
    <t>T4527</t>
  </si>
  <si>
    <t>Adult sized disposable incontinence product protective underwear/pull-on large size, each</t>
  </si>
  <si>
    <t>T4528</t>
  </si>
  <si>
    <t>Adult sized disposable incontinence product protective underwear/pull-on  extra large size, each</t>
  </si>
  <si>
    <t>T4529</t>
  </si>
  <si>
    <t>Pediatric sized disposable incontinence product, brief/diaper, small/medium, each</t>
  </si>
  <si>
    <t>T4530</t>
  </si>
  <si>
    <t>Pediatric sized disposable incontinence product, brief/diaper, large, each</t>
  </si>
  <si>
    <t>T4531</t>
  </si>
  <si>
    <t>Pediatric sized disposable incontinence product, protective underwear/pull-on, small/medium size, each</t>
  </si>
  <si>
    <t>T4532</t>
  </si>
  <si>
    <t>Pediatric sized disposable incontinence product, protective underwear/pull-on, large size, each</t>
  </si>
  <si>
    <t>T4533</t>
  </si>
  <si>
    <t>Youth sized disposable incontinence product, brief/diaper, each</t>
  </si>
  <si>
    <t>T4534</t>
  </si>
  <si>
    <t>Youth sized disposable incontinence product protective underwear/pull on, each</t>
  </si>
  <si>
    <t>T4535</t>
  </si>
  <si>
    <t>Disposable liner/shield/guard/pad/undergarment for incontinence, each</t>
  </si>
  <si>
    <r>
      <rPr>
        <sz val="10"/>
        <color theme="1"/>
        <rFont val="Tahoma"/>
        <family val="2"/>
      </rPr>
      <t>Disposable</t>
    </r>
    <r>
      <rPr>
        <b/>
        <sz val="10"/>
        <color theme="1"/>
        <rFont val="Tahoma"/>
        <family val="2"/>
      </rPr>
      <t xml:space="preserve"> </t>
    </r>
    <r>
      <rPr>
        <sz val="10"/>
        <color theme="1"/>
        <rFont val="Tahoma"/>
        <family val="2"/>
      </rPr>
      <t>liner/shield/guard/pad/undergarment for incontinence, each (bariatric)</t>
    </r>
  </si>
  <si>
    <t>T4536</t>
  </si>
  <si>
    <t>Incontinence product, protective underwear/pull-on reusable, any size, each</t>
  </si>
  <si>
    <t>1 unit = each, 5 per 3 months.</t>
  </si>
  <si>
    <t>T4537</t>
  </si>
  <si>
    <t>Incontinence product, protective under pad, reusable, bed size, each</t>
  </si>
  <si>
    <t>T4539</t>
  </si>
  <si>
    <t>Incontinence product diaper/brief, reusable, any size, each.</t>
  </si>
  <si>
    <t>T4540</t>
  </si>
  <si>
    <t>Incontinence product, protective underpad, reusable chair size, each.</t>
  </si>
  <si>
    <t>T4541</t>
  </si>
  <si>
    <t>Incontinence product, disposable underpad, large, each.</t>
  </si>
  <si>
    <t>T4542</t>
  </si>
  <si>
    <t>Incontinence product, disposable underpad, small, each.</t>
  </si>
  <si>
    <t>T4543</t>
  </si>
  <si>
    <t>Disposable incontinence product, brief/diaper, bariatric, size up to XXL, each</t>
  </si>
  <si>
    <t>Disposable incontinence product, brief/diaper, bariatric, size up to XXXL, each</t>
  </si>
  <si>
    <t>T4544</t>
  </si>
  <si>
    <t>Adult sized disposable incontinence product, protective underwear/pull-on,  above extra large, each.</t>
  </si>
  <si>
    <t>1 unit = each,  248 per month.</t>
  </si>
  <si>
    <t>T5001</t>
  </si>
  <si>
    <t xml:space="preserve">Positioning seat for persons with special orthopedic needs, for use in vehicle. </t>
  </si>
  <si>
    <t>Home infusion/specialty drug administration, per visit (up to 2 hours) (services provided by registered nurse with specialized, highly technical home infusion training)</t>
  </si>
  <si>
    <t>Documentation needed would be the Registered Nurses clinical home vist notes.</t>
  </si>
  <si>
    <t>Home infusion/specialty drug administration, each additional hour (services provided by registered nurse with specialized, highly technical home infusion training) (use in conjunction with (99601SD)</t>
  </si>
  <si>
    <t>NOTICES</t>
  </si>
  <si>
    <t xml:space="preserve">When repairing a wheelchair or adding any new components or accessories that requires LABOR and the total </t>
  </si>
  <si>
    <r>
      <t>amount of the claim is over $</t>
    </r>
    <r>
      <rPr>
        <b/>
        <u/>
        <sz val="16"/>
        <rFont val="Arial"/>
        <family val="2"/>
      </rPr>
      <t>1000.00</t>
    </r>
    <r>
      <rPr>
        <b/>
        <sz val="16"/>
        <rFont val="Arial"/>
        <family val="2"/>
      </rPr>
      <t xml:space="preserve"> (based on MassHealth’s Fees)  a </t>
    </r>
    <r>
      <rPr>
        <b/>
        <u/>
        <sz val="16"/>
        <rFont val="Arial"/>
        <family val="2"/>
      </rPr>
      <t>Prior Approval</t>
    </r>
    <r>
      <rPr>
        <b/>
        <sz val="16"/>
        <rFont val="Arial"/>
        <family val="2"/>
      </rPr>
      <t xml:space="preserve"> is required.  </t>
    </r>
  </si>
  <si>
    <t xml:space="preserve">This includes all HCPC’S that say “NO” or “SOMETIMES” in the Prior Approval column   </t>
  </si>
  <si>
    <t>on the DME/OXY Payment and Coverage Guideline Tool.</t>
  </si>
  <si>
    <t xml:space="preserve">Failure to do so will result in recoupment.   </t>
  </si>
  <si>
    <t>K0108 Detail Worksheet (w/ secondary discount) form (click)</t>
  </si>
  <si>
    <t xml:space="preserve">( P.O.S )  Place Of Service Code </t>
  </si>
  <si>
    <t>NEW</t>
  </si>
  <si>
    <t>12 -</t>
  </si>
  <si>
    <t>HOME</t>
  </si>
  <si>
    <t>14 -</t>
  </si>
  <si>
    <t>GROUP HOME</t>
  </si>
  <si>
    <t>31 -</t>
  </si>
  <si>
    <t>SKILLED NURSING FACILITY</t>
  </si>
  <si>
    <t>32 -</t>
  </si>
  <si>
    <t>NURSING FACILITY</t>
  </si>
  <si>
    <t>33 -</t>
  </si>
  <si>
    <t>REST HOME</t>
  </si>
  <si>
    <t>REV. 06/01/13</t>
  </si>
  <si>
    <t>A1 - Dressing for 1 wounds</t>
  </si>
  <si>
    <t>A2 - Dressing for 2 wounds</t>
  </si>
  <si>
    <t>A3 - Dressing for 3 wounds</t>
  </si>
  <si>
    <t>A4 - Dressing for 4 wounds</t>
  </si>
  <si>
    <t>A5 - Dressing for 5 wounds</t>
  </si>
  <si>
    <t>A6 - Dressing for 6 wounds</t>
  </si>
  <si>
    <t>A7 - Dressing for 7 wounds</t>
  </si>
  <si>
    <t>A8 - Dressing for 8 wounds</t>
  </si>
  <si>
    <t>A9 - Dressing for 9 or more wounds</t>
  </si>
  <si>
    <t>AU - URO, Ostomy or trach item</t>
  </si>
  <si>
    <t>AV - Item W prosthetic/orthotic</t>
  </si>
  <si>
    <t>AW - Item W a surgical dressing</t>
  </si>
  <si>
    <t>BA - Item furnished in conjunction with parenteral enteral nutrition (PEN) services</t>
  </si>
  <si>
    <t>BO - Orally administered nutrition, not by feeding tube.</t>
  </si>
  <si>
    <t>CG- Policy Criteria Applied</t>
  </si>
  <si>
    <t>KC - Replacement of special power wheelchair interface (applicable to codes E2320-E2330)</t>
  </si>
  <si>
    <t>KF - FDA class III device.</t>
  </si>
  <si>
    <t>KH - DME POS item, initial claim, purchase or first month rental (For MassHealth member’s first claim.)</t>
  </si>
  <si>
    <t>KI - DME POS item, second or third month rental</t>
  </si>
  <si>
    <t>KJ - DME POS item, parenteral enteral nutrition ( PEN) pump or capped rental, months 4 to 13 ( for MassHealth members months 4 through 13 )</t>
  </si>
  <si>
    <t xml:space="preserve">KL-DMEPOS item deliveried via mail. </t>
  </si>
  <si>
    <t>KO - Single drug unit dose form</t>
  </si>
  <si>
    <t>KP - First drug of multiple unit dose formulation</t>
  </si>
  <si>
    <t>KQ - Second or subsequent drug of a multiple drug unit dose formulation</t>
  </si>
  <si>
    <t>KS - Glucose monitor supply for diabetic beneficary (member not treated with insulin)</t>
  </si>
  <si>
    <t>KX - Specific required documentation on file (member treated with insulin)</t>
  </si>
  <si>
    <r>
      <t>KU- DMEPOS item subject to DME POS competitive bidding program #3.</t>
    </r>
    <r>
      <rPr>
        <i/>
        <sz val="11"/>
        <color indexed="49"/>
        <rFont val="Arial"/>
        <family val="2"/>
      </rPr>
      <t xml:space="preserve"> </t>
    </r>
    <r>
      <rPr>
        <i/>
        <sz val="11"/>
        <color indexed="30"/>
        <rFont val="Arial"/>
        <family val="2"/>
      </rPr>
      <t>Use this modifier when billing for wheelchair accessories and seat and back cushions furnished in connection with Group 3 complex rehabilitative power wheelchairs with dates of service beginning July 1, 2017</t>
    </r>
    <r>
      <rPr>
        <sz val="11"/>
        <color indexed="30"/>
        <rFont val="Arial"/>
        <family val="2"/>
      </rPr>
      <t>.</t>
    </r>
  </si>
  <si>
    <t xml:space="preserve">LT-   Left Side(used to identify procedures performed on the left side of the body)  </t>
  </si>
  <si>
    <t>NU - New equipment</t>
  </si>
  <si>
    <t>QF - Prescribed amount of stationary oxygen while at rest exceeds  4 liters per minute (LPM) and portable oxygen is prescribed</t>
  </si>
  <si>
    <t>QG - Prescribed amount of stationary oxygen while at rest is greater than 4 liters per minute (LPM)</t>
  </si>
  <si>
    <t>RB - Replacement of a part of DME furnised as part of a repair</t>
  </si>
  <si>
    <t>RR - Rental (Use the RR modifier when DME is to be rented.)</t>
  </si>
  <si>
    <t>RT-  Right Side(used to identify procedures performed on the right side of the body)</t>
  </si>
  <si>
    <t>SD - Services provided by registered nurse with specialized, highly technical home infusion training.  This modifier can only be used for MassHealth members, NOT for use for dually eligible beneficiaries.</t>
  </si>
  <si>
    <t xml:space="preserve">TW- Used for code A4210 (for use in billing nasal adapter/mucosucal atomization device nasal naloxone resque kit) </t>
  </si>
  <si>
    <t>TW-Back-up Equipment</t>
  </si>
  <si>
    <t>TW- Used for codes E2510, E2511 &amp; E2512 (MassHealth-only usuage of this code with modifier is for a non-dedicated alternative augmentatiive communication device persuant to 130 CMR 409.000)</t>
  </si>
  <si>
    <t>U1 - Medicaid level of care 1 (used only for nonstandard power wheelchair trays, patient lift systems, standers, gait trainer that require modification to base unit that have billable HCPCS codes) This modifier can only be used for MassHealth members, NOT for use for dually eligible beneficiaries.</t>
  </si>
  <si>
    <t>U2 -Medicaid level of care 2 Modifier is used on rental months 1 through 6 (for designated HCPCS codes) (not to be used if member has had equipment since before 07/01/04).  This modifier can only be used for MassHealth members, NOT for use for dually eligible beneficiaries.</t>
  </si>
  <si>
    <t>U3 - Medicaid level of care 3 (used for supplies for maintenance of insulin infusion catheter for MassHealth or to identify a Corrective Mobility Repair add-on payment when used in conjunction with HCPCS code K0739).</t>
  </si>
  <si>
    <t>U4 - Medicaid level of care 3 (for designated HCPCS codes)This modifier can only be used for MassHealth members, NOT for use for dually eligible beneficiaries.(used only for supplies for maintenance of insulin infusion catheter for MassHealth)</t>
  </si>
  <si>
    <t>U5-Direct Service Component(RE units) may be requested upon evaluation of complex mobility systems RE1 –RE23, for installation of custom movable and fixed patient lift systems(E0639 &amp; E0640) RE1 –RE23, and installation of pediatric/turned adult safety beds (E0328 &amp; E0329) RE1-RE5.  One RE unit equals 1 hour.</t>
  </si>
  <si>
    <t xml:space="preserve">U6-To be used in combination with relevant procedure codes when: •requesting labor when repairing a member’s serviceable retired power wheelchair </t>
  </si>
  <si>
    <t xml:space="preserve">U7- to be used in combination with K0739 to bill for wheelchair repair evaluation. </t>
  </si>
  <si>
    <t>U8-Informational modifier to be used in combination with S5160, S5161RR, S5162, and S5162TW when the unit is a cellular network Personal Emergency Response System.</t>
  </si>
  <si>
    <t>UA -Medicaid level of care 10 (used for adults for safety beds and customized
tracheostomy supplies)</t>
  </si>
  <si>
    <t>UB - Used with K0739  by mobility "RTS" providers only, for in-home repair and servicing of customized mobility equipment.  This modifier can only be used for MassHealth members, NOT for use for dually eligible beneficiaries.</t>
  </si>
  <si>
    <t>UC - Medicaid level of care 12 ( use for pediatric specialized rehabilitation equipment only )  This modifier can only be used for MassHealth members, NOT for use for dually eligible beneficiaries.</t>
  </si>
  <si>
    <t>UD - Medicaid level of care 13, as defined by each state ( Used for bariatric equipment. )  This modifier can only be used for MassHealth members, NOT for use for dually eligible beneficiaries.</t>
  </si>
  <si>
    <t>UE - Used durable medical equipment</t>
  </si>
  <si>
    <t>DME = Durable Medical Equipment</t>
  </si>
  <si>
    <t>MOB = Mobility Products</t>
  </si>
  <si>
    <t>OXY = Oxygen/Respiratory</t>
  </si>
  <si>
    <r>
      <t xml:space="preserve">         </t>
    </r>
    <r>
      <rPr>
        <b/>
        <u/>
        <sz val="12"/>
        <color indexed="62"/>
        <rFont val="Arial"/>
        <family val="2"/>
      </rPr>
      <t>P.A - MEANING</t>
    </r>
  </si>
  <si>
    <r>
      <t>“Yes”</t>
    </r>
    <r>
      <rPr>
        <sz val="11"/>
        <color indexed="18"/>
        <rFont val="Arial"/>
        <family val="2"/>
      </rPr>
      <t xml:space="preserve"> means PA is always required</t>
    </r>
  </si>
  <si>
    <r>
      <t xml:space="preserve"> “No”</t>
    </r>
    <r>
      <rPr>
        <sz val="11"/>
        <color indexed="18"/>
        <rFont val="Arial"/>
        <family val="2"/>
      </rPr>
      <t xml:space="preserve"> means PA is never required, unless you want to ask for more than the procedure code limit allows.</t>
    </r>
  </si>
  <si>
    <r>
      <t>“Sometimes”</t>
    </r>
    <r>
      <rPr>
        <sz val="11"/>
        <color indexed="18"/>
        <rFont val="Arial"/>
        <family val="2"/>
      </rPr>
      <t xml:space="preserve"> means a PA is sometimes required. </t>
    </r>
  </si>
  <si>
    <t xml:space="preserve">                        PA is required when the requested units exceed the limits listed for the service code in </t>
  </si>
  <si>
    <t xml:space="preserve">                         the Payment and Coverage Guideline Tools.</t>
  </si>
  <si>
    <t xml:space="preserve">        Providers may submit a PA request for all members and services (even if a PA is not typically </t>
  </si>
  <si>
    <t xml:space="preserve">        required for the service) for coverage of additional units beyond the specified guidelines, if </t>
  </si>
  <si>
    <t xml:space="preserve">        additional units are medically necessary. The request should be submitted before the additional </t>
  </si>
  <si>
    <t xml:space="preserve">        units are provided, and must be supported by documentation of medical necessity.</t>
  </si>
  <si>
    <t xml:space="preserve">        Once a Prior Authorization is approved for additional unit(s) the provider must bill the </t>
  </si>
  <si>
    <t xml:space="preserve">        additional unit(s) on a separate claim with a different delivery date than the allowed </t>
  </si>
  <si>
    <t xml:space="preserve">        monthly shipment. </t>
  </si>
  <si>
    <r>
      <rPr>
        <sz val="11"/>
        <color indexed="62"/>
        <rFont val="Arial"/>
        <family val="2"/>
      </rPr>
      <t>Note</t>
    </r>
    <r>
      <rPr>
        <sz val="11"/>
        <color indexed="12"/>
        <rFont val="Arial"/>
        <family val="2"/>
      </rPr>
      <t>:</t>
    </r>
    <r>
      <rPr>
        <sz val="11"/>
        <color indexed="18"/>
        <rFont val="Arial"/>
        <family val="2"/>
      </rPr>
      <t xml:space="preserve"> If the provider bills on the same claim and delivers on the same date of service claims will deny.</t>
    </r>
  </si>
  <si>
    <t xml:space="preserve">              EXAMPLE</t>
  </si>
  <si>
    <r>
      <t xml:space="preserve">            </t>
    </r>
    <r>
      <rPr>
        <b/>
        <sz val="10"/>
        <color indexed="8"/>
        <rFont val="Arial"/>
        <family val="2"/>
      </rPr>
      <t xml:space="preserve"> </t>
    </r>
    <r>
      <rPr>
        <b/>
        <u/>
        <sz val="10"/>
        <color indexed="8"/>
        <rFont val="Arial"/>
        <family val="2"/>
      </rPr>
      <t>DETERMINE COST OF A SINGLE ITEM</t>
    </r>
  </si>
  <si>
    <r>
      <t xml:space="preserve">    </t>
    </r>
    <r>
      <rPr>
        <b/>
        <u/>
        <sz val="10"/>
        <rFont val="Arial"/>
        <family val="2"/>
      </rPr>
      <t>AUTOMATIC ACC+% MARKUP</t>
    </r>
  </si>
  <si>
    <t>RATE AFTER</t>
  </si>
  <si>
    <t xml:space="preserve">  To determine the cost of a single item, enter the cost from the </t>
  </si>
  <si>
    <t>ACC+% MARKUP</t>
  </si>
  <si>
    <t xml:space="preserve">  invoice and enter the number of units, this will automatically populate </t>
  </si>
  <si>
    <t xml:space="preserve">  the cost of each item and the applicable ACC+% markup according to </t>
  </si>
  <si>
    <t xml:space="preserve">  the Division of Health Care Finance and Policy Regulations. </t>
  </si>
  <si>
    <t xml:space="preserve">                 SEE EXAMPLE ON THE RIGHT </t>
  </si>
  <si>
    <t xml:space="preserve">   Always submit the invoice for ACC+% HCPC codes with claims </t>
  </si>
  <si>
    <t xml:space="preserve">  and PA's if PA is required.</t>
  </si>
  <si>
    <t xml:space="preserve">              $6.00 X 1.20 ( 20% markup ) = $7.20</t>
  </si>
  <si>
    <t>REV. 7/25/2013</t>
  </si>
  <si>
    <t xml:space="preserve">     EXAMPLE</t>
  </si>
  <si>
    <r>
      <t xml:space="preserve">        </t>
    </r>
    <r>
      <rPr>
        <b/>
        <u/>
        <sz val="12"/>
        <rFont val="Arial"/>
        <family val="2"/>
      </rPr>
      <t>CASE INFORMATION</t>
    </r>
  </si>
  <si>
    <r>
      <t xml:space="preserve">               </t>
    </r>
    <r>
      <rPr>
        <b/>
        <sz val="10"/>
        <color indexed="8"/>
        <rFont val="Arial"/>
        <family val="2"/>
      </rPr>
      <t xml:space="preserve"> </t>
    </r>
    <r>
      <rPr>
        <b/>
        <u/>
        <sz val="10"/>
        <color indexed="8"/>
        <rFont val="Arial"/>
        <family val="2"/>
      </rPr>
      <t>INSTRUCTION ON CASE BREAKDOWN</t>
    </r>
  </si>
  <si>
    <t>COST OF CASE</t>
  </si>
  <si>
    <t>QUANTITY IN CASE</t>
  </si>
  <si>
    <t xml:space="preserve">  To determine the cost of a single item in a case, enter the cost</t>
  </si>
  <si>
    <t>ACC+% Markup</t>
  </si>
  <si>
    <t xml:space="preserve">  of the case from the invoice, this will automatically populate </t>
  </si>
  <si>
    <t xml:space="preserve">  the cost of each and the applicable ACC+% markup according to</t>
  </si>
  <si>
    <t xml:space="preserve">            SEE EXAMPLE ON THE RIGHT </t>
  </si>
  <si>
    <t xml:space="preserve">  $650.00 Divided by 200 = $3.50 ea. X ACC+% markup $3.90</t>
  </si>
  <si>
    <t>REV. 01/01/02</t>
  </si>
  <si>
    <t xml:space="preserve"> DIRECT SERVICE COMPONET CODES</t>
  </si>
  <si>
    <t>Purchase of Customized Seating, Positioning, Mobility Systems, and Related Accessories.</t>
  </si>
  <si>
    <t xml:space="preserve">These items require a custom rehabilitation equipment order involving the consultation of a Rehabilitation Technology Specialist (RTS) with a physical or occupational therapist, or a Wheelchair Clinic and utilizing mobility, seating, positioning products with some or all of the following as necessary:  evaluation, trial, specification, design, product selection, custom fabrication, fittings, instruction and follow-up.  .3 CMR 22.06, plus the direct service component at the pre-approved levels of time and complexity as defined below: </t>
  </si>
  <si>
    <t>Direct Service RE-Units</t>
  </si>
  <si>
    <r>
      <t xml:space="preserve">RE 1 - 5     </t>
    </r>
    <r>
      <rPr>
        <b/>
        <i/>
        <sz val="12"/>
        <color indexed="10"/>
        <rFont val="Arial"/>
        <family val="2"/>
      </rPr>
      <t>Specialized</t>
    </r>
    <r>
      <rPr>
        <b/>
        <sz val="12"/>
        <rFont val="Arial"/>
        <family val="2"/>
      </rPr>
      <t xml:space="preserve"> (1 to 5 hours)</t>
    </r>
  </si>
  <si>
    <r>
      <t xml:space="preserve">RE 6 - 10  </t>
    </r>
    <r>
      <rPr>
        <b/>
        <i/>
        <sz val="12"/>
        <color indexed="10"/>
        <rFont val="Arial"/>
        <family val="2"/>
      </rPr>
      <t>Intermediate</t>
    </r>
    <r>
      <rPr>
        <b/>
        <sz val="12"/>
        <rFont val="Arial"/>
        <family val="2"/>
      </rPr>
      <t xml:space="preserve"> -More time and complexity with multiple trials of equipment.                           (6 to 10 hours)</t>
    </r>
  </si>
  <si>
    <r>
      <t xml:space="preserve">RE 11 - 15  </t>
    </r>
    <r>
      <rPr>
        <b/>
        <sz val="12"/>
        <color indexed="10"/>
        <rFont val="Arial"/>
        <family val="2"/>
      </rPr>
      <t xml:space="preserve">  </t>
    </r>
    <r>
      <rPr>
        <b/>
        <i/>
        <sz val="12"/>
        <color indexed="10"/>
        <rFont val="Arial"/>
        <family val="2"/>
      </rPr>
      <t>More time and complexity</t>
    </r>
    <r>
      <rPr>
        <b/>
        <sz val="12"/>
        <rFont val="Arial"/>
        <family val="2"/>
      </rPr>
      <t>-multiple trials of equipment, high level of complexity in custom fabrication of some parts and may involve use of companents from one or more manufactures.    (11 to 15 hours)</t>
    </r>
  </si>
  <si>
    <r>
      <rPr>
        <b/>
        <sz val="12"/>
        <rFont val="Arial"/>
        <family val="2"/>
      </rPr>
      <t xml:space="preserve">RE 16 - 23  </t>
    </r>
    <r>
      <rPr>
        <b/>
        <i/>
        <sz val="12"/>
        <color indexed="10"/>
        <rFont val="Arial"/>
        <family val="2"/>
      </rPr>
      <t xml:space="preserve">  Complex</t>
    </r>
    <r>
      <rPr>
        <b/>
        <sz val="12"/>
        <rFont val="Arial"/>
        <family val="2"/>
      </rPr>
      <t>-More time and complexity with multiple trials of equipment, very
high level of complexity and may involve extensive time for trials of multiple products,
extended amount of custom fabrication, or interactions with several professionals-physicians,therapist, teachers.                                                                                                                    (16-23 hours).</t>
    </r>
  </si>
  <si>
    <t>K0108 RA</t>
  </si>
  <si>
    <t>Direct Service Part</t>
  </si>
  <si>
    <r>
      <rPr>
        <b/>
        <sz val="11"/>
        <rFont val="Arial"/>
        <family val="2"/>
      </rPr>
      <t>RE 1</t>
    </r>
    <r>
      <rPr>
        <sz val="11"/>
        <rFont val="Arial"/>
        <family val="2"/>
      </rPr>
      <t xml:space="preserve">  Specialized</t>
    </r>
  </si>
  <si>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follow-up and in the instance of fixed patient lift system installation [1-hour].</t>
  </si>
  <si>
    <r>
      <rPr>
        <b/>
        <sz val="11"/>
        <rFont val="Arial"/>
        <family val="2"/>
      </rPr>
      <t xml:space="preserve">RE 2 </t>
    </r>
    <r>
      <rPr>
        <sz val="11"/>
        <rFont val="Arial"/>
        <family val="2"/>
      </rPr>
      <t xml:space="preserve"> Specialized</t>
    </r>
  </si>
  <si>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follow-up and in the instance of fixed patient lift system installation [2-hours].</t>
  </si>
  <si>
    <r>
      <rPr>
        <b/>
        <sz val="11"/>
        <rFont val="Arial"/>
        <family val="2"/>
      </rPr>
      <t>RE 3</t>
    </r>
    <r>
      <rPr>
        <sz val="11"/>
        <rFont val="Arial"/>
        <family val="2"/>
      </rPr>
      <t xml:space="preserve">  Specialized</t>
    </r>
  </si>
  <si>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follow-up and in the instance of fixed patient lift system installation [3-hours].</t>
  </si>
  <si>
    <r>
      <rPr>
        <b/>
        <sz val="11"/>
        <rFont val="Arial"/>
        <family val="2"/>
      </rPr>
      <t>RE 4</t>
    </r>
    <r>
      <rPr>
        <sz val="11"/>
        <rFont val="Arial"/>
        <family val="2"/>
      </rPr>
      <t xml:space="preserve">  Specialized</t>
    </r>
  </si>
  <si>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follow-up and in the instance of fixed patient lift system installation [4-hours].</t>
  </si>
  <si>
    <r>
      <rPr>
        <b/>
        <sz val="11"/>
        <rFont val="Arial"/>
        <family val="2"/>
      </rPr>
      <t>RE 5</t>
    </r>
    <r>
      <rPr>
        <sz val="11"/>
        <rFont val="Arial"/>
        <family val="2"/>
      </rPr>
      <t xml:space="preserve">  Specialized</t>
    </r>
  </si>
  <si>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follow-up and in the instance of fixed patient lift system installation [5-hours].</t>
  </si>
  <si>
    <t>BA Modifier Calculation (25%)</t>
  </si>
  <si>
    <t>*  PRICING CALCULATION PER CASE  *</t>
  </si>
  <si>
    <t>*  PRICING  CALCULATION  PER  UNIT  *</t>
  </si>
  <si>
    <t xml:space="preserve">QUANTITY </t>
  </si>
  <si>
    <t xml:space="preserve">ACC </t>
  </si>
  <si>
    <t xml:space="preserve">Calories </t>
  </si>
  <si>
    <t xml:space="preserve">1 Unit = 100 Calories  </t>
  </si>
  <si>
    <t>Cost Per Unit</t>
  </si>
  <si>
    <t>CASE</t>
  </si>
  <si>
    <t>IN CASE</t>
  </si>
  <si>
    <t>Markup 25%</t>
  </si>
  <si>
    <t>Per Container</t>
  </si>
  <si>
    <t>CASE  INFORMATION</t>
  </si>
  <si>
    <t>CALORIES  INFORMATION</t>
  </si>
  <si>
    <t xml:space="preserve">*  CALCULATION  FOR  CALORIES  *  </t>
  </si>
  <si>
    <t>CALORIES PRESCRIBED PER DAY</t>
  </si>
  <si>
    <t>UNITS PER DAY</t>
  </si>
  <si>
    <t>UNITS PER MONTHLY</t>
  </si>
  <si>
    <t>UNITS PER YEAR</t>
  </si>
  <si>
    <t>BA Modifier Calculation (35%)</t>
  </si>
  <si>
    <t>Markup 35%</t>
  </si>
  <si>
    <t>Rev. 08/01/12</t>
  </si>
  <si>
    <t xml:space="preserve">BA Modifier Calculation </t>
  </si>
  <si>
    <t>Markup</t>
  </si>
  <si>
    <t xml:space="preserve">BA Modifier Calorie Calculation </t>
  </si>
  <si>
    <t>REV. 11/28/16</t>
  </si>
  <si>
    <t>HOSPITAL  BEDS  PROCDURE  CODES</t>
  </si>
  <si>
    <t xml:space="preserve">When mattress or bedside rails are provided at the same time as a </t>
  </si>
  <si>
    <t>hospital bed, use the single code that combines these items.</t>
  </si>
  <si>
    <t>E0271, E0272: Mattress, innerspring/foam rubber</t>
  </si>
  <si>
    <t>- When combined with E0251, bill as E0250</t>
  </si>
  <si>
    <t>- When combined with E0291, bill as E0290</t>
  </si>
  <si>
    <t>- When combined with E0293, bill as E0292</t>
  </si>
  <si>
    <t>- When combined with E0295, bill as E0294</t>
  </si>
  <si>
    <t>- When combined with E0266, bill as E0265</t>
  </si>
  <si>
    <t>- When combined with E0297, bill as E0296</t>
  </si>
  <si>
    <t>- When combined with E0301, bill as E0303</t>
  </si>
  <si>
    <t>- When combined with E0302, bill as E0304</t>
  </si>
  <si>
    <t>E0305, E0310: Bedside rails, half-length/full-length</t>
  </si>
  <si>
    <t>- When combined with E0290, bill as E0250</t>
  </si>
  <si>
    <t>- When combined with E0291, bill as E0251</t>
  </si>
  <si>
    <t>- When combined with E0292, bill as E0255</t>
  </si>
  <si>
    <t>- When combined with E0293, bill as E0256</t>
  </si>
  <si>
    <t>- When combined with E0294, bill as E0260</t>
  </si>
  <si>
    <t>- When combined with E0295, bill as E0261</t>
  </si>
  <si>
    <t>- When combined with E0296, bill as E0265</t>
  </si>
  <si>
    <t>- When combined with E0297, bill as E0266</t>
  </si>
  <si>
    <t>E0271, E0272: Mattress, innerspring/foam rubber plus</t>
  </si>
  <si>
    <t>- When combined with E0291, bill as E0250</t>
  </si>
  <si>
    <t>- When combined with E0293, bill as E0255</t>
  </si>
  <si>
    <t>- When combined with E0295, bill as E0260</t>
  </si>
  <si>
    <t>- When combined with E0297, bill as E0265</t>
  </si>
  <si>
    <t>RE 1- Specialized</t>
  </si>
  <si>
    <t>RE 2- Specialized</t>
  </si>
  <si>
    <t>RE 3- Specialized</t>
  </si>
  <si>
    <t>RE 4- Specialized</t>
  </si>
  <si>
    <t>RE 5- Specialized</t>
  </si>
  <si>
    <t>RE 6- Intermediate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</si>
  <si>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in the instance of fixed patient lift system installation. More time and complexity with multiple trials of equipment, custom fabrication of some parts [6-hours].</t>
  </si>
  <si>
    <t>RE 7- Intermediate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</si>
  <si>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in the instance of fixed patient lift system installation. More time and complexity with multiple trials of equipment, custom fabrication of some parts [7-hours].</t>
  </si>
  <si>
    <t>RE 8- Intermediate</t>
  </si>
  <si>
    <r>
      <t xml:space="preserve">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in the instance of fixed patient lift system installation. More time and complexity with multiple trials of equipment, custom fabrication of some parts </t>
    </r>
    <r>
      <rPr>
        <sz val="12"/>
        <rFont val="Arial"/>
        <family val="2"/>
      </rPr>
      <t>[8-hours].</t>
    </r>
  </si>
  <si>
    <t>RE 9- Intermediate</t>
  </si>
  <si>
    <r>
      <t xml:space="preserve">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in the instance of fixed patient lift system installation. More time and complexity with multiple trials of equipment, custom fabrication of some parts </t>
    </r>
    <r>
      <rPr>
        <sz val="12"/>
        <rFont val="Arial"/>
        <family val="2"/>
      </rPr>
      <t>[9-hours].</t>
    </r>
  </si>
  <si>
    <t>RE 10-Comprehensive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</si>
  <si>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manufactures [10-hours].</t>
  </si>
  <si>
    <t>RE 11- 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</si>
  <si>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manufactures [11-hours].</t>
  </si>
  <si>
    <t>RE 12- 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</si>
  <si>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manufactures [12-hours].</t>
  </si>
  <si>
    <t>RE 13- 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</si>
  <si>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manufactures [13-hours].</t>
  </si>
  <si>
    <t>RE 14- 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</si>
  <si>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manufactures [14-hours].</t>
  </si>
  <si>
    <t>RE 15- Comprehensive</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</si>
  <si>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high level of complexity in custom fabrication of some parts and may involve use of components from one or more [15-hours].</t>
  </si>
  <si>
    <t>RE 16-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</si>
  <si>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[16-hours].</t>
  </si>
  <si>
    <t>RE 17-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</si>
  <si>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[17-hours].</t>
  </si>
  <si>
    <t>RE 18-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</si>
  <si>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[18-hours].</t>
  </si>
  <si>
    <t>RE 19-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</si>
  <si>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[19-hours].</t>
  </si>
  <si>
    <t>RE 20-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</si>
  <si>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[20-hours].</t>
  </si>
  <si>
    <t>RE 21-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</si>
  <si>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[21-hours].</t>
  </si>
  <si>
    <t>RE 22-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</si>
  <si>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[22-hours].</t>
  </si>
  <si>
    <t>RE 23- Complex</t>
  </si>
  <si>
    <t>Custom rehab equipment, power wheelchair trays and fixed patient lift systems, order requiring the consultation of a Rehab Technology Specialist [RTS] with a P.T/O.T. or a Wheelchair Clinic and utilizing Mobility/Seating/Positioning products with some or all of the following as necessary: evaluation, trial, specification, design, product selection, custom fabrication, fittings, instruction and follow-up, and in the instance of fixed patient lift system installation. More time and complexity with multiple trials of equipment, very high level of complexity - may involve extensive time for trails of multiple products or interactions with several professionals- physicians, therapist, teachers. Could include extended amount of custom fabrication [23-hours].</t>
  </si>
  <si>
    <t>OPTIONS &amp; ACCESSORIES  SECTION 607</t>
  </si>
  <si>
    <t>A Column II code is included in the allowance for the corresponding Column I code when provided at the same time.  When multiple codes are listed in column I, all the codes in column II relate to each code in column I.</t>
  </si>
  <si>
    <t>*</t>
  </si>
  <si>
    <t xml:space="preserve">Power Operated Vehicle (K0800-K0812) </t>
  </si>
  <si>
    <t xml:space="preserve">All options and accessories </t>
  </si>
  <si>
    <t xml:space="preserve">Rollabout Chair (E1031) </t>
  </si>
  <si>
    <t xml:space="preserve">Transport Chair (E1037, E1038, E1039) </t>
  </si>
  <si>
    <t xml:space="preserve">All options and accessories except E0990, K0195 </t>
  </si>
  <si>
    <t xml:space="preserve">Manual Wheelchair Base (E1161, E1231, E1232, E1233, E1234, E1235, E1236, E1237, E1238, K0001, K0002, K0003, K0004, K0005, K0006, K0007, K0009) </t>
  </si>
  <si>
    <t>E0967, E0981, E0982, E0995, E2205, E2206, E2210, E2220, E2221, E2222, E2224, E2225, E2226, K0015, K0017, K0018, K0019, K0042, K0043, K0044, K0045, K0046, K0047, K0050, K0052, K0069, K0070, K0071, K0072, K0077</t>
  </si>
  <si>
    <t xml:space="preserve">Power Wheelchair Base Groups 1 and 2 (K0813-K0843) </t>
  </si>
  <si>
    <t>E0971, E0978, E0981, E0982, E0995, E1225, E2366, E2367, E2368, E2369, E2370, E2374, E2375, E2376, E2378, E2381, E2382, E2383, E2384, E2385, E2386, E2387, E2388, E2389, E2390, E2391, E2392, E2394, E2395, E2396, K0015, K0017, K0018, K0019, K0037, K0040, K0041, K0042, K0043, K0044, K0045, K0046, K0047, K0051, K0052, K0077, K0098</t>
  </si>
  <si>
    <t xml:space="preserve">Power Wheelchair Base Groups 3, 4, and 5 (K0848-K0891) </t>
  </si>
  <si>
    <t xml:space="preserve">E0971, E0978, E0981, E0982, E0995, E1225, E2366, E2367, E2368, E2369, E2370, E2374, E2375, E2376, E2378, E2381, E2382, E2383, E2384, E2385, E2386, E2387, E2388, E2389, E2390, E2391, E2392, E2394, E2395, E2396, K0015, K0017, K0018, K0019, K0037, K0041, K0042, K0043, K0044, K0045, K0046, K0047, K0051, K0052, K0077, K0098 </t>
  </si>
  <si>
    <t xml:space="preserve">E0973 </t>
  </si>
  <si>
    <t xml:space="preserve">K0017, K0018, K0019 </t>
  </si>
  <si>
    <t xml:space="preserve">E0950 </t>
  </si>
  <si>
    <t xml:space="preserve">E1028 </t>
  </si>
  <si>
    <t xml:space="preserve">E0990 </t>
  </si>
  <si>
    <t xml:space="preserve">E0995, K0042, K0043, K0044, K0045, K0046, K0047 </t>
  </si>
  <si>
    <t xml:space="preserve">Power tilt and/or recline seating systems (E1002, E1003, E1004, E1005, E1006, E1007, E1008) </t>
  </si>
  <si>
    <t xml:space="preserve">E0973, K0015, K0017, K0018, K0019, K0020, K0042, K0043, K0044, K0045, K0046, K0047, K0050, K0051, K0052 </t>
  </si>
  <si>
    <t xml:space="preserve">E1009, E1010 </t>
  </si>
  <si>
    <t xml:space="preserve">E0990, E0995, K0042, K0043, K0044, K0045, K0046, K0047, K0052, K0053, K0195 </t>
  </si>
  <si>
    <t xml:space="preserve">E2325 </t>
  </si>
  <si>
    <t xml:space="preserve">E1020 </t>
  </si>
  <si>
    <t xml:space="preserve">K0039 </t>
  </si>
  <si>
    <t xml:space="preserve">K0038 </t>
  </si>
  <si>
    <t xml:space="preserve">K0045 </t>
  </si>
  <si>
    <t xml:space="preserve">K0043, K0044 </t>
  </si>
  <si>
    <t xml:space="preserve">K0046 </t>
  </si>
  <si>
    <t xml:space="preserve">K0043 </t>
  </si>
  <si>
    <t xml:space="preserve">K0047 </t>
  </si>
  <si>
    <t xml:space="preserve">K0044 </t>
  </si>
  <si>
    <t xml:space="preserve">K0053 </t>
  </si>
  <si>
    <t xml:space="preserve">E0990, E0995, K0042, K0043, K0044, K0045, K0046, K0047 </t>
  </si>
  <si>
    <t xml:space="preserve">K0069 </t>
  </si>
  <si>
    <t xml:space="preserve">E2220, E2224 </t>
  </si>
  <si>
    <t xml:space="preserve">K0070 </t>
  </si>
  <si>
    <t xml:space="preserve">E2211, E2212, E2224 </t>
  </si>
  <si>
    <t xml:space="preserve">K0071 </t>
  </si>
  <si>
    <t xml:space="preserve">E2214, E2215, E2225, E2226 </t>
  </si>
  <si>
    <t xml:space="preserve">K0072 </t>
  </si>
  <si>
    <t xml:space="preserve">E2219, E2225, E2226 </t>
  </si>
  <si>
    <t xml:space="preserve">K0077 </t>
  </si>
  <si>
    <t xml:space="preserve">E2221, E2222, E2225, E2226 </t>
  </si>
  <si>
    <t xml:space="preserve">K0195 </t>
  </si>
  <si>
    <t>608 Enteral Product Classification List</t>
  </si>
  <si>
    <t>HCPCS</t>
  </si>
  <si>
    <t>Product Name</t>
  </si>
  <si>
    <t>Active Food Thickener</t>
  </si>
  <si>
    <t>Nana Flakes</t>
  </si>
  <si>
    <t>Resource Puree Appeal</t>
  </si>
  <si>
    <t>Thick-It 2</t>
  </si>
  <si>
    <t>Thick-It Original</t>
  </si>
  <si>
    <t>Thik &amp; Clear Instant Food Thickener</t>
  </si>
  <si>
    <t>Thik &amp; Clear Instant Food Thickener, Honey</t>
  </si>
  <si>
    <t>Thik &amp; Clear Instant Food Thickener, Nectar Consistency</t>
  </si>
  <si>
    <t xml:space="preserve">THIK &amp; CLEAR INSTANT FOOD THICKENER, PUDDING </t>
  </si>
  <si>
    <t>Original New Orleans Smoothee</t>
  </si>
  <si>
    <t>Resource Breeze</t>
  </si>
  <si>
    <t>Resource Diabetishield</t>
  </si>
  <si>
    <t>Carnation Instant Breakfast Juice Drink (Tangy Orange, Sweet Berry)</t>
  </si>
  <si>
    <t>Ceralyte 50 Oral Hydration Therapy</t>
  </si>
  <si>
    <t>Ceralyte 70 Oral Hydration Therapy</t>
  </si>
  <si>
    <t>Ceralyte 90 Oral Hydration Therapy</t>
  </si>
  <si>
    <t>Enlive</t>
  </si>
  <si>
    <t>Resource Arginaid Extra</t>
  </si>
  <si>
    <t>Pedialyte</t>
  </si>
  <si>
    <t>Active Fiber Powder</t>
  </si>
  <si>
    <t>Bipolan</t>
  </si>
  <si>
    <t>Clear 2 Go</t>
  </si>
  <si>
    <t>Cvf</t>
  </si>
  <si>
    <t>Cyto-Q</t>
  </si>
  <si>
    <t>Fiber 7</t>
  </si>
  <si>
    <t>Fiber Supreme</t>
  </si>
  <si>
    <t>Fiber-Stat</t>
  </si>
  <si>
    <t>Juice Plus Fiber- Fruit Punch</t>
  </si>
  <si>
    <t>Juice Plus Fiber-Apple</t>
  </si>
  <si>
    <t>Juice Plus Fiber-Grape</t>
  </si>
  <si>
    <t>Juice Plus Fiber-Orange</t>
  </si>
  <si>
    <t>Liquid Fiber Flow</t>
  </si>
  <si>
    <t>Nano Vm 1-3</t>
  </si>
  <si>
    <t>Nano Vm 4-8</t>
  </si>
  <si>
    <t>Resource Benefiber</t>
  </si>
  <si>
    <t>Scandical</t>
  </si>
  <si>
    <t>Uti-Stat</t>
  </si>
  <si>
    <t>Compleat</t>
  </si>
  <si>
    <t>Compleat B</t>
  </si>
  <si>
    <t>Compleat Pediatric</t>
  </si>
  <si>
    <t>Thick-It Puree</t>
  </si>
  <si>
    <t>Amtf</t>
  </si>
  <si>
    <t>Amtf High Protein</t>
  </si>
  <si>
    <t>Balanced - The Total Nutritional Drink (Instant Meal Replacment Drink)</t>
  </si>
  <si>
    <t>Balanced - The Total Nutritional Drink (Ready To Drink Meal)</t>
  </si>
  <si>
    <t>Boost</t>
  </si>
  <si>
    <t>Boost High Protein</t>
  </si>
  <si>
    <t>Boost With Benefiber</t>
  </si>
  <si>
    <t>Carnation Instant Breakfast Lactose Free (Vanilla, Chocolate, Strawberry)</t>
  </si>
  <si>
    <t>Ensure</t>
  </si>
  <si>
    <t>Ensure Fiber With Fos</t>
  </si>
  <si>
    <t>Ensure Powder</t>
  </si>
  <si>
    <t>Enteralife Hn</t>
  </si>
  <si>
    <t>Enteralife Hn Fiber</t>
  </si>
  <si>
    <t>Enteralife Hn-2</t>
  </si>
  <si>
    <t>Fibersource</t>
  </si>
  <si>
    <t>Fibersource Hn</t>
  </si>
  <si>
    <t>Fortison</t>
  </si>
  <si>
    <t>Isocal</t>
  </si>
  <si>
    <t>Isocal Hn Plus</t>
  </si>
  <si>
    <t>Isocal Ii</t>
  </si>
  <si>
    <t>Isosource</t>
  </si>
  <si>
    <t>Isosource Hn</t>
  </si>
  <si>
    <t>Jevity 1.0 Cal</t>
  </si>
  <si>
    <t>Jevity 1.2 Cal</t>
  </si>
  <si>
    <t>Monogen</t>
  </si>
  <si>
    <t>Naturite</t>
  </si>
  <si>
    <t>Nitrolan (Nitro-Pro)</t>
  </si>
  <si>
    <t>Nitro-Pro (Nitrolan)</t>
  </si>
  <si>
    <t>Nubasics</t>
  </si>
  <si>
    <t>Nutrapak</t>
  </si>
  <si>
    <t>Nutren 1.0</t>
  </si>
  <si>
    <t>Nutren 1.0 With Fiber</t>
  </si>
  <si>
    <t>Nutri Drink</t>
  </si>
  <si>
    <t>Nutriflavor</t>
  </si>
  <si>
    <t>Nutriheal Complete Nutrition For Healing Support</t>
  </si>
  <si>
    <t>Nutrition</t>
  </si>
  <si>
    <t>Osmolite 1.0 Cal</t>
  </si>
  <si>
    <t>Osmolite 1.2 Cal</t>
  </si>
  <si>
    <t>Portagen</t>
  </si>
  <si>
    <t>Probalance</t>
  </si>
  <si>
    <t>Promote</t>
  </si>
  <si>
    <t>Promote With Fiber</t>
  </si>
  <si>
    <t>Replete</t>
  </si>
  <si>
    <t>Replete With Fiber</t>
  </si>
  <si>
    <t>Susta Ii</t>
  </si>
  <si>
    <t>Sustacal</t>
  </si>
  <si>
    <t>Sustacal Basic</t>
  </si>
  <si>
    <t>Sustacal Fiber</t>
  </si>
  <si>
    <t>Ultracal</t>
  </si>
  <si>
    <t>X-Milk</t>
  </si>
  <si>
    <t>Advantage Plus - 10 Plus</t>
  </si>
  <si>
    <t>Advantage Plus - 60 Plus</t>
  </si>
  <si>
    <t>A-Soy</t>
  </si>
  <si>
    <t>Ensure High Calcium</t>
  </si>
  <si>
    <t>Ensure Hp</t>
  </si>
  <si>
    <t>Amte High Cal 2.0</t>
  </si>
  <si>
    <t>Amtf Hical2.0</t>
  </si>
  <si>
    <t>Boost Plus</t>
  </si>
  <si>
    <t>Carnation Instant Breakfast Lactose Free Plus (Vanilla, Chocolate, Strawberry)</t>
  </si>
  <si>
    <t>Carnation Instant Breakfast Lactose Free Vhc (Vanilla)</t>
  </si>
  <si>
    <t>Ensure Plus</t>
  </si>
  <si>
    <t>Hi-Cal</t>
  </si>
  <si>
    <t>Hormel Solutions Balanced Fortified Nutrition</t>
  </si>
  <si>
    <t>Isosource 1.5</t>
  </si>
  <si>
    <t>Jevity 1.5 Cal</t>
  </si>
  <si>
    <t>Med Pass 2.0</t>
  </si>
  <si>
    <t>Med Plus 2.0</t>
  </si>
  <si>
    <t>Naturite Plus</t>
  </si>
  <si>
    <t>Nestle Vhc 2.25 Complete Very High Calorie Liquid Nutrition</t>
  </si>
  <si>
    <t>Nubasics 2.0 Complete</t>
  </si>
  <si>
    <t>Nubasics Plus</t>
  </si>
  <si>
    <t>Nutren 1.5</t>
  </si>
  <si>
    <t>Nutren 1.5 Fiber</t>
  </si>
  <si>
    <t>Nutren 2.0</t>
  </si>
  <si>
    <t>Nutri Drink Plus</t>
  </si>
  <si>
    <t>Nutriassist 1.5</t>
  </si>
  <si>
    <t>Nutrition Plus</t>
  </si>
  <si>
    <t>Osmolite 1.5 Cal</t>
  </si>
  <si>
    <t>Prosurgex</t>
  </si>
  <si>
    <t>Resource 2.0</t>
  </si>
  <si>
    <t>Resource Support</t>
  </si>
  <si>
    <t>Resource Support (Vanilla, Chocolate, Strawberry)</t>
  </si>
  <si>
    <t>Resurgex Select</t>
  </si>
  <si>
    <t>Scandishake</t>
  </si>
  <si>
    <t>Sustacal Plus</t>
  </si>
  <si>
    <t>Twocal Hn</t>
  </si>
  <si>
    <t>Resurgex Plus (Previously Named Prosurgex)</t>
  </si>
  <si>
    <t>Accupepha</t>
  </si>
  <si>
    <t>Crucial Complete Elemental Diet</t>
  </si>
  <si>
    <t>F.A.A. (Free Amino Acid Diet)</t>
  </si>
  <si>
    <t>Glutasorb</t>
  </si>
  <si>
    <t>Impact Glutamine</t>
  </si>
  <si>
    <t>L-Emental</t>
  </si>
  <si>
    <t>L-Emental Plus</t>
  </si>
  <si>
    <t>Optimental</t>
  </si>
  <si>
    <t>Peptamen</t>
  </si>
  <si>
    <t>Peptamen 1.5</t>
  </si>
  <si>
    <t>Peptamen Af</t>
  </si>
  <si>
    <t>Peptamen Complete Elemental Diet With Prebio1</t>
  </si>
  <si>
    <t>Peptamen Vhp</t>
  </si>
  <si>
    <t>Peptical</t>
  </si>
  <si>
    <t>Peptinex</t>
  </si>
  <si>
    <t>Peptinex 1.0 Formula</t>
  </si>
  <si>
    <t>Peptinex 1.5</t>
  </si>
  <si>
    <t>Peptinex Dt</t>
  </si>
  <si>
    <t>Peptinex Dt With Prebiotics</t>
  </si>
  <si>
    <t>Perative</t>
  </si>
  <si>
    <t>Pro-Peptide</t>
  </si>
  <si>
    <t>Pro-Peptide Vhn</t>
  </si>
  <si>
    <t>Subdue</t>
  </si>
  <si>
    <t>Subdue Ready-To-Hang</t>
  </si>
  <si>
    <t>Tolerex</t>
  </si>
  <si>
    <t>Vital Hn</t>
  </si>
  <si>
    <t>Vivonex Plus</t>
  </si>
  <si>
    <t xml:space="preserve">VIVONEX RTF </t>
  </si>
  <si>
    <t>Vivonex T.E.N.</t>
  </si>
  <si>
    <t>Aminaid</t>
  </si>
  <si>
    <t>Amtf Renal</t>
  </si>
  <si>
    <t>Amtf Renal 2.0</t>
  </si>
  <si>
    <t>Amtf Trauma</t>
  </si>
  <si>
    <t>Boost Diabetic</t>
  </si>
  <si>
    <t>Boost Glucose Control</t>
  </si>
  <si>
    <t>Diabetic Nutritional Shake</t>
  </si>
  <si>
    <t>Diabetisource Ac</t>
  </si>
  <si>
    <t>Enterex Diabetic With Fiber</t>
  </si>
  <si>
    <t>Enterex Hepatic</t>
  </si>
  <si>
    <t>Glucerna</t>
  </si>
  <si>
    <t>Glucerna 1.2 Cal</t>
  </si>
  <si>
    <t>Glucerna Select</t>
  </si>
  <si>
    <t>Glucerna Shake</t>
  </si>
  <si>
    <t>Gluco Pro</t>
  </si>
  <si>
    <t>Glytrol</t>
  </si>
  <si>
    <t>Hepatic Acid</t>
  </si>
  <si>
    <t>Impact</t>
  </si>
  <si>
    <t>Impact 1.5</t>
  </si>
  <si>
    <t>Impact Advanced Recovery (Chocolate, Vanilla)</t>
  </si>
  <si>
    <t>Isosource Vhn</t>
  </si>
  <si>
    <t>Ketocal 3:1</t>
  </si>
  <si>
    <t>Ketocal 4:1</t>
  </si>
  <si>
    <t>L-Emental Hepatic</t>
  </si>
  <si>
    <t>Modulen Ibd</t>
  </si>
  <si>
    <t>Nepro With Carb Steady</t>
  </si>
  <si>
    <t>Novasource Gi Control</t>
  </si>
  <si>
    <t>Novasource Pulmonary</t>
  </si>
  <si>
    <t>Novasource Renal</t>
  </si>
  <si>
    <t>Nutra/Pro Chocolate High Protein Drink Mix</t>
  </si>
  <si>
    <t>Nutra/Pro Strawberry High Protein Drink Mix</t>
  </si>
  <si>
    <t>Nutra/Pro Vanilla High Protein Drink Mix</t>
  </si>
  <si>
    <t>Nutren Pulmonary</t>
  </si>
  <si>
    <t>Nutren Renal</t>
  </si>
  <si>
    <t>Nutrihep</t>
  </si>
  <si>
    <t>Oxepa</t>
  </si>
  <si>
    <t>Pivot 1.5 Cal</t>
  </si>
  <si>
    <t>Pulmocare</t>
  </si>
  <si>
    <t>Re/Gen Strawberry</t>
  </si>
  <si>
    <t>Re/Gen Vanilla</t>
  </si>
  <si>
    <t xml:space="preserve">RE/GEN VANILLA REDUCED SUGAR </t>
  </si>
  <si>
    <t>Renalcal</t>
  </si>
  <si>
    <t>Resource Diabetic Tf</t>
  </si>
  <si>
    <t>Similac Pm 60/40</t>
  </si>
  <si>
    <t>Suplena With Carb Steady</t>
  </si>
  <si>
    <t>Tarvil</t>
  </si>
  <si>
    <t>Traumacal</t>
  </si>
  <si>
    <t>Amtf Diabetic</t>
  </si>
  <si>
    <t>Amtf Pulmonary</t>
  </si>
  <si>
    <t>Immun-Aid</t>
  </si>
  <si>
    <t>Impact With Fiber</t>
  </si>
  <si>
    <t>Active Protein Powder</t>
  </si>
  <si>
    <t>Add-Ins</t>
  </si>
  <si>
    <t>Albumax Dietary Supplement</t>
  </si>
  <si>
    <t>Argiment</t>
  </si>
  <si>
    <t>Arginine Amino Acid Supplement</t>
  </si>
  <si>
    <t>Citrulline 1000 Amino Acid Supplement</t>
  </si>
  <si>
    <t>Complete Amino Acid Mix</t>
  </si>
  <si>
    <t>Complex Msud Amino Acid Blend</t>
  </si>
  <si>
    <t>Cystine Amino Acid Supplement</t>
  </si>
  <si>
    <t>Duocal (Super Soluble)</t>
  </si>
  <si>
    <t>Eaa Supplement</t>
  </si>
  <si>
    <t>Egg/Pro Powder</t>
  </si>
  <si>
    <t>Enfamil Human Milk Fortifier</t>
  </si>
  <si>
    <t>Epulor</t>
  </si>
  <si>
    <t>Essence Isolated Protein Blend</t>
  </si>
  <si>
    <t>Essential Amino Acid Mix</t>
  </si>
  <si>
    <t>Essential Proplus</t>
  </si>
  <si>
    <t>Essential Protein</t>
  </si>
  <si>
    <t>Ga Gel</t>
  </si>
  <si>
    <t>Glutamine Enriched Antioxidant Formula</t>
  </si>
  <si>
    <t>Glutamine Immune Deficiency Formula</t>
  </si>
  <si>
    <t>Glutamine Unsweetened Regular</t>
  </si>
  <si>
    <t>Hcu Cooler</t>
  </si>
  <si>
    <t>Hcu Express Powder</t>
  </si>
  <si>
    <t>Hcu Gel</t>
  </si>
  <si>
    <t>Hi Procal</t>
  </si>
  <si>
    <t>Hom 1</t>
  </si>
  <si>
    <t>Hom 2</t>
  </si>
  <si>
    <t>Immunocal</t>
  </si>
  <si>
    <t>Isoleucine 1000 Amino Acid Supplement</t>
  </si>
  <si>
    <t>Isoleucine Amino Acid Supplement</t>
  </si>
  <si>
    <t>Juven With Arginine, Glutamine And Hmb</t>
  </si>
  <si>
    <t>K-Pax Immune Support Protein</t>
  </si>
  <si>
    <t>L-Emental Amino Acid Supplement - 100% L-Arginine</t>
  </si>
  <si>
    <t>L-Emental Amino Acid Supplement - 100% L-Glutamine</t>
  </si>
  <si>
    <t>L-Emental Arginine Supplement Drink Mix (Lemon Lime, Orange)</t>
  </si>
  <si>
    <t>Leucine Amino Acid Supplement</t>
  </si>
  <si>
    <t>Liquacel</t>
  </si>
  <si>
    <t>Lophlex</t>
  </si>
  <si>
    <t>Loprofin Drink Mix</t>
  </si>
  <si>
    <t>Lp-Drink</t>
  </si>
  <si>
    <t>Lp-Drink Chocolate</t>
  </si>
  <si>
    <t>Lps 15/30</t>
  </si>
  <si>
    <t>Lps Critical Care</t>
  </si>
  <si>
    <t>Matrix 5.0 Sustained Release Protein Blend</t>
  </si>
  <si>
    <t>Mckesson Instapro</t>
  </si>
  <si>
    <t>Mct Oil</t>
  </si>
  <si>
    <t>Mct Pro-Cal</t>
  </si>
  <si>
    <t>Microlipid</t>
  </si>
  <si>
    <t>Mma/Pa Gel</t>
  </si>
  <si>
    <t>Msud 1</t>
  </si>
  <si>
    <t>Msud 2</t>
  </si>
  <si>
    <t>Msud Express Cooler</t>
  </si>
  <si>
    <t>Msud Express Powder</t>
  </si>
  <si>
    <t>Msud Gel</t>
  </si>
  <si>
    <t>Nectar Lattes Whey Protein Isolate</t>
  </si>
  <si>
    <t>Nectar Naturals Whey Protein Isolate</t>
  </si>
  <si>
    <t>Nectar Sweets Whey Protein Isolate</t>
  </si>
  <si>
    <t>Nectar Whey Protein Isolate</t>
  </si>
  <si>
    <t>Nestle Additions Calorie And Protein Food Enhancer</t>
  </si>
  <si>
    <t>Nutramine</t>
  </si>
  <si>
    <t>Nutramine T</t>
  </si>
  <si>
    <t>Nutrimod Protein Supplement</t>
  </si>
  <si>
    <t>Nutrivir</t>
  </si>
  <si>
    <t>Nutrivir - Nsa (No Sugar Added)</t>
  </si>
  <si>
    <t>Os 1</t>
  </si>
  <si>
    <t>Os 2</t>
  </si>
  <si>
    <t>Pfd 1</t>
  </si>
  <si>
    <t>Pfd 2</t>
  </si>
  <si>
    <t>Phenylade Amino Acid Blend</t>
  </si>
  <si>
    <t>Phenylade Mte Amino Acid Blend</t>
  </si>
  <si>
    <t>Phenylade60 Drink Mix</t>
  </si>
  <si>
    <t>Phenylalanine Amino Acid Supplement</t>
  </si>
  <si>
    <t>Phenylene 75</t>
  </si>
  <si>
    <t>Phlexy-10 Add-Ins</t>
  </si>
  <si>
    <t>Phlexy-10 Drink Mix</t>
  </si>
  <si>
    <t>Pku 1</t>
  </si>
  <si>
    <t>Pku 2</t>
  </si>
  <si>
    <t>Pku 3</t>
  </si>
  <si>
    <t>Pku Cooler 10</t>
  </si>
  <si>
    <t>Pku Cooler 20</t>
  </si>
  <si>
    <t>Pku Express Cooler</t>
  </si>
  <si>
    <t>Polycal</t>
  </si>
  <si>
    <t>Polycose</t>
  </si>
  <si>
    <t>Procare</t>
  </si>
  <si>
    <t>Procel Protein Supplement</t>
  </si>
  <si>
    <t>Profect 200</t>
  </si>
  <si>
    <t>Profect 25</t>
  </si>
  <si>
    <t>Profect 50</t>
  </si>
  <si>
    <t>Prolact-Plus</t>
  </si>
  <si>
    <t>Promix</t>
  </si>
  <si>
    <t>Promod Liquid Protein</t>
  </si>
  <si>
    <t>Pronutra</t>
  </si>
  <si>
    <t>Propac Plus</t>
  </si>
  <si>
    <t>Propass Protein Supplement</t>
  </si>
  <si>
    <t>Pro-Phree</t>
  </si>
  <si>
    <t>Prosource Protein Supplement</t>
  </si>
  <si>
    <t>Pro-Stat 101</t>
  </si>
  <si>
    <t>Pro-Stat 121</t>
  </si>
  <si>
    <t>Pro-Stat 150</t>
  </si>
  <si>
    <t>Pro-Stat 64</t>
  </si>
  <si>
    <t>Pro-Stat Awc</t>
  </si>
  <si>
    <t>Pro-Stat Profile</t>
  </si>
  <si>
    <t>Pro-Stat Rc</t>
  </si>
  <si>
    <t>Proteinex Liquid (8 Oz. Bottle And 16 Oz. Bottle)</t>
  </si>
  <si>
    <t>Proteinex-18</t>
  </si>
  <si>
    <t>Protifar</t>
  </si>
  <si>
    <t>Provimin</t>
  </si>
  <si>
    <t>Rcf (Ross Carbohydrate Free)</t>
  </si>
  <si>
    <t>Resource Arginaid</t>
  </si>
  <si>
    <t>Resource Benecalorie</t>
  </si>
  <si>
    <t>Resource Beneprotein Instant Protein Powder</t>
  </si>
  <si>
    <t>Resource Glutasolve</t>
  </si>
  <si>
    <t>Resource Instant Protein Powder</t>
  </si>
  <si>
    <t>Restore-X</t>
  </si>
  <si>
    <t>Resurgex</t>
  </si>
  <si>
    <t>Soypro</t>
  </si>
  <si>
    <t>Sumacal</t>
  </si>
  <si>
    <t>Sysco Classic Lactose Free Procal</t>
  </si>
  <si>
    <t>Tyr 1</t>
  </si>
  <si>
    <t>Tyr 2</t>
  </si>
  <si>
    <t>Tyr Cooler</t>
  </si>
  <si>
    <t>Tyr Express</t>
  </si>
  <si>
    <t>Tyr Gel</t>
  </si>
  <si>
    <t>Ucd 1</t>
  </si>
  <si>
    <t>Ucd 2</t>
  </si>
  <si>
    <t>Unjury Protein</t>
  </si>
  <si>
    <t>Upcal D</t>
  </si>
  <si>
    <t>Valine 1000 Amino Acid Supplement</t>
  </si>
  <si>
    <t>Valine Amino Acid Supplement</t>
  </si>
  <si>
    <t>Mma/Pa Express Powder</t>
  </si>
  <si>
    <t xml:space="preserve">COMPLEX ESSENTIAL MSD </t>
  </si>
  <si>
    <t>Complex Msud Drink Mix-Vanilla Flavored</t>
  </si>
  <si>
    <t>Cyclinex-2</t>
  </si>
  <si>
    <t>Ga</t>
  </si>
  <si>
    <t>I-Valex-2</t>
  </si>
  <si>
    <t>Ketonex-2</t>
  </si>
  <si>
    <t>Lanaflex</t>
  </si>
  <si>
    <t>Lmd</t>
  </si>
  <si>
    <t>Milupa Pku 2 Tomato</t>
  </si>
  <si>
    <t>Msud Maxamum</t>
  </si>
  <si>
    <t>Oa 2</t>
  </si>
  <si>
    <t>Periflex Advance - Chocolate</t>
  </si>
  <si>
    <t>Phenylene</t>
  </si>
  <si>
    <t>Phenyl-Free 2</t>
  </si>
  <si>
    <t>Phenyl-Free 2hp</t>
  </si>
  <si>
    <t>Propimex-2</t>
  </si>
  <si>
    <t>Tyrex-2</t>
  </si>
  <si>
    <t>Tyros 2</t>
  </si>
  <si>
    <t>Wnd 2</t>
  </si>
  <si>
    <t>Xleu Maxamum</t>
  </si>
  <si>
    <t>Xlys, Xtrp Maxamum</t>
  </si>
  <si>
    <t>Xmet Maxamum</t>
  </si>
  <si>
    <t>Xmtvi Maxamum</t>
  </si>
  <si>
    <t>Xphe Maxamum Drink, Forest Berries</t>
  </si>
  <si>
    <t>Xphe Maxamum Drink, Orange</t>
  </si>
  <si>
    <t>Xphe Maxamum, Flavored</t>
  </si>
  <si>
    <t>Xphe Maxamum, Flavored, Sachet</t>
  </si>
  <si>
    <t>Xphe Maxamum, Unflavored</t>
  </si>
  <si>
    <t>Xphe Maxamum, Unflavored, Sachet</t>
  </si>
  <si>
    <t>Bcad 2</t>
  </si>
  <si>
    <t>Glutarex-2</t>
  </si>
  <si>
    <t>Hcy 2</t>
  </si>
  <si>
    <t>Hominex-2</t>
  </si>
  <si>
    <t>Periflex Advance - Orange</t>
  </si>
  <si>
    <t>Periflex Advance - Unflavored</t>
  </si>
  <si>
    <t>Phenex-2</t>
  </si>
  <si>
    <t>Phenex-2, Vanilla</t>
  </si>
  <si>
    <t>Phenylade Drink Mix</t>
  </si>
  <si>
    <t>Phenylade Essential Drink Mix</t>
  </si>
  <si>
    <t>Phenylade40 Drink Mix</t>
  </si>
  <si>
    <t>Baby's Choice Gentle With Iron, Lipids Dha &amp; Ara</t>
  </si>
  <si>
    <t>Baby's Choice Milk-Based With Iron With Beta-Carotene &amp; Nucleotides</t>
  </si>
  <si>
    <t>Enfamil</t>
  </si>
  <si>
    <t>Enfamil A.R.</t>
  </si>
  <si>
    <t>Enfamil A.R. Lipil</t>
  </si>
  <si>
    <t>Enfamil Gentlease Lipil</t>
  </si>
  <si>
    <t>Enfamil Lactofree</t>
  </si>
  <si>
    <t>Enfamil Lactofree Lipil</t>
  </si>
  <si>
    <t>Enfamil Lipil Low Iron</t>
  </si>
  <si>
    <t>Enfamil Lipil With Iron</t>
  </si>
  <si>
    <t>Enfamil Next Step Lipil</t>
  </si>
  <si>
    <t>Good Start 2 Essentials With Iron</t>
  </si>
  <si>
    <t>Good Start 2 Supreme Dha &amp; Ara</t>
  </si>
  <si>
    <t>Good Start Supreme Natural Cultures</t>
  </si>
  <si>
    <t>Kroger Comforts Complete Gentle With Lipids Dha &amp; Ara</t>
  </si>
  <si>
    <t>Lipistart</t>
  </si>
  <si>
    <t>Nan</t>
  </si>
  <si>
    <t>Nan Dha &amp; Ara</t>
  </si>
  <si>
    <t>Parent's Choice 2 With Lipids Dha &amp; Ara</t>
  </si>
  <si>
    <t>Parent's Choice Gentle With Lipids Dha &amp; Ara</t>
  </si>
  <si>
    <t>Parent's Choice Infant Formula Milk-Based With Lipids Dha &amp; Ara</t>
  </si>
  <si>
    <t>Parent's Choice Infant Formula Milk-Based With Lipids Dha &amp; Ara (Concentrated Liquid)</t>
  </si>
  <si>
    <t>Parent's Choice Lactose-Free With Lipids Dha &amp; Ara</t>
  </si>
  <si>
    <t>Parent's Choice Milk-Based With Lipids Dha &amp; Ara</t>
  </si>
  <si>
    <t>Parent's Choice Organic With Lipids Dha &amp; Ara</t>
  </si>
  <si>
    <t>Similac Advance With Iron</t>
  </si>
  <si>
    <t>Similac Go &amp; Grow Milk-Based Formula</t>
  </si>
  <si>
    <t>Similac Organic Infant Formula With Iron</t>
  </si>
  <si>
    <t>Similac Sensitive</t>
  </si>
  <si>
    <t>Similac Sensitive R.S.</t>
  </si>
  <si>
    <t>Target Lactose-Free With Lipids Dha &amp; Ara</t>
  </si>
  <si>
    <t>Target Milk-Based With Lipids Dha &amp; Ara</t>
  </si>
  <si>
    <t>Target Milk-Based With Lipids Dha &amp; Ara With Partially Broken Down Whey Protein</t>
  </si>
  <si>
    <t>Ultra Bright Beginings With Lipids Dha &amp; Ara</t>
  </si>
  <si>
    <t>Ultra Bright Beginnings 2 With Iron  Lipids Dha &amp; Ara</t>
  </si>
  <si>
    <t>Ultra Bright Beginnings Gentle With Lipids Dha &amp; Ara</t>
  </si>
  <si>
    <t>Ultra Bright Beginnings Organic Milk-Based With Lipids Dha &amp; Ara</t>
  </si>
  <si>
    <t>Amtf Pediatric</t>
  </si>
  <si>
    <t>Good Start Dha &amp; Ara With Iron</t>
  </si>
  <si>
    <t>Good Start Essentials With Iron</t>
  </si>
  <si>
    <t>Good Start Supreme With Iron</t>
  </si>
  <si>
    <t>Baby's Choice Soy With Iron With Lipids Dha &amp; Ara</t>
  </si>
  <si>
    <t>Enfamil Next Step Prosobee Lipil</t>
  </si>
  <si>
    <t>Enfamil Prosobee</t>
  </si>
  <si>
    <t>Enfamil Prosobee Lipil</t>
  </si>
  <si>
    <t>Good Start 2 Supreme Soy Dha &amp; Ara</t>
  </si>
  <si>
    <t>Good Start Supreme Soy Dha &amp; Ara</t>
  </si>
  <si>
    <t>Isomil</t>
  </si>
  <si>
    <t>Parent's Choice Soy With Lipids Dha &amp; Ara</t>
  </si>
  <si>
    <t>Prosobee</t>
  </si>
  <si>
    <t>Similac Go &amp; Grow Soy-Based Formula</t>
  </si>
  <si>
    <t>Similac Isomil Advance Soy Formula With Iron</t>
  </si>
  <si>
    <t>Similac Isomil Df</t>
  </si>
  <si>
    <t>Similac Isomil Soy Formula With Iron</t>
  </si>
  <si>
    <t>Target Soy With Lipids Dha &amp; Ara</t>
  </si>
  <si>
    <t>Ultra Bright Beginnings Soy With Lipids Dha &amp; Ara</t>
  </si>
  <si>
    <t>Good Start 2 Soy Essentials With Iron</t>
  </si>
  <si>
    <t>Good Start Soy Essentials With Iron</t>
  </si>
  <si>
    <t>Bright Beginnings Pediatric Drink (Strawberry, Chocolate, Vanilla)</t>
  </si>
  <si>
    <t>Bright Beginnings Pediatric Drink With Fiber (Vanilla)</t>
  </si>
  <si>
    <t>Bright Beginnings Soy Pediatric Drink (Vanilla)</t>
  </si>
  <si>
    <t>Carnation Instant Breakfast Junior (Vanilla, Chocolate)</t>
  </si>
  <si>
    <t>Enfamil Enfacare</t>
  </si>
  <si>
    <t>Enfamil Enfacare Lipil</t>
  </si>
  <si>
    <t>Enfamil Kindercal Tf</t>
  </si>
  <si>
    <t>Enfamil Premature Lipil (Low Iron 20 Cal, With Iron 20 Cal, Low Iron 24 Cal, With Iron 24 Cal)</t>
  </si>
  <si>
    <t>Enfaport Lipil</t>
  </si>
  <si>
    <t>Kindercal</t>
  </si>
  <si>
    <t>Nutren Junior Diet</t>
  </si>
  <si>
    <t>Nutren Junior With Fiber Diet</t>
  </si>
  <si>
    <t>Pediasure (Vanilla, Chocolate, Strawberry, Banana Cream)</t>
  </si>
  <si>
    <t>Pediasure Enteral Formula</t>
  </si>
  <si>
    <t>Pediasure With Fiber</t>
  </si>
  <si>
    <t>Pediasure With Fiber Enteral Formula</t>
  </si>
  <si>
    <t>Prolact-20</t>
  </si>
  <si>
    <t>Prolact-24</t>
  </si>
  <si>
    <t>Resource Just For Kids</t>
  </si>
  <si>
    <t>Resource Just For Kids 1.5 Cal</t>
  </si>
  <si>
    <t>Resource Just For Kids 1.5 Cal With Fiber</t>
  </si>
  <si>
    <t>Resource Just For Kids With Fiber</t>
  </si>
  <si>
    <t>Similac Neosure</t>
  </si>
  <si>
    <t>Similac Neosure Advance</t>
  </si>
  <si>
    <t>Similac Special Care With Iron 24</t>
  </si>
  <si>
    <t>Enfacare Lipil</t>
  </si>
  <si>
    <t>3232a</t>
  </si>
  <si>
    <t>E028 Splash, Grape</t>
  </si>
  <si>
    <t>E028 Splash, Orange-Pineapple</t>
  </si>
  <si>
    <t>E028 Splash, Tropical Fruit</t>
  </si>
  <si>
    <t>Elecare Vanilla</t>
  </si>
  <si>
    <t>Enfamil Nutramigen</t>
  </si>
  <si>
    <t>Enfamil Nutramigen Lipil</t>
  </si>
  <si>
    <t>Enfamil Pregestimil</t>
  </si>
  <si>
    <t>L-Emental Pediatric</t>
  </si>
  <si>
    <t>Neocate Infant Formula</t>
  </si>
  <si>
    <t>Neocate Infant With Dha And Ara</t>
  </si>
  <si>
    <t>Neocate Junior</t>
  </si>
  <si>
    <t>Neocate Junior Chocolate</t>
  </si>
  <si>
    <t>Nutramigen</t>
  </si>
  <si>
    <t>Nutramigen Aa Lipil</t>
  </si>
  <si>
    <t>Pediatric Peptinex Dt</t>
  </si>
  <si>
    <t>Pediatric Peptinex Dt With Fiber</t>
  </si>
  <si>
    <t>Peptamen Junior Complete Elemental Diet For Children</t>
  </si>
  <si>
    <t>Peptamen Junior With Prebio1</t>
  </si>
  <si>
    <t>Pregestimil</t>
  </si>
  <si>
    <t>Pro-Peptide For Kids</t>
  </si>
  <si>
    <t>Similac Alimentum Advance With Iron</t>
  </si>
  <si>
    <t>Vital Jr.</t>
  </si>
  <si>
    <t>Vivonex Pediatric</t>
  </si>
  <si>
    <t>Elecare</t>
  </si>
  <si>
    <t>Neocate One + Powder</t>
  </si>
  <si>
    <t>Pepdite One +</t>
  </si>
  <si>
    <t>Peptamen Junior Complete Elemental Diet For Children - Powder</t>
  </si>
  <si>
    <t>Peptamen Junior Fiber</t>
  </si>
  <si>
    <t>3200ab</t>
  </si>
  <si>
    <t>Bcad 1</t>
  </si>
  <si>
    <t>Calcilo Xd</t>
  </si>
  <si>
    <t>Cyclinex-1</t>
  </si>
  <si>
    <t>Glutarex-1</t>
  </si>
  <si>
    <t>Hcy 1</t>
  </si>
  <si>
    <t>Hominex-1</t>
  </si>
  <si>
    <t>I-Valex-1</t>
  </si>
  <si>
    <t>Ketonex-1</t>
  </si>
  <si>
    <t>Msud Analog</t>
  </si>
  <si>
    <t>Msud Diet Powder</t>
  </si>
  <si>
    <t>Msud Maxamaid</t>
  </si>
  <si>
    <t>Oa 1</t>
  </si>
  <si>
    <t>Periflex Infant</t>
  </si>
  <si>
    <t>Periflex Junior</t>
  </si>
  <si>
    <t>Phenyl-Free 1</t>
  </si>
  <si>
    <t>Pku Express</t>
  </si>
  <si>
    <t>Pku-Gel</t>
  </si>
  <si>
    <t>Tyrex-1</t>
  </si>
  <si>
    <t>Wnd 1</t>
  </si>
  <si>
    <t>Xleu Analog</t>
  </si>
  <si>
    <t xml:space="preserve">XLEU MAXAMAID                                                                                                                                                                                                                                                 </t>
  </si>
  <si>
    <t>Xlys, Xtrp Analog</t>
  </si>
  <si>
    <t xml:space="preserve">XLYS, XTRP MAXAMAID                                                                                                                                                                                                                                           </t>
  </si>
  <si>
    <t>Xmet Analog</t>
  </si>
  <si>
    <t xml:space="preserve">XMET MAXAMAID                                                                                                                                                                                                                                                 </t>
  </si>
  <si>
    <t>Xmet Xcys Analog</t>
  </si>
  <si>
    <t>Xmtvi Analog</t>
  </si>
  <si>
    <t xml:space="preserve">XMTVI MAXAMAID                                                                                                                                                                                                                                                </t>
  </si>
  <si>
    <t>Xphe Analog</t>
  </si>
  <si>
    <t xml:space="preserve">XPHE MAXAMAID, ORANGE                                                                                                                                                                                                                                         </t>
  </si>
  <si>
    <t xml:space="preserve">XPHE MAXAMAID, STRAWBERRY                                                                                                                                                                                                                                     </t>
  </si>
  <si>
    <t xml:space="preserve">XPHE MAXAMAID, UNFLAVORED                                                                                                                                                                                                                                     </t>
  </si>
  <si>
    <t>Xphe, Xtyr Analog</t>
  </si>
  <si>
    <t xml:space="preserve">XPHE, XTYR MAXAMAID                                                                                                                                                                                                                                           </t>
  </si>
  <si>
    <t>Xptm Analog</t>
  </si>
  <si>
    <t xml:space="preserve">B4162 </t>
  </si>
  <si>
    <t>Acerflex</t>
  </si>
  <si>
    <t>Phenex-1</t>
  </si>
  <si>
    <t>Propimex-1</t>
  </si>
  <si>
    <t>Tyros 1</t>
  </si>
  <si>
    <t>REV. 05/11/16</t>
  </si>
  <si>
    <r>
      <t xml:space="preserve">    </t>
    </r>
    <r>
      <rPr>
        <b/>
        <u/>
        <sz val="14"/>
        <color indexed="62"/>
        <rFont val="Arial"/>
        <family val="2"/>
      </rPr>
      <t xml:space="preserve">Recent Additions or Changes to DME/OXY Payment Tool </t>
    </r>
  </si>
  <si>
    <t>●</t>
  </si>
  <si>
    <t xml:space="preserve"> Mobility Reminder for Nursing Facility Members (POS  31  32):</t>
  </si>
  <si>
    <r>
      <t xml:space="preserve">MassHealth does not cover </t>
    </r>
    <r>
      <rPr>
        <i/>
        <u/>
        <sz val="11"/>
        <color indexed="8"/>
        <rFont val="Arial"/>
        <family val="2"/>
      </rPr>
      <t>cushions</t>
    </r>
    <r>
      <rPr>
        <i/>
        <sz val="11"/>
        <color indexed="8"/>
        <rFont val="Arial"/>
        <family val="2"/>
      </rPr>
      <t>, repairs and accessories for members residing in nursing facilities (place of service 31 or 32) for non-covered manual wheelchairs</t>
    </r>
  </si>
  <si>
    <t xml:space="preserve"> as referenced in 130 CMR 409.415(2)(b), any accessories and repairs is  the responsibility of the facility.</t>
  </si>
  <si>
    <t>MassHealth allows payment for repairs and accessories  for members living in nursing facilities (place of service 31 or 32) only when MassHealth has paid for the</t>
  </si>
  <si>
    <t>member’s medically necessary mobility system,  seating system, or add-on that was purchased solely for the full-time use of the member in a nursing</t>
  </si>
  <si>
    <t>facility as referenced in 130 CMR 409.415 (A) (1) (a) (b).</t>
  </si>
  <si>
    <r>
      <t xml:space="preserve">CALCULATOR </t>
    </r>
    <r>
      <rPr>
        <b/>
        <sz val="16"/>
        <color indexed="8"/>
        <rFont val="Cambria"/>
        <family val="1"/>
      </rPr>
      <t xml:space="preserve"> FOR MANUFACTURERS INVOICE  DISCOUNT  TERM  PLUS  AAC &amp; 5%</t>
    </r>
  </si>
  <si>
    <r>
      <t xml:space="preserve">                             ■</t>
    </r>
    <r>
      <rPr>
        <b/>
        <sz val="12"/>
        <color indexed="10"/>
        <rFont val="Calibri"/>
        <family val="2"/>
      </rPr>
      <t xml:space="preserve"> </t>
    </r>
    <r>
      <rPr>
        <u val="singleAccounting"/>
        <sz val="12"/>
        <color indexed="10"/>
        <rFont val="Calibri"/>
        <family val="2"/>
      </rPr>
      <t xml:space="preserve">Please Note:  Masshealth does not except </t>
    </r>
    <r>
      <rPr>
        <b/>
        <u val="singleAccounting"/>
        <sz val="12"/>
        <color indexed="10"/>
        <rFont val="Calibri"/>
        <family val="2"/>
      </rPr>
      <t>"</t>
    </r>
    <r>
      <rPr>
        <b/>
        <u/>
        <sz val="12"/>
        <color indexed="10"/>
        <rFont val="Calibri"/>
        <family val="2"/>
      </rPr>
      <t>QUOTES</t>
    </r>
    <r>
      <rPr>
        <b/>
        <u val="singleAccounting"/>
        <sz val="12"/>
        <color indexed="10"/>
        <rFont val="Calibri"/>
        <family val="2"/>
      </rPr>
      <t xml:space="preserve">" </t>
    </r>
    <r>
      <rPr>
        <u val="singleAccounting"/>
        <sz val="12"/>
        <color indexed="10"/>
        <rFont val="Calibri"/>
        <family val="2"/>
      </rPr>
      <t>with a claim, ONLY an</t>
    </r>
    <r>
      <rPr>
        <u/>
        <sz val="12"/>
        <color indexed="10"/>
        <rFont val="Calibri"/>
        <family val="2"/>
      </rPr>
      <t xml:space="preserve"> </t>
    </r>
    <r>
      <rPr>
        <b/>
        <u/>
        <sz val="12"/>
        <color indexed="10"/>
        <rFont val="Calibri"/>
        <family val="2"/>
      </rPr>
      <t>INVOICE</t>
    </r>
    <r>
      <rPr>
        <b/>
        <u val="singleAccounting"/>
        <sz val="12"/>
        <color indexed="10"/>
        <rFont val="Calibri"/>
        <family val="2"/>
      </rPr>
      <t xml:space="preserve"> </t>
    </r>
    <r>
      <rPr>
        <b/>
        <u val="singleAccounting"/>
        <sz val="12"/>
        <color indexed="10"/>
        <rFont val="Arial"/>
        <family val="2"/>
      </rPr>
      <t>■</t>
    </r>
  </si>
  <si>
    <t>"ENTER"</t>
  </si>
  <si>
    <t>INVOICE</t>
  </si>
  <si>
    <t xml:space="preserve">Unit Price After </t>
  </si>
  <si>
    <t>Term Discount</t>
  </si>
  <si>
    <t xml:space="preserve">     •                 •</t>
  </si>
  <si>
    <t>BREAKDOWN  ON  DISCOUNT</t>
  </si>
  <si>
    <t>-</t>
  </si>
  <si>
    <t>Medicaid</t>
  </si>
  <si>
    <t xml:space="preserve">      ********************************************</t>
  </si>
  <si>
    <t>AAC Markup</t>
  </si>
  <si>
    <t>Total Discount</t>
  </si>
  <si>
    <t xml:space="preserve">AAC Markup </t>
  </si>
  <si>
    <t>Total of AAC plus Term Discount on INVOICE</t>
  </si>
  <si>
    <t>Early Payment Discount Incentive</t>
  </si>
  <si>
    <t>TOTAL</t>
  </si>
  <si>
    <t>Plus the Early Payment Discount Incentive</t>
  </si>
  <si>
    <t>TOTAL MARKUP</t>
  </si>
  <si>
    <t>Rev. 10/16/19</t>
  </si>
  <si>
    <t>Providers are to use ICD code(s) when applicable to determines the Medical Necessity of the product</t>
  </si>
  <si>
    <t>on any of the procedure codes below.</t>
  </si>
  <si>
    <r>
      <t>●</t>
    </r>
    <r>
      <rPr>
        <b/>
        <i/>
        <sz val="12"/>
        <color indexed="62"/>
        <rFont val="Arial"/>
        <family val="2"/>
      </rPr>
      <t xml:space="preserve"> MassHealth does not cover </t>
    </r>
    <r>
      <rPr>
        <b/>
        <i/>
        <u/>
        <sz val="12"/>
        <color indexed="62"/>
        <rFont val="Arial"/>
        <family val="2"/>
      </rPr>
      <t>cushions</t>
    </r>
    <r>
      <rPr>
        <b/>
        <i/>
        <sz val="12"/>
        <color indexed="62"/>
        <rFont val="Arial"/>
        <family val="2"/>
      </rPr>
      <t>, repairs and accessories for members residing in nursing facilities (place of service 31 or 32) for non-covered manual wheelchairs as referenced in 130 CMR 409.415(2)(b), any accessories and repairs is the responsibility of the facility.</t>
    </r>
  </si>
  <si>
    <r>
      <t>●</t>
    </r>
    <r>
      <rPr>
        <b/>
        <i/>
        <sz val="12"/>
        <color indexed="62"/>
        <rFont val="Arial"/>
        <family val="2"/>
      </rPr>
      <t xml:space="preserve"> MassHealth allows payment for repairs and accessories  for members living in nursing facilities (place of service 31 or 32) only when MassHealth has paid for the member’s medically necessary mobility system,  seating system, or add-on that was purchased solely for the full-time use of the member in a nursing facility as referenced in 130 CMR 409.415 (A) (1) (a) (b).</t>
    </r>
  </si>
  <si>
    <t>MA Health Care Training Forum </t>
  </si>
  <si>
    <t>Update</t>
  </si>
  <si>
    <t xml:space="preserve">PRIOR AUTHORIZATION REQUESTS </t>
  </si>
  <si>
    <t xml:space="preserve">Effective Monday, December 3, 2012, providers who submit Prior Authorization (PA) requests via the MMIS Provider Online Service Center (POSC) will no longer be able to add a line item to a previously adjudicated PA. </t>
  </si>
  <si>
    <t xml:space="preserve">To modify an existing PA on the POSC, providers must submit a NEW PA request for the procedure code and the number of units being requested for review. When submitting a new PA request for an adjustment or modification, providers must enter ADJUSTMENT/MODIFICATION in the PROVIDER COMMENTS section and, if applicable, include the active PA number to be adjusted/modified along with units already used/billed. With the exception of adjustment requests to change the size of absorbent products, the provider must include all required documentation to justify the medical necessity of the request, including a letter signed by the member's prescribing provider that states the reason for the adjustment/modification and prescription, if required. </t>
  </si>
  <si>
    <t xml:space="preserve">Upon receipt of the adjustment/modification request, the Prior Authorization Unit (PAU) will review for medical necessity and adjudicate the request as appropriate. </t>
  </si>
  <si>
    <t>If you have any questions regarding this information, please contact the PAU at 1-800-862-8341 or PriorAuthorization@umassmed.edu.</t>
  </si>
  <si>
    <t>For more information about this notice or any previous notices, please visit www.mass.gov/masshealth/newmmisnotices.</t>
  </si>
  <si>
    <t>  </t>
  </si>
  <si>
    <t xml:space="preserve">Sincerely, </t>
  </si>
  <si>
    <t>MA Health Care Training Forum</t>
  </si>
  <si>
    <t>REV. 08/01/12</t>
  </si>
  <si>
    <t>LINKS</t>
  </si>
  <si>
    <t>Prior Authorization  Standards of Operation</t>
  </si>
  <si>
    <t>American Rescue Plan Act (ARPA)</t>
  </si>
  <si>
    <t>■</t>
  </si>
  <si>
    <t>Provider  Publications</t>
  </si>
  <si>
    <r>
      <rPr>
        <b/>
        <sz val="14"/>
        <rFont val="Arial"/>
        <family val="2"/>
      </rPr>
      <t xml:space="preserve">■ </t>
    </r>
    <r>
      <rPr>
        <b/>
        <sz val="11"/>
        <rFont val="Arial"/>
        <family val="2"/>
      </rPr>
      <t>OPTUM's SOP</t>
    </r>
  </si>
  <si>
    <t>Medical Necessity Determination</t>
  </si>
  <si>
    <t>Community Case Management (CCM)</t>
  </si>
  <si>
    <t>Error Codes and Explanations</t>
  </si>
  <si>
    <t>PA to exceed the maximum allowable units</t>
  </si>
  <si>
    <t>BA Modifier Calculation Tool</t>
  </si>
  <si>
    <t>BA Modifier Calorie Calculation ONLY</t>
  </si>
  <si>
    <t>Provider Support Contract Information</t>
  </si>
  <si>
    <t>Enteral Product Classification List</t>
  </si>
  <si>
    <t>5 %  Discount  Calculator</t>
  </si>
  <si>
    <t>OPTUM:</t>
  </si>
  <si>
    <t>CCM</t>
  </si>
  <si>
    <t>MH Provider Remittance Advice Message Text</t>
  </si>
  <si>
    <r>
      <rPr>
        <b/>
        <sz val="10"/>
        <rFont val="Arial"/>
        <family val="2"/>
      </rPr>
      <t>Email</t>
    </r>
    <r>
      <rPr>
        <sz val="10"/>
        <rFont val="Arial"/>
        <family val="2"/>
      </rPr>
      <t>: support@masshealthltss.com</t>
    </r>
  </si>
  <si>
    <r>
      <rPr>
        <b/>
        <sz val="10"/>
        <color indexed="8"/>
        <rFont val="Arial"/>
        <family val="2"/>
      </rPr>
      <t>Email</t>
    </r>
    <r>
      <rPr>
        <sz val="10"/>
        <color indexed="8"/>
        <rFont val="Arial"/>
        <family val="2"/>
      </rPr>
      <t>: CommCase@umassmed.edu</t>
    </r>
  </si>
  <si>
    <t xml:space="preserve">JOB AID - Provider Process for Managed-Care Entity (MCE) Recoupments </t>
  </si>
  <si>
    <r>
      <rPr>
        <b/>
        <sz val="10"/>
        <rFont val="Arial"/>
        <family val="2"/>
      </rPr>
      <t>Toll-free</t>
    </r>
    <r>
      <rPr>
        <sz val="10"/>
        <rFont val="Arial"/>
        <family val="2"/>
      </rPr>
      <t>: 844-368-5184</t>
    </r>
  </si>
  <si>
    <r>
      <rPr>
        <b/>
        <sz val="10"/>
        <rFont val="Arial"/>
        <family val="2"/>
      </rPr>
      <t>Tool-free</t>
    </r>
    <r>
      <rPr>
        <sz val="10"/>
        <rFont val="Arial"/>
        <family val="2"/>
      </rPr>
      <t xml:space="preserve">: 800-863-6068                                         </t>
    </r>
    <r>
      <rPr>
        <b/>
        <sz val="10"/>
        <rFont val="Arial"/>
        <family val="2"/>
      </rPr>
      <t xml:space="preserve"> Faxed</t>
    </r>
    <r>
      <rPr>
        <sz val="10"/>
        <rFont val="Arial"/>
        <family val="2"/>
      </rPr>
      <t xml:space="preserve">: 508-421-5905                             </t>
    </r>
    <r>
      <rPr>
        <b/>
        <sz val="10"/>
        <rFont val="Arial"/>
        <family val="2"/>
      </rPr>
      <t xml:space="preserve">  Mail:</t>
    </r>
    <r>
      <rPr>
        <sz val="10"/>
        <rFont val="Arial"/>
        <family val="2"/>
      </rPr>
      <t xml:space="preserve">Disability &amp; Community Services 
333 South Street, Shrewsbury, MA 01545-7807                  </t>
    </r>
    <r>
      <rPr>
        <b/>
        <sz val="10"/>
        <rFont val="Arial"/>
        <family val="2"/>
      </rPr>
      <t>Attn:CCM</t>
    </r>
  </si>
  <si>
    <r>
      <rPr>
        <b/>
        <sz val="10"/>
        <rFont val="Arial"/>
        <family val="2"/>
      </rPr>
      <t>Fax</t>
    </r>
    <r>
      <rPr>
        <sz val="10"/>
        <rFont val="Arial"/>
        <family val="2"/>
      </rPr>
      <t xml:space="preserve">: 888-832-3006                                       </t>
    </r>
    <r>
      <rPr>
        <b/>
        <sz val="10"/>
        <rFont val="Arial"/>
        <family val="2"/>
      </rPr>
      <t xml:space="preserve"> Mail</t>
    </r>
    <r>
      <rPr>
        <sz val="10"/>
        <rFont val="Arial"/>
        <family val="2"/>
      </rPr>
      <t xml:space="preserve">: MassHealth LTSS,                                   PO Box 159108, Boston, MA 02215                                                                   </t>
    </r>
  </si>
  <si>
    <t>Durable Medical Equipment FORMS</t>
  </si>
  <si>
    <t>All Durable Medical Equipment Forms</t>
  </si>
  <si>
    <t>DME Medical Necessity Review Forms</t>
  </si>
  <si>
    <t>Personal Emergency Response System (PERS)</t>
  </si>
  <si>
    <t>TRANSMITTAL (TL) /  BULLETINS</t>
  </si>
  <si>
    <t>■  OXY - Bulletins</t>
  </si>
  <si>
    <t>BULLETIN 256- October 2015 - "The Overpayment Disclosure Processs"</t>
  </si>
  <si>
    <t xml:space="preserve">■ DME - Transmittal Letters </t>
  </si>
  <si>
    <t xml:space="preserve">■ ALL PROVIDER  - TL </t>
  </si>
  <si>
    <t xml:space="preserve">BULLETIN 209 REGUARDING MUE'S </t>
  </si>
  <si>
    <t>CMS NCCI: MUE edit file</t>
  </si>
  <si>
    <t xml:space="preserve">■ ALL PROVIDER  - BULLETINS  </t>
  </si>
  <si>
    <t>DME - Bulletin-19</t>
  </si>
  <si>
    <t xml:space="preserve">■  DME - Bulletins </t>
  </si>
  <si>
    <t>■  OXY - Transmittal Letters</t>
  </si>
  <si>
    <t>REGULATIONS</t>
  </si>
  <si>
    <t xml:space="preserve">■ </t>
  </si>
  <si>
    <t>MH DME REGULATIONS  - 130 CMR 409.000</t>
  </si>
  <si>
    <t>MH OXYGEN REGULATIONS-130 CMR 427.000</t>
  </si>
  <si>
    <t>PRIOR AUTHORIZATION UNIT</t>
  </si>
  <si>
    <t>DME, OXYGEN/RESPIRATORY AND THERAPY REVIEWS</t>
  </si>
  <si>
    <t>CONTACT INFORMATION</t>
  </si>
  <si>
    <t>Rev. 6-9-16</t>
  </si>
  <si>
    <t>Management</t>
  </si>
  <si>
    <t xml:space="preserve">                Position/Title</t>
  </si>
  <si>
    <t>CID #</t>
  </si>
  <si>
    <t>Telephone #</t>
  </si>
  <si>
    <t>E-mail Address</t>
  </si>
  <si>
    <t>Brown, Susan</t>
  </si>
  <si>
    <t>Associate Director, Allied Health Services</t>
  </si>
  <si>
    <t>141</t>
  </si>
  <si>
    <t>(508)421-5936</t>
  </si>
  <si>
    <t>Susan.Brown@umassmed.edu</t>
  </si>
  <si>
    <t>George, Kay</t>
  </si>
  <si>
    <t>Associate Director of Care Management</t>
  </si>
  <si>
    <t>054</t>
  </si>
  <si>
    <t>(508) 856-3982</t>
  </si>
  <si>
    <t>Kay.George@umassmed.edu</t>
  </si>
  <si>
    <t>Girard, Daniel (OT)</t>
  </si>
  <si>
    <t>Team Lead</t>
  </si>
  <si>
    <t>(508) 856-7752</t>
  </si>
  <si>
    <t>Daniel.Girard@umassmed.edu</t>
  </si>
  <si>
    <t>Ikenberry, Kerri</t>
  </si>
  <si>
    <t>Director of Clinical Services</t>
  </si>
  <si>
    <t>099</t>
  </si>
  <si>
    <t>(508) 421-5901</t>
  </si>
  <si>
    <t>Kerri.Ikenberry@umassmed.edu</t>
  </si>
  <si>
    <t>Nurse, Vivian(RT)</t>
  </si>
  <si>
    <t>(508) 421-5858</t>
  </si>
  <si>
    <t>Vivan.Nurse@umassmed.edu</t>
  </si>
  <si>
    <t>O'Keefe, Jean(RN)</t>
  </si>
  <si>
    <t>8979</t>
  </si>
  <si>
    <t>(774) 455-5196</t>
  </si>
  <si>
    <t>Jean.O'Keefe@umassmed.edu</t>
  </si>
  <si>
    <t>Ryan, Patricia</t>
  </si>
  <si>
    <t>Associate Director, Business Operations &amp; Systems</t>
  </si>
  <si>
    <t>N/A</t>
  </si>
  <si>
    <t>(508) 421-5980</t>
  </si>
  <si>
    <t>Patricia.Ryan@umassmed.edu</t>
  </si>
  <si>
    <t>PAU PHONE:  1-800-862-8341</t>
  </si>
  <si>
    <t xml:space="preserve">PriorAuthorization@umassmed.edu </t>
  </si>
  <si>
    <t>Please use this e-mail address to communicate items such as Corrections (Date of Service, Unit errors or Provider ID errors), Calculation issues, Line item questions, etc.</t>
  </si>
  <si>
    <t xml:space="preserve">Inquiries to this e-mail address will receive an automatic response confirming receipt.  If the e-mail inquiry results in a change to the PA and generation of a MMIS notice, there will be no further response to the Provider. </t>
  </si>
  <si>
    <t>Please refer to the POSC for the status of any PA request, if it has not been 15 days since submission (21 days for Therapy PAs).  These inquiries should not be sent via e-mail to the PAU.</t>
  </si>
  <si>
    <r>
      <t xml:space="preserve">Note:  Inquiries about Community Case Management (CCM) PAs should be directed to CCM at 1-800-863-6068 or </t>
    </r>
    <r>
      <rPr>
        <u/>
        <sz val="12"/>
        <color indexed="18"/>
        <rFont val="Century Gothic"/>
        <family val="2"/>
      </rPr>
      <t>commcase@umassmed.edu</t>
    </r>
    <r>
      <rPr>
        <sz val="12"/>
        <color indexed="18"/>
        <rFont val="Century Gothic"/>
        <family val="2"/>
      </rPr>
      <t>.</t>
    </r>
  </si>
  <si>
    <t>Clinical Reviewer</t>
  </si>
  <si>
    <t>Discipline</t>
  </si>
  <si>
    <t>Products/Service</t>
  </si>
  <si>
    <t>Burtenshaw, Anne</t>
  </si>
  <si>
    <t>OT</t>
  </si>
  <si>
    <t>DME-OT &amp; OT Services</t>
  </si>
  <si>
    <t>Coyne, Jane</t>
  </si>
  <si>
    <t>RN</t>
  </si>
  <si>
    <t>Abosrbents</t>
  </si>
  <si>
    <t>Donaghy, Kelly</t>
  </si>
  <si>
    <t>COTA</t>
  </si>
  <si>
    <t>Wheelchair Modifications &amp; Compression Stockings</t>
  </si>
  <si>
    <t>Eagle, Jacqueline</t>
  </si>
  <si>
    <t>DME-Wheelchairs, Accessories &amp; Repairs</t>
  </si>
  <si>
    <t>Hennigan, Jennifer</t>
  </si>
  <si>
    <t>PT</t>
  </si>
  <si>
    <t>DME-PT &amp; PT Services</t>
  </si>
  <si>
    <t>Hogan, Lisa</t>
  </si>
  <si>
    <t>Absorbents</t>
  </si>
  <si>
    <t>958</t>
  </si>
  <si>
    <t>Miller, Jody</t>
  </si>
  <si>
    <t>RT</t>
  </si>
  <si>
    <t xml:space="preserve">Respiratory </t>
  </si>
  <si>
    <t>062</t>
  </si>
  <si>
    <t>Musoke, Sylvia</t>
  </si>
  <si>
    <t>Absorbents &amp; Enterals</t>
  </si>
  <si>
    <t>354</t>
  </si>
  <si>
    <t>Pedone, Sara</t>
  </si>
  <si>
    <t>1211</t>
  </si>
  <si>
    <t>Kathleen Thomas</t>
  </si>
  <si>
    <t>ST</t>
  </si>
  <si>
    <t>Speech Therapy &amp; DME-Speech Devices</t>
  </si>
  <si>
    <t>1069</t>
  </si>
  <si>
    <t>Ruiz, Virdany</t>
  </si>
  <si>
    <t>Appeals</t>
  </si>
  <si>
    <t>Phillips, Linda</t>
  </si>
  <si>
    <t>Senior Manager, Appeals and Regulatory Compliance</t>
  </si>
  <si>
    <t>166</t>
  </si>
  <si>
    <t>508-856-1641</t>
  </si>
  <si>
    <t>Linda.phillips@umassmed.edu</t>
  </si>
  <si>
    <t>Morel, Margie</t>
  </si>
  <si>
    <t>Appeals Coordinator for DME, Oxygen/Resp &amp; Therapies</t>
  </si>
  <si>
    <t>(508) 421-6130</t>
  </si>
  <si>
    <t>Margie.Morel@umassmed.edu</t>
  </si>
  <si>
    <t>PROCEDURE CODES WITH MODIFIERS THAT  "RT LT" MODIFIERS HAVE BEEN ADDED</t>
  </si>
  <si>
    <t>Procdure Code</t>
  </si>
  <si>
    <t>Modifiers</t>
  </si>
  <si>
    <r>
      <t xml:space="preserve">NU                       </t>
    </r>
    <r>
      <rPr>
        <sz val="10"/>
        <color indexed="12"/>
        <rFont val="Arial"/>
        <family val="2"/>
      </rPr>
      <t>RT LT</t>
    </r>
  </si>
  <si>
    <r>
      <t xml:space="preserve">RR                        </t>
    </r>
    <r>
      <rPr>
        <sz val="10"/>
        <color indexed="12"/>
        <rFont val="Arial"/>
        <family val="2"/>
      </rPr>
      <t>RT LT</t>
    </r>
  </si>
  <si>
    <r>
      <t xml:space="preserve">UE                       </t>
    </r>
    <r>
      <rPr>
        <sz val="10"/>
        <color indexed="12"/>
        <rFont val="Arial"/>
        <family val="2"/>
      </rPr>
      <t>RT LT</t>
    </r>
  </si>
  <si>
    <r>
      <t xml:space="preserve">NU KE                               </t>
    </r>
    <r>
      <rPr>
        <sz val="10"/>
        <color indexed="12"/>
        <rFont val="Arial"/>
        <family val="2"/>
      </rPr>
      <t>RT LT</t>
    </r>
  </si>
  <si>
    <r>
      <t xml:space="preserve">RR KE                     </t>
    </r>
    <r>
      <rPr>
        <sz val="10"/>
        <color indexed="12"/>
        <rFont val="Arial"/>
        <family val="2"/>
      </rPr>
      <t>RT LT</t>
    </r>
  </si>
  <si>
    <r>
      <t xml:space="preserve">UE KE                    </t>
    </r>
    <r>
      <rPr>
        <sz val="10"/>
        <color indexed="12"/>
        <rFont val="Arial"/>
        <family val="2"/>
      </rPr>
      <t>RT LT</t>
    </r>
  </si>
  <si>
    <r>
      <t xml:space="preserve">KH KI       </t>
    </r>
    <r>
      <rPr>
        <sz val="10"/>
        <color indexed="12"/>
        <rFont val="Arial"/>
        <family val="2"/>
      </rPr>
      <t>RT LT</t>
    </r>
  </si>
  <si>
    <r>
      <t xml:space="preserve">KJ             </t>
    </r>
    <r>
      <rPr>
        <sz val="10"/>
        <color indexed="12"/>
        <rFont val="Arial"/>
        <family val="2"/>
      </rPr>
      <t>RT LT</t>
    </r>
  </si>
  <si>
    <r>
      <t xml:space="preserve">NU                </t>
    </r>
    <r>
      <rPr>
        <sz val="10"/>
        <color indexed="12"/>
        <rFont val="Arial"/>
        <family val="2"/>
      </rPr>
      <t xml:space="preserve"> RT LT</t>
    </r>
  </si>
  <si>
    <r>
      <t xml:space="preserve">UE           </t>
    </r>
    <r>
      <rPr>
        <sz val="10"/>
        <color indexed="12"/>
        <rFont val="Arial"/>
        <family val="2"/>
      </rPr>
      <t>RT LT</t>
    </r>
  </si>
  <si>
    <r>
      <t xml:space="preserve">NU           </t>
    </r>
    <r>
      <rPr>
        <sz val="10"/>
        <color indexed="12"/>
        <rFont val="Arial"/>
        <family val="2"/>
      </rPr>
      <t>RT LT</t>
    </r>
  </si>
  <si>
    <r>
      <t xml:space="preserve">RR         </t>
    </r>
    <r>
      <rPr>
        <sz val="10"/>
        <color indexed="12"/>
        <rFont val="Arial"/>
        <family val="2"/>
      </rPr>
      <t>RT LT</t>
    </r>
  </si>
  <si>
    <r>
      <t xml:space="preserve">UE                  </t>
    </r>
    <r>
      <rPr>
        <sz val="10"/>
        <color indexed="12"/>
        <rFont val="Arial"/>
        <family val="2"/>
      </rPr>
      <t>RT LT</t>
    </r>
  </si>
  <si>
    <r>
      <t xml:space="preserve">UD              </t>
    </r>
    <r>
      <rPr>
        <sz val="10"/>
        <color indexed="12"/>
        <rFont val="Arial"/>
        <family val="2"/>
      </rPr>
      <t>RT LT</t>
    </r>
  </si>
  <si>
    <t>E0994</t>
  </si>
  <si>
    <r>
      <t xml:space="preserve">RR KE          </t>
    </r>
    <r>
      <rPr>
        <sz val="10"/>
        <color indexed="12"/>
        <rFont val="Arial"/>
        <family val="2"/>
      </rPr>
      <t>RT LT</t>
    </r>
  </si>
  <si>
    <r>
      <t xml:space="preserve">UE KE              </t>
    </r>
    <r>
      <rPr>
        <sz val="10"/>
        <color indexed="12"/>
        <rFont val="Arial"/>
        <family val="2"/>
      </rPr>
      <t>RT LT</t>
    </r>
  </si>
  <si>
    <r>
      <t xml:space="preserve">UD                               </t>
    </r>
    <r>
      <rPr>
        <sz val="10"/>
        <color indexed="12"/>
        <rFont val="Arial"/>
        <family val="2"/>
      </rPr>
      <t>RT LT</t>
    </r>
  </si>
  <si>
    <t>PROCEDURE CODES WHICH PLACE OF SERVICE (POS) 14 HAVE BEEN ADDED.</t>
  </si>
  <si>
    <t>B9000</t>
  </si>
  <si>
    <t>T4538</t>
  </si>
  <si>
    <t xml:space="preserve">IMPORTANT  INFORMATION  WHEN  REQUESTING   A  PA  WHEN  MAX  ALLOWABLE  UNITS  EXCEEDS  </t>
  </si>
  <si>
    <t xml:space="preserve">When requesting PA to exceed the maximum allowable units, the provider must submit to MassHealth, in addition to any PA request </t>
  </si>
  <si>
    <t>that is required for units up to the maximum allowable, a separate PA request for the number of units being requested that exceed the maximum</t>
  </si>
  <si>
    <t xml:space="preserve">allowed. The provider must include medical documentation that supports the medical necessity of the additional units, including requirements </t>
  </si>
  <si>
    <t>under 130 CMR 409.417 and 409.418; and if the PA request for units in excess of the maximum is authorized by MassHealth, the</t>
  </si>
  <si>
    <t>provider must submit a separate claim with separate dates of service for the excess units that were provided, corresponding to the separate</t>
  </si>
  <si>
    <t xml:space="preserve">PA that was approved by MassHealth. However the provider can never submit a claim for units that are above the set limits amount as </t>
  </si>
  <si>
    <t xml:space="preserve">indicated on the MassHealth Payment and Coverage Guideline Tool in this case the increased limits would have to be delivered and billed </t>
  </si>
  <si>
    <t>on different dates of service.</t>
  </si>
  <si>
    <t>Example;</t>
  </si>
  <si>
    <t xml:space="preserve">A4624 Suction Catheters, 1 unit = each, 150 per month, no PA required. Members medical condition requires more than 150 per  month </t>
  </si>
  <si>
    <t xml:space="preserve">provider must request a PA for the amount needed over the allowed limits on the MassHealth Payment and Coverage Guideline Tool. </t>
  </si>
  <si>
    <t>The PA for the excess amount must be delivered and billed on a different date of service however the total amount can never be more than the</t>
  </si>
  <si>
    <t xml:space="preserve">unit limit.  Example PA was approved for 300 suction catheters over the 150 limit, providers must deliver and bill no more than 150 </t>
  </si>
  <si>
    <t xml:space="preserve"> per date of service, if they do the claim will deny as over the limits even if there is a PA in place for the 300 catheters</t>
  </si>
  <si>
    <t>Walker Unbundling Billing for Brakes</t>
  </si>
  <si>
    <t xml:space="preserve">A Column II code is included in the allowance for the corresponding Column I code when provided </t>
  </si>
  <si>
    <t>at the same time and must not be billed separately at the time of billing the Column I code.</t>
  </si>
  <si>
    <t>COLUMN I</t>
  </si>
  <si>
    <t>COLUMN II</t>
  </si>
  <si>
    <t>A4636, A4637</t>
  </si>
  <si>
    <t>A4636, A4637, E0155, E0159</t>
  </si>
  <si>
    <t>A4636, A4637, E0155, E0156, E0159</t>
  </si>
  <si>
    <t>A4636, E0155, E0159</t>
  </si>
  <si>
    <t>HCPCS codes and narrative description for the above table:</t>
  </si>
  <si>
    <t>HCPCS Code</t>
  </si>
  <si>
    <t>Narrative Description</t>
  </si>
  <si>
    <t>REPLACEMENT, HANDGRIP, CANE, CRUTCH, OR WALKER, EACH</t>
  </si>
  <si>
    <t>REPLACEMENT, TIP, CANE, CRUTCH, WALKER, EACH.</t>
  </si>
  <si>
    <t>WALKER, RIGID (PICKUP), ADJUSTABLE OR FIXED HEIGHT</t>
  </si>
  <si>
    <t>WALKER, FOLDING (PICKUP), ADJUSTABLE OR FIXED HEIGHT</t>
  </si>
  <si>
    <t>WALKER, WITH TRUNK SUPPORT, ADJUSTABLE OR FIXED HEIGHT, ANY TYPE</t>
  </si>
  <si>
    <t>WALKER, RIGID, WHEELED, ADJUSTABLE OR FIXED HEIGHT</t>
  </si>
  <si>
    <t>WALKER, FOLDING, WHEELED, ADJUSTABLE OR FIXED HEIGHT</t>
  </si>
  <si>
    <t>WALKER, ENCLOSED, FOUR SIDED FRAMED, RIGID OR FOLDING, WHEELED WITH POSTERIOR SEAT</t>
  </si>
  <si>
    <t>WALKER, HEAVY DUTY, MULTIPLE BRAKING SYSTEM, VARIABLE WHEEL RESISTANCE</t>
  </si>
  <si>
    <t>WALKER, HEAVY DUTY, WITHOUT WHEELS, RIGID OR FOLDING, ANY TYPE, EACH</t>
  </si>
  <si>
    <t>WALKER, HEAVY DUTY, WHEELED, RIGID OR FOLDING, ANY TYPE</t>
  </si>
  <si>
    <t>WHEEL ATTACHMENT, RIGID PICK-UP WALKER, PER PAIR</t>
  </si>
  <si>
    <t>BRAKE ATTACHMENT FOR WHEELED WALKER, REPLACEMENT, EACH</t>
  </si>
  <si>
    <r>
      <t>Note:</t>
    </r>
    <r>
      <rPr>
        <sz val="10"/>
        <color indexed="18"/>
        <rFont val="Arial"/>
        <family val="2"/>
      </rPr>
      <t xml:space="preserve"> </t>
    </r>
    <r>
      <rPr>
        <i/>
        <sz val="10"/>
        <color indexed="18"/>
        <rFont val="Arial"/>
        <family val="2"/>
      </rPr>
      <t xml:space="preserve">HCPCS code E0159 (Brake attachment for wheeled walker, replacement each) is applicable for </t>
    </r>
  </si>
  <si>
    <t xml:space="preserve">         replacement brakes ONLY.</t>
  </si>
  <si>
    <t xml:space="preserve">      </t>
  </si>
  <si>
    <t>Member Name:</t>
  </si>
  <si>
    <t>ID#                                                                                 DATE:</t>
  </si>
  <si>
    <t xml:space="preserve">THIS SECTION IS FOR USE WHEN SUBMITTING THE K0108 WORKSHEET FOR PRIMARY ONLY DISCOUNT ON THE INVOICE </t>
  </si>
  <si>
    <t>Description:</t>
  </si>
  <si>
    <t>Retail</t>
  </si>
  <si>
    <t>$</t>
  </si>
  <si>
    <t xml:space="preserve">Cost </t>
  </si>
  <si>
    <t xml:space="preserve"> X 1.35 = </t>
  </si>
  <si>
    <t>Please see below for important info:</t>
  </si>
  <si>
    <t xml:space="preserve">THIS SECTION FOR USE WHEN SUBMITTING FOR K0108 WORKSHEET FOR EARLY PAYMENT DISCOUNT ON THE INVOICE </t>
  </si>
  <si>
    <t>Cost + 5%</t>
  </si>
  <si>
    <t xml:space="preserve">TOTAL ALLOWABLE FOR K0108  </t>
  </si>
  <si>
    <t>RE Units must be requested as a line item utilizing procedure code K0739 U5. Number of RE units  must be identified/submitted under requested units.</t>
  </si>
  <si>
    <t>REV. 9/5/19</t>
  </si>
  <si>
    <t xml:space="preserve">THIS SECTION IS FOR USE WHEN SUBMITTING FOR K0108 WORKSHEET FOR PRIMARY ONLY  DISCOUNT ON THE INVOICE </t>
  </si>
  <si>
    <t xml:space="preserve">THIS SECTION IS FOR USE WHEN SUBMITTING FOR K0108 WORKSHEET FOR EARLY PAYMENT DISCOUNT ON THE INVOICE </t>
  </si>
  <si>
    <t>revised  9.6.23</t>
  </si>
  <si>
    <t xml:space="preserve">THIS SECTION IS FOR USE WHEN SUBMITTING THE K0108 WORKSHEET WITH SECONDARY DISCOUNT ON THE INVOICE </t>
  </si>
  <si>
    <t xml:space="preserve">THIS SECTION FOR USE WHEN SUBMITTING THE K0108 WORKSHEET WITH NO DISCOUNT ON THE INVOICE </t>
  </si>
  <si>
    <t xml:space="preserve">TOTAL ALLOWABLE FOR K0108 </t>
  </si>
  <si>
    <t>REV. 10/16/19</t>
  </si>
  <si>
    <t>PARTS / COMPONENTS PROCEDURES CODES</t>
  </si>
  <si>
    <t>12 33</t>
  </si>
  <si>
    <t xml:space="preserve">1 unit = each.  Rental is for short term use, rental  paid amount can not exceed purchase price (NU UE)                                ( 1 unit per Date Of Service)  </t>
  </si>
  <si>
    <t xml:space="preserve">1unit = each, 2 per 5 years. ( 2 unit per Date Of Service)  </t>
  </si>
  <si>
    <t xml:space="preserve">1unit = each.  Rental is for short term use, rental  paid amount can not exceed purchase price (NU UE)  ( 2 unit per Date Of Service)  </t>
  </si>
  <si>
    <t xml:space="preserve">DME/MOB  </t>
  </si>
  <si>
    <t>12 31 32 33</t>
  </si>
  <si>
    <t>1 unit = each. ( 2 units per Date Of Service )</t>
  </si>
  <si>
    <t>1 unit = each. ( 2 units per Date Of Service ) Rental is for short term use, rental  paid amount can not exceed purchase price (NU UE)</t>
  </si>
  <si>
    <t>NU KE                               RT LT</t>
  </si>
  <si>
    <t>RR KE                     RT LT</t>
  </si>
  <si>
    <t>1 unit = each. ( 2 units per Date Of Service ) Rental is for short term use, rental  paid amount can not exceed purchase price (NUKE  UEKE)</t>
  </si>
  <si>
    <t>UE KE                    RT LT</t>
  </si>
  <si>
    <t>1 unit = each.( 2 units per Date Of Service ) Rental is for short term use, rental  paid amount can not exceed purchase price (NUKE  UEKE)</t>
  </si>
  <si>
    <t>1 unit = each. ( 1 unit per Date Of Service)</t>
  </si>
  <si>
    <t>Wheelchair accessory, headrest, cushioned, any type, including fixed mounting hardware, each.</t>
  </si>
  <si>
    <t xml:space="preserve">1 unit = each. Rental is for short term use, rental  paid amount can not exceed purchase price (NU UE)                                ( 1 unit per Date Of Service)   </t>
  </si>
  <si>
    <t>NU KE</t>
  </si>
  <si>
    <t>RR KE</t>
  </si>
  <si>
    <t>1 unit = each. ( 1 unit per Date Of Service) Rental is for short term use, rental  paid amount can not exceed purchase price (NUKE  UEKE)</t>
  </si>
  <si>
    <t>UE KE</t>
  </si>
  <si>
    <t>1 unit = each. Rental is for short term use, rental  paid amount can not exceed purchase price (NUKE  UEKE)</t>
  </si>
  <si>
    <t xml:space="preserve">1 unit = each. ( 2 units per Date Of Service ) </t>
  </si>
  <si>
    <t xml:space="preserve">1 unit = each. Rental is for short term use, rental  paid amount can not exceed purchase price (NU UE)                                               ( 2 units per Date Of Service ) </t>
  </si>
  <si>
    <t xml:space="preserve">1 unit = each, 2 per Date Of Service. Rental is for short term use, rental  paid amount can not exceed purchase price (NUKE  UEKE)  ( 2 units per Date Of Service ) </t>
  </si>
  <si>
    <t>KH KI       RT LT</t>
  </si>
  <si>
    <t>KJ             RT LT</t>
  </si>
  <si>
    <t xml:space="preserve">1 unit = each. 2 per year.  ( 2 units per Date Of Service ) </t>
  </si>
  <si>
    <t xml:space="preserve">1 unit = each. Rental is for short term use, rental  paid amount can not exceed purchase price (NU UE)                                  ( 2 units per Date Of Service ) </t>
  </si>
  <si>
    <t xml:space="preserve">1 unit = each. 2 per year.   Rental is for short term use, rental  paid amount can not exceed purchase price (NUKE  UEKE)  ( 2 units per Date Of Service ) </t>
  </si>
  <si>
    <t>1 unit = each.  ( 2 units per Date Of Service )</t>
  </si>
  <si>
    <t xml:space="preserve">1 unit = each.  Rental is for short term use, rental  paid amount can not exceed purchase price (NU UE)                                           ( 2 units per Date Of Service ) </t>
  </si>
  <si>
    <t>1 unit = each.Clinical benefit support  weak neck muscles and headrest is needed for support, and meets criteria for a reclining back on the wheelchair.                                         ( 1 units per Date Of Service )</t>
  </si>
  <si>
    <t>1 unit = each. Rental is for short term use, rental  paid amount can not exceed purchase price (NU UE) ( 1 units per Date Of Service )</t>
  </si>
  <si>
    <t>1 unit = each, 1 per Date Of Service.                                                     ( 1 units per Date Of Service )</t>
  </si>
  <si>
    <t xml:space="preserve">Manual wheelchair accessory, hand rim with projections, any type, each. </t>
  </si>
  <si>
    <t>E0968</t>
  </si>
  <si>
    <t>Commode seat, wheelchair.</t>
  </si>
  <si>
    <t xml:space="preserve">1 unit = each. ( 1 units per Date Of Service ) </t>
  </si>
  <si>
    <t>E0969</t>
  </si>
  <si>
    <t>Narrowing device, wheelchair.</t>
  </si>
  <si>
    <t xml:space="preserve">1 unit = each.  Rental is for short term use, rental  paid amount can not exceed purchase price (NU UE)                                               ( 1 units per Date Of Service ) </t>
  </si>
  <si>
    <t xml:space="preserve">1 unit = each.  ( 2 units per Date Of Service )  </t>
  </si>
  <si>
    <t>1 unit = each. ( 2 units per Date Of Service )   Rental is for short term use, rental  paid amount can not exceed purchase price (NU UE)</t>
  </si>
  <si>
    <t>1 unit = each. ( 2 units per Date Of Service )  Rental is for short term use, rental  paid amount can not exceed purchase price (NUKE  UEKE)</t>
  </si>
  <si>
    <t>UD              RT LT</t>
  </si>
  <si>
    <t xml:space="preserve">1 unit = each. ( 2 units per Date Of Service )   </t>
  </si>
  <si>
    <t>Wheelchair accessory, positioning belt/saftey belt/pelvic strap, each. (new equipment)</t>
  </si>
  <si>
    <t>Wheelchair accessory, positioning belt/saftey belt/pelvic strap, each. (rental)</t>
  </si>
  <si>
    <t>1 unit = each. Rental is for short term use, rental  paid amount can not exceed purchase price (NU UE)</t>
  </si>
  <si>
    <t>Wheelchair accessory, positioning belt/saftey belt/pelvic strap, each. (used durable medical equipment)</t>
  </si>
  <si>
    <t>Safety vest, wheelchair.</t>
  </si>
  <si>
    <t xml:space="preserve">1 unit = each. </t>
  </si>
  <si>
    <t>1 unit = each. ( 1 unit per Date Of Service ) ,Rental is for short term use, rental  paid amount can not exceed purchase price (NU UE)</t>
  </si>
  <si>
    <t>1 unit = each. Rental is for short term use, rental  paid amount can not exceed purchase price (NU UE)                                ( 1 unit per Date Of Service)    (NUKE  UEKE)</t>
  </si>
  <si>
    <t>1 unit = each.  ( 1 unit per Date Of Service )  Rental is for short term use, rental  paid amount can not exceed purchase price (NU UE)</t>
  </si>
  <si>
    <t xml:space="preserve">1 unit = each. Rental is for short term use, rental  paid amount can not exceed purchase price (NU UE)                                ( 1 unit per Date Of Service)    (NUKE  UEKE)  </t>
  </si>
  <si>
    <t xml:space="preserve">1 unit = each, 1 per 5 years.                                                        ( 1 unit per Date Of Service )  </t>
  </si>
  <si>
    <t xml:space="preserve">1 unit = each.   Rental is for short term use, rental  paid amount can not exceed purchase price (NU UE)                                ( 1 unit per Date Of Service )  </t>
  </si>
  <si>
    <t>1 unit = each. Rental is for short term use, rental  paid amount can not exceed purchase price (NU UE)                                ( 1 unit per Date Of Service)    (NU UE)</t>
  </si>
  <si>
    <t>Wheelchair accessory, elevating leg rest, complete assembly, each.</t>
  </si>
  <si>
    <t xml:space="preserve">NU KE                                 </t>
  </si>
  <si>
    <t xml:space="preserve">RR KE           </t>
  </si>
  <si>
    <t xml:space="preserve">UE KE                </t>
  </si>
  <si>
    <t>1 unit = each. ( 1 units per Date Of Service )</t>
  </si>
  <si>
    <t>1 unit = each.   Rental is for short term use, rental  paid amount can not exceed purchase price (NU UE)                                          ( 1 units per Date Of Service )</t>
  </si>
  <si>
    <t>Arm rest, each.</t>
  </si>
  <si>
    <t>1 unit = each.( 2 units per Date Of Service ) Replacement for wheelchair purchased.</t>
  </si>
  <si>
    <t>RR               RT LT</t>
  </si>
  <si>
    <t xml:space="preserve">1 unit = each. Rental is for short term use, rental  paid amount can not exceed purchase price (NU UE)                                       ( 2 units per Date Of Service ) </t>
  </si>
  <si>
    <t>1 unit = each. ( 2 units per Date Of Service ) Replacement for wheelchair purchased.</t>
  </si>
  <si>
    <t xml:space="preserve">Wheelchair accessory, calf rest/pad, each. </t>
  </si>
  <si>
    <t>1 unit = each,. 4 per year. ( 2 units per Date Of Service )</t>
  </si>
  <si>
    <t>1 unit = each,. 4 per year. ( 2 units per Date Of Service )  Rental is for short term use, rental  paid amount can not exceed purchase price (NU UE)</t>
  </si>
  <si>
    <t>RR KE                RT LT</t>
  </si>
  <si>
    <t>1 unit = each,. 4 per year. ( 2 units per Date Of Service )  Rental is for short term use, rental  paid amount can not exceed purchase price (NUKE  UEKE)</t>
  </si>
  <si>
    <t>UE KE             RT LT</t>
  </si>
  <si>
    <t xml:space="preserve">1 unit = each, 1 per 5 years.                                             ( 1 units per Date Of Service )                                              ( As of 04/01/14 Masshealth members only )       </t>
  </si>
  <si>
    <t xml:space="preserve">1 unit = each.   Rental is for short term use, rental  paid amount can not exceed purchase price (NU UE)                                        ( 1 units per Date Of Service )                                               ( As of 04/01/14 Masshealth members only )       </t>
  </si>
  <si>
    <t xml:space="preserve">1 unit = each, 1 per 5 years.                                              ( 1 units per Date Of Service )                                                 ( As of 04/01/14 Masshealth members only )       </t>
  </si>
  <si>
    <t>1 unit = each, 1 per 5 years.                                             ( 1 units per Date Of Service )</t>
  </si>
  <si>
    <t>1 unit = each, 1 per 5 years.                                              ( 1 units per Date Of Service )</t>
  </si>
  <si>
    <t xml:space="preserve">1 unit = each,. 4 per year.( 2 units per Date Of Service )  Replacement for wheelchair purchased. </t>
  </si>
  <si>
    <t xml:space="preserve">1 unit = each,. 4 per year.( 2 units per Date Of Service )   Replacement for wheelchair purchased. </t>
  </si>
  <si>
    <t>RR KE          RT LT</t>
  </si>
  <si>
    <t>1 unit = each,. 4 per year.( 2 units per Date Of Service )  Rental is for short term use, rental  paid amount can not exceed purchase price (NUKE  UEKE)</t>
  </si>
  <si>
    <t>UE KE              RT LT</t>
  </si>
  <si>
    <t xml:space="preserve">1 unit = each, 4 per year.( 2 units per Date Of Service )   Replacement for wheelchair purchased. </t>
  </si>
  <si>
    <t>1 unit = each,. 4 per year.( 2 units per Date Of Service )   Rental is for short term use, rental  paid amount can not exceed purchase price (NU UE)</t>
  </si>
  <si>
    <t xml:space="preserve">1 unit = each, 4 per year.( 2 units per Date Of Service )  Replacement for wheelchair purchased. </t>
  </si>
  <si>
    <t>1 unit = each, 4 per year.( 2 units per Date Of Service )   Rental is for short term use, rental  paid amount can not exceed purchase price (NU UE)</t>
  </si>
  <si>
    <t>Residual limb support system for wheelchair, any type (new equipment)</t>
  </si>
  <si>
    <t>Residual limb support system for wheelchair,  any type (rental )</t>
  </si>
  <si>
    <t>UE                RT LT</t>
  </si>
  <si>
    <t>Residual limb support system for wheelchair, any type (used durable medical equipment)</t>
  </si>
  <si>
    <t>Residual limb support system for wheelchair, any type (new equipment) (bid under round one of the DMEPOS competitive bidding program for use with noncompetitive bid base equipment)</t>
  </si>
  <si>
    <t>Residual limb support system for wheelchair, any type (rental) (bid under round one of the DMEPOS competitive bidding program for use with noncompetitive bid base equipment)</t>
  </si>
  <si>
    <t>1 unit = each, 4 per year.( 2 units per Date Of Service )  Rental is for short term use, rental  paid amount can not exceed purchase price (NUKE  UEKE)</t>
  </si>
  <si>
    <t>Residual limb support system for wheelchair, any type (used durable medical equipment) (bid under round one of the DMEPOS competitive bidding program for use with noncompetitive bid base equipment)</t>
  </si>
  <si>
    <t xml:space="preserve">1 unit = each, 4 per year. ( 2 units per Date Of Service )   Replacement for wheelchair purchased. </t>
  </si>
  <si>
    <t>Wheelchair accessory, manual swingaway, retractable, or removable mounting hardware for joystick, other control interface or positioning accessory.</t>
  </si>
  <si>
    <t>1 unit = each. Clinical benefit - retraction of the joystick allows closer approach to furniture for positioning or transfers or for a member with a fixed arm or hand position that requires this placement in order to utilize the joystick. ( 4 units per Date Of Service )</t>
  </si>
  <si>
    <t xml:space="preserve">1 unit = each. Rental is for short term use, rental  paid amount can not exceed purchase price (NU UE)                                         ( 4 units per Date Of Service )  </t>
  </si>
  <si>
    <t xml:space="preserve">1 unit = each. Clinical benefit - retraction of the joystick allows closer approach to furniture for positioning or transfers or for a member with a fixed arm or hand position that requires this placement in order to utilize the joystick. ( 4 units per Date Of Service )   </t>
  </si>
  <si>
    <t xml:space="preserve">1 unit = each. Clinical benefit - retraction of the joystick allows closer approach to furniture for positioning or transfers or for a member with a fixed arm or hand position that requires this placement in order to utilize the joystick. ( 4 units per Date Of Service ) </t>
  </si>
  <si>
    <t xml:space="preserve">1 unit = each. Rental is for short term use, rental  paid amount can not exceed purchase price   (NUKE  UEKE)                                    ( 4 units per Date Of Service ) </t>
  </si>
  <si>
    <t xml:space="preserve">1 unit = each. Clinical benefit - retraction of the joystick allows closer approach to furniture for positioning or transfers or for a member with a fixed arm or hand position that requires this placement in order to utilize the joystick.    ( 4 units per Date Of Service ) </t>
  </si>
  <si>
    <t xml:space="preserve">1 unit = each, 1 per 5 years.                                                                     ( 1 units per Date Of Service )                                            ( As of 04/01/14 Masshealth members only ) </t>
  </si>
  <si>
    <t xml:space="preserve">Wheelchair accessory, manual ventilator tray, fixed. </t>
  </si>
  <si>
    <t xml:space="preserve">1 unit = each.  Rental is for short term use, rental  paid amount can not exceed purchase price (NU UE)                                  ( 1 units per Date Of Service )                                           ( As of 04/01/14 Masshealth members only ) </t>
  </si>
  <si>
    <t xml:space="preserve">1 unit = each, 1 per 5 years.                                                      ( 1 units per Date Of Service )                                               ( As of 04/01/14 Masshealth members only ) </t>
  </si>
  <si>
    <t xml:space="preserve">1 unit = each, 1 per 5 years.                                                                     ( 1 units per Date Of Service ) </t>
  </si>
  <si>
    <t>KH KE</t>
  </si>
  <si>
    <t>KI KE</t>
  </si>
  <si>
    <t>KJ KE</t>
  </si>
  <si>
    <t xml:space="preserve">1 unit = each, 1 per 5 years.                                                      ( 1 units per Date Of Service ) </t>
  </si>
  <si>
    <t xml:space="preserve">1 unit = each, 1 per 5 years.  Rental is for short term use, rental  paid amount can not exceed purchase price (NUKE  UEKE) ( 1 units per Date Of Service ) </t>
  </si>
  <si>
    <t xml:space="preserve">1 unit = each, 1 per 5 years.                                                      ( 1 units per Date Of Service )                                             ( As of 04/01/14 Masshealth members only ) </t>
  </si>
  <si>
    <t xml:space="preserve">1 unit = each.  Rental is for short term use, rental  paid amount can not exceed purchase price (NU UE)                                       ( 1 units per Date Of Service )                                           ( As of 04/01/14 Masshealth members only ) </t>
  </si>
  <si>
    <t xml:space="preserve">1 unit = each, 1 per 5 years.                                                      ( 1 units per Date Of Service )                                                ( As of 04/01/14 Masshealth members only ) </t>
  </si>
  <si>
    <t xml:space="preserve">1 unit = each, 1 per 5 years.  Rental is for short term use, rental  paid amount can not exceed purchase price (NUKE  UEKE)   ( 1 units per Date Of Service ) </t>
  </si>
  <si>
    <t>1 unit = each. ( 2 units per Date Of Service )  Rental is for short term use, rental  paid amount can not exceed purchase price (NU UE)</t>
  </si>
  <si>
    <t xml:space="preserve">Manual wheelchair accessory, wheel lock  assembly, complete, each.                                           </t>
  </si>
  <si>
    <t xml:space="preserve">Manual wheelchair accessory, wheel lock  assembly, complete, each. </t>
  </si>
  <si>
    <t xml:space="preserve">1 unit = each. ( 2 units per Date Of Service ) Rental is for short term use, rental  paid amount can not exceed purchase price (NU UE).                                              </t>
  </si>
  <si>
    <r>
      <t xml:space="preserve">1 unit = each. ( 2 units per Date Of Service )          </t>
    </r>
    <r>
      <rPr>
        <sz val="10"/>
        <color indexed="16"/>
        <rFont val="Tahoma"/>
        <family val="2"/>
      </rPr>
      <t/>
    </r>
  </si>
  <si>
    <t>12 32</t>
  </si>
  <si>
    <t xml:space="preserve">1 unit = each.  2 per 5 years.  Rental is for short term use, rental  paid amount can not exceed purchase price (NU UE) </t>
  </si>
  <si>
    <r>
      <t xml:space="preserve">1 unit = each, 1 per 5 years. ( 1 units per Date Of Service )                                                               </t>
    </r>
    <r>
      <rPr>
        <b/>
        <sz val="10"/>
        <rFont val="Tahoma"/>
        <family val="2"/>
      </rPr>
      <t xml:space="preserve">
</t>
    </r>
  </si>
  <si>
    <t xml:space="preserve">1 unit = each, 1 per 5 years. ( 1 units per Date Of Service )                                                         </t>
  </si>
  <si>
    <t xml:space="preserve">1 unit = each. Rental is for short term use, rental  paid amount can not exceed purchase price (NU UE) ( 1 units per Date Of Service )                          
</t>
  </si>
  <si>
    <t xml:space="preserve">1 unit = each,  1 per 5 years.  Rental is for short term use, rental  paid amount can not exceed purchase price (NUKE  UEKE) ( 1 units per Date Of Service )                                        </t>
  </si>
  <si>
    <t xml:space="preserve">1 unit = each, 1 per 5 years. ( 1 units per Date Of Service )                                                     </t>
  </si>
  <si>
    <t xml:space="preserve">1 unit = each, 4 per year. ( 2 units per Date Of Service )                                 </t>
  </si>
  <si>
    <t xml:space="preserve">1 unit = each, 4 per year. Rental is for short term use, rental  paid amount can not exceed purchase price (NUKE  UEKE) ( 2 units per Date Of Service )                                           </t>
  </si>
  <si>
    <t>Wheelchair accessory, arm trough, each.</t>
  </si>
  <si>
    <t xml:space="preserve">1 unit = each1 unit = each. Rental is for short term use, rental  paid amount can not exceed purchase price </t>
  </si>
  <si>
    <t xml:space="preserve">1 unit = each.  Rental is for short term use, rental  paid amount can not exceed purchase price (NUKE  UEKE)                                                        </t>
  </si>
  <si>
    <t xml:space="preserve">1 unit = each, 8 per year.  Rental is for short term use, rental  paid amount can not exceed purchase price (NUKE  UEKE)                                                        </t>
  </si>
  <si>
    <t>Wheelchair accessory, pneumatic propulsion tire, any size, each.</t>
  </si>
  <si>
    <t xml:space="preserve">Wheelchair accessory, tube for pneumatic propulsion tire, any size, each. </t>
  </si>
  <si>
    <t>Wheelchair accessory, tube for pneumatic propulsion tire, any size, each.</t>
  </si>
  <si>
    <t>Manual wheelchair accessory, pneumatic caster tire, any size each. (new equipment)</t>
  </si>
  <si>
    <t>Manual wheelchair accessory, solid (rubber/plastic) propulsion tire, any size each.</t>
  </si>
  <si>
    <t xml:space="preserve">Manual wheelchair accessory, solid (rubber/plastic) propulsion tire, any size each. </t>
  </si>
  <si>
    <t>Manual wheelchair accessory, solid (rubber/plastic) caster tire (removable), any size each.</t>
  </si>
  <si>
    <t xml:space="preserve">Manual wheelchair accessory, solid (rubber/plastic) caster tire (removable), any size each. </t>
  </si>
  <si>
    <t xml:space="preserve">Manual wheelchair accessory, propulsion wheel excludes tire, any size, each. </t>
  </si>
  <si>
    <t>Manual wheelchair accessory, propulsion wheel excludes tire, any size, each.</t>
  </si>
  <si>
    <t>Manual wheelchair accessory, caster wheel excludes tire, any size, replacement only each.</t>
  </si>
  <si>
    <t>1 unit = each, 2 per 5 years. ( 2 units per Date Of Service )                                            ( As of 04/01/14 Masshealth members only )</t>
  </si>
  <si>
    <t>1 unit = each, 2 per 5 years. ( 2 units per Date Of Service )                                              ( As of 04/01/14 Masshealth members only )</t>
  </si>
  <si>
    <t>1 unit = each, 2 per 5 years. ( 2 units per Date Of Service )</t>
  </si>
  <si>
    <t>1 unit = each, 1 per 5 years. ( 1 units per Date Of Service )</t>
  </si>
  <si>
    <t>Seat planar, for pediatric size wheelchair including fixed attaching hardware.</t>
  </si>
  <si>
    <t>Back contoured for pediatric size wheelchair including fixed attaching hardware.</t>
  </si>
  <si>
    <t>Seat, contoured for pediatric size wheelchair including fixed attaching hardware.</t>
  </si>
  <si>
    <t>Manual wheelchair accessory for pediatric size wheelchair, dynamic seating frame, allows coordinated movement of multiple postioning features.</t>
  </si>
  <si>
    <t xml:space="preserve">1 unit = each, 1 per 3 years. ( 1 units per Date Of Service )                                               </t>
  </si>
  <si>
    <t xml:space="preserve">1 unit = each. Rental is for short term use, rental  paid amount can not exceed purchase price.                                          </t>
  </si>
  <si>
    <t xml:space="preserve">1 unit = each, 1 per 3 years. ( 1 units per Date Of Service )                                                </t>
  </si>
  <si>
    <t>E2300</t>
  </si>
  <si>
    <t>Wheelchair accessory, power seat elevation system, any type.</t>
  </si>
  <si>
    <t>1 unit = each, 1 per 3 years. ( 1 units per Date Of Service )</t>
  </si>
  <si>
    <t xml:space="preserve">Power wheelchair accessory, electronic connection between wheelchair controller and one power seating system motor, including all related electronics, indicator feature, mechanical function selection switch, and fixed mounting hardware. </t>
  </si>
  <si>
    <t>1 unit = each,  1 per 5 years. ( 1 units per Date Of Service )                                                       ( As of 04/01/14 Masshealth members only )</t>
  </si>
  <si>
    <t xml:space="preserve">1 unit = each,  1 per 5 years. ( 1 units per Date Of Service )                ( As of 04/01/14 Masshealth members only )                                                       </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</si>
  <si>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</si>
  <si>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</si>
  <si>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</si>
  <si>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</si>
  <si>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</si>
  <si>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</si>
  <si>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t>
  </si>
  <si>
    <t>1 unit = each,  1 per 5 years. ( 1 units per Date Of Service )                                                      ( As of 04/01/14 Masshealth members only )</t>
  </si>
  <si>
    <t>1 unit = each,  1 per 5 years. ( 1 units per Date Of Service )            ( As of 04/01/14 Masshealth members only )</t>
  </si>
  <si>
    <t>1 unit = each. ,  Rental is for short term use, rental  paid amount can not exceed purchase price (NU UE)                                 ( 1 units per Date Of Service )                                           ( As of 04/01/14 Masshealth members only )</t>
  </si>
  <si>
    <t>1 unit = each.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</si>
  <si>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</si>
  <si>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</si>
  <si>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</si>
  <si>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</si>
  <si>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</si>
  <si>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Power wheelchair accessory, hand or chin control, interface, mini-proportional remote joystick, proportional, including fixed mounting hardware (new equipment)</t>
  </si>
  <si>
    <t>1 unit = each,  1 per 5 years. ( 1 units per Date Of Service )                                                ( As of 04/01/14 Masshealth members only )</t>
  </si>
  <si>
    <t>Power wheelchair accessory, hand or chin control, interface, mini-proportional remote joystick, proportional, including fixed mounting hardware (rental)</t>
  </si>
  <si>
    <t>Power wheelchair accessory, hand or chin control, interface, mini-proportional remote joystick, proportional, including fixed mounting hardware (used durable medical equipment)</t>
  </si>
  <si>
    <t xml:space="preserve">1 unit = each,  1 per 5 years. ( 1 units per Date Of Service )                                                      </t>
  </si>
  <si>
    <t>Power wheelchair accessory, harness for upgrade to expandable controller, including all fasteners, connectors and mounting hardware, each (new equipment)</t>
  </si>
  <si>
    <t>1 unit = each,  1 per 5 years. ( 1 units per Date Of Service )                                                         ( As of 04/01/14 Masshealth members only )</t>
  </si>
  <si>
    <t>Power wheelchair accessory, harness for upgrade to expandable controller, including all fasteners, connectors and mounting hardware, each (rental)</t>
  </si>
  <si>
    <t>1 unit = each,  1 per 5 years. ( 1 units per Date Of Service )                                       ( As of 04/01/14 Masshealth members only )</t>
  </si>
  <si>
    <t>Power wheelchair accessory, harness for upgrade to expandable controller, including all fasteners, connectors and mounting hardware, each (used durable medical equipment)</t>
  </si>
  <si>
    <t>1 unit = each,  1 per 5 years. ( 1 units per Date Of Service )                                             ( As of 04/01/14 Masshealth members only )</t>
  </si>
  <si>
    <t>1 unit = each,  1 per 5 years. ( 1 units per Date Of Service )  ( As of 04/01/14 Masshealth members only )</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</si>
  <si>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</si>
  <si>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</si>
  <si>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</si>
  <si>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</si>
  <si>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 xml:space="preserve">1 unit = each,  1 per 5 years. ( 1 units per Date Of Service )    ( As of 04/01/14 Masshealth members only )                                                   </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</si>
  <si>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</si>
  <si>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</si>
  <si>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</si>
  <si>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</si>
  <si>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Power wheelchair accessory, specialty joystick handle for hand control interface, prefabricated.</t>
  </si>
  <si>
    <t>1 unit = each. ,  Rental is for short term use, rental  paid amount can not exceed purchase price (NU UE)                                 ( 1 units per Date Of Service )</t>
  </si>
  <si>
    <t>1 unit = each, 1 per 5 years.  Rental is for short term use, rental  paid amount can not exceed purchase price (NUKE  UE KE) ( 1 units per Date Of Service )</t>
  </si>
  <si>
    <t>Power wheelchair accessory, chin cup for chin control interface.</t>
  </si>
  <si>
    <t>1 unit = each. ,  Rental is for short term use, rental  paid amount can not exceed purchase price (NU UE)                                           ( 1 units per Date Of Service )</t>
  </si>
  <si>
    <t>1 unit = each,  1 per 5 years. ( 1 units per Date Of Service )      ( As of 04/01/14 Masshealth members only )</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</si>
  <si>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</si>
  <si>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</si>
  <si>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</si>
  <si>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</si>
  <si>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</si>
  <si>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</si>
  <si>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</si>
  <si>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</si>
  <si>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</si>
  <si>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</si>
  <si>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Power wheelchair accessory, head control interface, mechanical proportional, including all related electronics, mechanical direction change switch, and fixed mounting hardware</t>
  </si>
  <si>
    <t>1 unit = each. ,  Rental is for short term use, rental  paid amount can not exceed purchase price (NU UE)                                  ( 1 units per Date Of Service )                                                         ( As of 04/01/14 Masshealth members only )</t>
  </si>
  <si>
    <t>1 unit = each, 1 per 5 years.  Rental is for short term use, rental  paid amount can not exceed purchase price (NUKE  UE KE) ( 1 units per Date Of Service )                                         ( As of 04/01/14 Masshealth members only )</t>
  </si>
  <si>
    <t>1 unit = each,  1 per 5 years. ( 1 units per Date Of Service )                   ( As of 04/01/14 Masshealth members only )</t>
  </si>
  <si>
    <t xml:space="preserve">1 unit = each,  1 per 5 years. ( 1 units per Date Of Service )                                                        </t>
  </si>
  <si>
    <t>1 unit = each,  1 per 5 years. ( 1 units per Date Of Service )     ( As of 04/01/14 Masshealth members only )</t>
  </si>
  <si>
    <t>1 unit = each. ,  Rental is for short term use, rental  paid amount can not exceed purchase price.                                                ( 1 units per Date Of Service )                                                        ( As of 04/01/14 Masshealth members only )</t>
  </si>
  <si>
    <t>1 unit = each. ,  Rental is for short term use, rental  paid amount can not exceed purchase price.                                                ( 1 units per Date Of Service )</t>
  </si>
  <si>
    <t>1 unit = each,  1 per 5 years. ( 1 units per Date Of Service )                                                        ( As of 04/01/14 Masshealth members only )</t>
  </si>
  <si>
    <t>1 unit = each,  1 per 5 years. ( 1 units per Date Of Service )        ( As of 04/01/14 Masshealth members only )</t>
  </si>
  <si>
    <t>1 unit = each. ,  Rental is for short term use, rental  paid amount can not exceed purchase price.                                                       ( 1 units per Date Of Service ) (NUKE  UE KE)                                       ( As of 04/01/14 Masshealth members only )</t>
  </si>
  <si>
    <t>1 unit = each,  1 per 5 years. ( 1 units per Date Of Service )           ( As of 04/01/14 Masshealth members only )</t>
  </si>
  <si>
    <t>1 unit = each. ,  Rental is for short term use, rental  paid amount can not exceed purchase price (NU UE)                                       ( 1 units per Date Of Service )                                                    ( As of 04/01/14 Masshealth members only )</t>
  </si>
  <si>
    <t>1 unit = each. ,  Rental is for short term use, rental  paid amount can not exceed purchase price  (NUKE  UE KE)                        ( 1 units per Date Of Service )                                                               ( As of 04/01/14 Masshealth members only )</t>
  </si>
  <si>
    <t>1 unit = each,  1 per 5 years. ( 1 units per Date Of Service )                                                          ( As of 04/01/14 Masshealth members only )</t>
  </si>
  <si>
    <t>Rental is for short term use, rental  paid amount can not exceed purchase price (NU UE)                                                                   ( 1 units per Date Of Service )</t>
  </si>
  <si>
    <t>1 unit = each,  1 per 5 years. ( 1 units per Date Of Service )                ( As of 04/01/14 Masshealth members only )</t>
  </si>
  <si>
    <t>1 unit = each. Rental is for short term use, rental  paid amount can not exceed purchase price.                                                       ( 1 units per Date Of Service )                                          ( As of 04/01/14 Masshealth members only )</t>
  </si>
  <si>
    <t>1 unit = each. Rental is for short term use, rental  paid amount can not exceed purchase price.  (NUKE  UEKE)                        ( 1 units per Date Of Service )                                                  ( As of 04/01/14 Masshealth members only )</t>
  </si>
  <si>
    <t>1 unit = each,  1 per 5 years. ( 1 units per Date Of Service )                                                  ( As of 04/01/14 Masshealth members only )</t>
  </si>
  <si>
    <t>1 unit = each,  1 per 5 years. ( 1 units per Date Of Service )               ( As of 04/01/14 Masshealth members only )</t>
  </si>
  <si>
    <t>1 unit = each. Rental is for short term use, rental  paid amount can not exceed purchase price (NU UE)                                                      ( 1 units per Date Of Service )</t>
  </si>
  <si>
    <t xml:space="preserve">1 unit = each, 4 per year. ( 2 units per Date Of Service ) </t>
  </si>
  <si>
    <t>1 unit = each. Rental is for short term use, rental  paid amount can not exceed purchase price ( 2 units per Date Of Service ) (NU UE)</t>
  </si>
  <si>
    <t xml:space="preserve">1 unit = each. Rental is for short term use, rental  paid amount can not exceed purchase price ( 2 units per Date Of Service ) (NU KE  UE KE) </t>
  </si>
  <si>
    <t xml:space="preserve">Power wheelchair accessory, group 24 non-sealed lead acid battery, each. </t>
  </si>
  <si>
    <t>1 unit = each. Rental is for short term use, rental  paid amount can not exceed purchase price. ( 2 units per Date Of Service ) (NU UE)</t>
  </si>
  <si>
    <t xml:space="preserve">1 unit = each. Rental is for short term use, rental  paid amount can not exceed purchase price. (NUKE  UEKE)                ( 2 units per Date Of Service ) </t>
  </si>
  <si>
    <t>1 unit = each, 4 per year. ( Providers initially can provide 2 batteries, 2nd battery is a backup.</t>
  </si>
  <si>
    <t>1 unit = each. Rental is for short term use, rental  paid amount can not exceed purchase price. (NU UE)</t>
  </si>
  <si>
    <t>1 unit = each. Rental is for short term use, rental  paid amount can not exceed purchase price. ( 2 units per Date Of Service )  (NU UE)</t>
  </si>
  <si>
    <t>1 unit = each. Rental is for short term use, rental  paid amount can not exceed purchase price. ( 2 units per Date Of Service ) (NUKE  UEKE)</t>
  </si>
  <si>
    <t>Power wheelchair component, drive wheel motor, replacement only (new equipment)</t>
  </si>
  <si>
    <t>1 unit = each, 2 per 3 years. ( 2 unit per Date Of Service )</t>
  </si>
  <si>
    <t>Power wheelchair component, drive wheel motor, replacement only (new equipment) (bid under round one of the DMEPOS competitive bidding program for use with noncompetitive bid base equipment)</t>
  </si>
  <si>
    <t>Power wheelchair component, drive wheel motor, replacement only (rental)</t>
  </si>
  <si>
    <t>1 unit = each.  Rental is for short term use, rental  paid amount can not exceed purchase price. (NU UE)                                    ( 2 unit per Date Of Service )</t>
  </si>
  <si>
    <t>Power wheelchair component, drive wheel motor, replacement only (rental) (bid under round one of the DMEPOS competitive bidding program for use with noncompetitive bid base equipment)</t>
  </si>
  <si>
    <t>1 unit = each. Rental is for short term use, rental  paid amount can not exceed purchase price. (NUKE  UEKE)                              ( 2 unit per Date Of Service )</t>
  </si>
  <si>
    <t>Power wheelchair component, drive wheel motor, replacement only (used durable medical equipment)</t>
  </si>
  <si>
    <t>Power wheelchair component, drive wheel motor, replacement only (used durable medical equipment) (bid under round one of the DMEPOS competitive bidding program for use with noncompetitive bid base equipment)</t>
  </si>
  <si>
    <t>Power wheelchair component, drive wheel gear box, replacement only (new equipment)</t>
  </si>
  <si>
    <t>1 unit = each, 2 per 3 years. ( 2 units per Date Of Service )</t>
  </si>
  <si>
    <t>Power wheelchair component, drive wheel gear box, replacement only (new equipment) (bid under round one of the DMEPOS competitive bidding program for use with noncompetitive bid base equipment)</t>
  </si>
  <si>
    <t>Power wheelchair component, drive wheel gear box, replacement only (rental)</t>
  </si>
  <si>
    <t>1 unit = each. Rental is for short term use, rental  paid amount can not exceed purchase price.                                                 ( 2 units per Date Of Service )</t>
  </si>
  <si>
    <t>Power wheelchair component, drive wheel gear box, replacement only (rental) (bid under round one of the DMEPOS competitive bidding program for use with noncompetitive bid base equipment)</t>
  </si>
  <si>
    <t>1 unit = each.  Rental is for short term use, rental  paid amount can not exceed purchase price (NUKE  UEKE)                                     ( 2 units per Date Of Service )</t>
  </si>
  <si>
    <t>Power wheelchair component, drive wheel gear box, replacement only (used durable medical equipment)</t>
  </si>
  <si>
    <t>Power wheelchair component, integrated drive wheel motor and gear box combination, replacement only (new equipment)</t>
  </si>
  <si>
    <t>Power wheelchair component, integrated drive wheel motor and gear box combination, replacement only (new equipment) (bid under round one of the DMEPOS competitive bidding program for use with noncompetitive bid base equipment)</t>
  </si>
  <si>
    <t>Power wheelchair component, integrated drive wheel motor and gear box combination, replacement only (rental)</t>
  </si>
  <si>
    <t>1 unit = each. Rental is for short term use, rental  paid amount can not exceed purchase price.    (NU UE)                                                ( 2 units per Date Of Service )</t>
  </si>
  <si>
    <t>Power wheelchair component, motor and gear box, replacement only, integrated drive wheel motor and gear box combination, replacement only (rental) (bid under round one of the DMEPOS competitive bidding program for use with noncompetitive bid base equipment)</t>
  </si>
  <si>
    <t>1 unit = each. Rental is for short term use, rental  paid amount can not exceed purchase price.  (NUKE  UEKE)                                                  ( 2 units per Date Of Service )</t>
  </si>
  <si>
    <t>Power wheelchair component, integrated drive wheel motor and gear box combination, replacement only (used durable medical equipment)</t>
  </si>
  <si>
    <t>Power wheelchair component, , integrated drive wheel motor and gear box combination, replacement only (used durable medical equipment) (bid under round one of the DMEPOS competitive bidding program for use with noncompetitive bid base equipment)</t>
  </si>
  <si>
    <t>1 unit = each, 4 per year. ( 2 units per Date Of Service )</t>
  </si>
  <si>
    <t xml:space="preserve">1 unit = each. Rental is for short term use, rental  paid amount can not exceed purchase price.    (NU UE)           </t>
  </si>
  <si>
    <t xml:space="preserve">1 unit = each, 1 per year.                                                      ( As of 04/01/14 Masshealth members only )                                     </t>
  </si>
  <si>
    <t>1 unit = each, 1 per year.                                                                      ( As of 04/01/14 Masshealth members only )</t>
  </si>
  <si>
    <t xml:space="preserve">1 unit = each. Rental is for short term use, rental  paid amount can not exceed purchase price.    (NU UE)                                           ( As of 04/01/14 Masshealth members only )                                    </t>
  </si>
  <si>
    <t xml:space="preserve">1 unit = each. Rental is for short term use, rental  paid amount can not exceed purchase price.   (NUKE  UEKE)                      ( As of 04/01/14 Masshealth members only )                                         </t>
  </si>
  <si>
    <t xml:space="preserve">1 unit = each, 1 per year.                                                                ( As of 04/01/14 Masshealth members only )                               </t>
  </si>
  <si>
    <t>1 unit = each, 1 per year.                                                             ( As of 04/01/14 Masshealth members only )</t>
  </si>
  <si>
    <t xml:space="preserve">1 unit = each, 1 per year.                                          </t>
  </si>
  <si>
    <r>
      <t xml:space="preserve">1 unit = each, 1 per year.                                </t>
    </r>
    <r>
      <rPr>
        <sz val="10"/>
        <color indexed="61"/>
        <rFont val="Tahoma"/>
        <family val="2"/>
      </rPr>
      <t xml:space="preserve">          </t>
    </r>
  </si>
  <si>
    <t>Power wheelchair accessory, hand or chin control interface, standard remote joystick (not including controller), proportional, including all related electronics and fixed mounting hardware, replacement only.</t>
  </si>
  <si>
    <t xml:space="preserve">1 unit = each, 1 per year.                                                     ( As of 04/01/14 Masshealth members only )                                                                      </t>
  </si>
  <si>
    <t>1 unit = each, 1 per year.                                                            ( As of 04/01/14 Masshealth members only )</t>
  </si>
  <si>
    <t xml:space="preserve">1 unit = each. Rental is for short term use, rental  paid amount can not exceed purchase price.    (NU UE)                                                  ( As of 04/01/14 Masshealth members only )                                                                               </t>
  </si>
  <si>
    <t xml:space="preserve">1 unit = each. Rental is for short term use, rental  paid amount can not exceed purchase price.   (NUKE  UEKE)                    ( As of 04/01/14 Masshealth members only )                                       </t>
  </si>
  <si>
    <t xml:space="preserve">1 unit = each, 1 per year.                                                    ( As of 04/01/14 Masshealth members only )                                                                    </t>
  </si>
  <si>
    <t xml:space="preserve">1 unit = each, 1 per year.                                                         ( As of 04/01/14 Masshealth members only )                                      </t>
  </si>
  <si>
    <t>Power wheelchair accessory, pneumatic drive wheel tire, any size, replacement only, each.</t>
  </si>
  <si>
    <t xml:space="preserve">1 unit = each, 4 per 1 year. ( 2 units per Date Of Service )                                    </t>
  </si>
  <si>
    <t xml:space="preserve">1 unit = each. Rental is for short term use, rental  paid amount can not exceed purchase price.  ( 2 units per Date Of Service )                                    </t>
  </si>
  <si>
    <t xml:space="preserve">1 unit = each. Rental is for short term use, rental  paid amount can not exceed purchase price.   ( 2 units per Date Of Service ) (NUKE  UEKE)                                 </t>
  </si>
  <si>
    <t>Power wheelchair accessory, tube for pneumatic drive wheel tire, any size, replacement only, each.</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</si>
  <si>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</si>
  <si>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</si>
  <si>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Power wheelchair accessory, insert for pneumatic drive wheel tire (removable), any type, any size, replacement only, each.</t>
  </si>
  <si>
    <t xml:space="preserve">1 unit = each. Rental is for short term use, rental  paid amount can not exceed purchase price.                                      ( 2 units per Date Of Service )                                    </t>
  </si>
  <si>
    <t xml:space="preserve">1 unit = each. Rental is for short term use, rental  paid amount can not exceed purchase price.  (NUKE  UEKE)                   ( 2 units per Date Of Service )                              </t>
  </si>
  <si>
    <t>Power wheelchair accessory, pneumatic caster tire, any size, replacement only, each.</t>
  </si>
  <si>
    <t xml:space="preserve">1 unit = each, 4 per 1 year. ( 4 units per Date Of Service )                                                             </t>
  </si>
  <si>
    <t xml:space="preserve">1 unit = each. Rental is for short term use, rental  paid amount can not exceed purchase price.                                        ( 4 units per Date Of Service )                                                             </t>
  </si>
  <si>
    <t xml:space="preserve">1 unit = each. Rental is for short term use, rental  paid amount can not exceed purchase price.     (NUKE  UEKE)                                   ( 4 units per Date Of Service )    </t>
  </si>
  <si>
    <t>Power wheelchair accessory, tube for pneumatic caster tire, any size, replacement only, each.</t>
  </si>
  <si>
    <t xml:space="preserve">1 unit = each. Rental is for short term use, rental  paid amount can not exceed purchase price.                                ( 4 units per Date Of Service )                                                             </t>
  </si>
  <si>
    <t xml:space="preserve">1 unit = each. Rental is for short term use, rental  paid amount can not exceed purchase price.     (NUKE  UEKE)                                  ( 4 units per Date Of Service )    </t>
  </si>
  <si>
    <t>Power wheelchair accessory, foam filled drive wheel tire, any size, replacement only, each.</t>
  </si>
  <si>
    <r>
      <t>1 unit = each,</t>
    </r>
    <r>
      <rPr>
        <sz val="10"/>
        <color indexed="12"/>
        <rFont val="Tahoma"/>
        <family val="2"/>
      </rPr>
      <t xml:space="preserve"> </t>
    </r>
    <r>
      <rPr>
        <sz val="10"/>
        <color indexed="8"/>
        <rFont val="Tahoma"/>
        <family val="2"/>
      </rPr>
      <t xml:space="preserve">4 per 1 year.                                          </t>
    </r>
  </si>
  <si>
    <t xml:space="preserve">1 unit = each, 4 per 1 year.  Rental is for short term use, rental  paid amount can not exceed purchase price (NUKE  UEKE)                                          </t>
  </si>
  <si>
    <t>Power wheelchair accessory, foam filled caster tire, any size, replacement only, each.</t>
  </si>
  <si>
    <t xml:space="preserve">1 unit = each. Rental is for short term use, rental  paid amount can not exceed purchase price.                                  ( 4 units per Date Of Service )                                                             </t>
  </si>
  <si>
    <t xml:space="preserve">1 unit = each. Rental is for short term use, rental  paid amount can not exceed purchase price.     (NUKE  UEKE)                                             ( 4 units per Date Of Service )    </t>
  </si>
  <si>
    <t>Power wheelchair accessory, foam drive wheel tire, any size, replacement only, each.</t>
  </si>
  <si>
    <t xml:space="preserve">1 unit = each. Rental is for short term use, rental  paid amount can not exceed purchase price.     (NUKE  UEKE)                                          </t>
  </si>
  <si>
    <t>Power wheelchair accessory, foam caster tire, any size, replacement only, each.</t>
  </si>
  <si>
    <t xml:space="preserve">1 unit = each. Rental is for short term use, rental  paid amount can not exceed purchase price.                                       ( 4 units per Date Of Service )                                                             </t>
  </si>
  <si>
    <t xml:space="preserve">1 unit = each. Rental is for short term use, rental  paid amount can not exceed purchase price.     (NUKE  UEKE)                                          ( 4 units per Date Of Service )    </t>
  </si>
  <si>
    <t>Power wheelchair accessory, solid (rubber/plastic) drive wheel tire, any size, replacement only, each.</t>
  </si>
  <si>
    <t xml:space="preserve">1 unit = each. Rental is for short term use, rental  paid amount can not exceed purchase price.                                           </t>
  </si>
  <si>
    <t>Power wheelchair accessory, solid (rubber/plastic) caster tire (removable), any size, replacement only, each.</t>
  </si>
  <si>
    <t xml:space="preserve">1 unit = each. Rental is for short term use, rental  paid amount can not exceed purchase price.                                         ( 4 units per Date Of Service )                                                             </t>
  </si>
  <si>
    <t>Power wheelchair accessory, solid (rubber/plastic) caster tire with integrated wheel, any size, replacement only, each.</t>
  </si>
  <si>
    <t xml:space="preserve">1 unit = each. Rental is for short term use, rental  paid amount can not exceed purchase price.                                            ( 4 units per Date Of Service )                                                             </t>
  </si>
  <si>
    <t>Power wheelchair accessory, drive wheel excludes tire, any size, replacement only, each.</t>
  </si>
  <si>
    <t>Power wheelchair accessory, caster wheel excludes tire, any size, replacement only, each.</t>
  </si>
  <si>
    <t xml:space="preserve">1 unit = each, 4 per 1 year.                                                   ( 4 units per Date Of Service )                                                             </t>
  </si>
  <si>
    <t xml:space="preserve">1 unit = each. Rental is for short term use, rental  paid amount can not exceed purchase price.                                                      ( 4 units per Date Of Service )                                                             </t>
  </si>
  <si>
    <t xml:space="preserve">1 unit = each. Rental is for short term use, rental  paid amount can not exceed purchase price.     (NUKE  UEKE)                                         ( 4 units per Date Of Service )    </t>
  </si>
  <si>
    <t>Power wheelchair accessory, caster fork, any size, replacement only, each.</t>
  </si>
  <si>
    <t xml:space="preserve">1 unit = each. Rental is for short term use, rental  paid amount can not exceed purchase price.                                                       ( 4 units per Date Of Service )                                                             </t>
  </si>
  <si>
    <t>Power wheelchair accessory, lithium-based battery, each (new equipment)</t>
  </si>
  <si>
    <t xml:space="preserve">1 unit = each, 4 per 1 year.                                                    ( 1 unit per Date Of Service ) </t>
  </si>
  <si>
    <t>Power wheelchair accessory, lithium-based battery, each (rental)</t>
  </si>
  <si>
    <t xml:space="preserve">1 unit = each. Rental is for short term use, rental  paid amount can not exceed purchase price.                                                        ( 1 unit per Date Of Service ) </t>
  </si>
  <si>
    <t>Power wheelchair accessory, lithium-based battery, each (used durable medical equipment)</t>
  </si>
  <si>
    <t xml:space="preserve"> 1 unit = each. Rental is for short term use, rental  paid amount can not exceed purchase price.        </t>
  </si>
  <si>
    <t xml:space="preserve"> 1 unit = each. Rental is for short term use, rental  paid amount can not exceed purchase price.      </t>
  </si>
  <si>
    <t xml:space="preserve"> 1 unit = each. Rental is for short term use, rental  paid amount can not exceed purchase price.     </t>
  </si>
  <si>
    <t xml:space="preserve"> 1 unit = each. Rental is for short term use, rental  paid amount can not exceed purchase price.       </t>
  </si>
  <si>
    <t xml:space="preserve"> 1 unit = each. Rental is for short term use, rental  paid amount can not exceed purchase price.   </t>
  </si>
  <si>
    <t xml:space="preserve">Detachable, non-adjustable height armrest, each.  </t>
  </si>
  <si>
    <t xml:space="preserve">1 unit = each, 2 per 5 years.                                                                ( 2 unit per Date Of Service )  </t>
  </si>
  <si>
    <t>NU KE                        RT LT</t>
  </si>
  <si>
    <t>Detachable, non-adjustable height armrest, each. (used durable medical equipment)</t>
  </si>
  <si>
    <t>Detachable, non-adjustable height armrest, each. (rental)</t>
  </si>
  <si>
    <t xml:space="preserve">1 unit = each.     Rental is for short term use, rental  paid amount can not exceed purchase price (NU UE)                                   ( 2 unit per Date Of Service )  </t>
  </si>
  <si>
    <t xml:space="preserve">1 unit = each.  Rental is for short term use, rental  paid amount can not exceed purchase price (NUKE  UEKE)                                    ( 2 unit per Date Of Service )   </t>
  </si>
  <si>
    <t>UE KE            RT LT</t>
  </si>
  <si>
    <t>Detachable, adjustable height armrest, base, each.</t>
  </si>
  <si>
    <t xml:space="preserve">1 unit = each, 2 per 5 years.  Rental is for short term use, rental  paid amount can not exceed purchase price (NUKE  UEKE) ( 2 unit per Date Of Service )   </t>
  </si>
  <si>
    <t xml:space="preserve">Detachable, adjustable height armrest, upper portion, each. </t>
  </si>
  <si>
    <t xml:space="preserve">Arm pad, each. </t>
  </si>
  <si>
    <t xml:space="preserve">1 unit = each, 1 per year.                                                               ( 2 unit per Date Of Service )  </t>
  </si>
  <si>
    <t xml:space="preserve"> 1 unit = each. Rental is for short term use, rental  paid amount can not exceed purchase price.                                                                  ( 2 unit per Date Of Service )  </t>
  </si>
  <si>
    <t xml:space="preserve">1 unit = each. Rental is for short term use, rental  paid amount can not exceed purchase price (NUKE  UEKE)                                ( 2 units per Date Of Service ) </t>
  </si>
  <si>
    <t xml:space="preserve">1 unit = each. ( 1 unit per Date Of Service )                                    </t>
  </si>
  <si>
    <t xml:space="preserve">1 unit = each.  Rental is for short term use, rental  paid amount can not exceed purchase price (NU UE)                                 ( 1 unit per Date Of Service )  </t>
  </si>
  <si>
    <t xml:space="preserve">1 unit = each. Rental is for short term use, rental  paid amount can not exceed purchase price (NUKE  UEKE)                                  ( 1 units per Date Of Service ) </t>
  </si>
  <si>
    <t xml:space="preserve">High mount flip-up footrest, each. </t>
  </si>
  <si>
    <t xml:space="preserve">1 unit = each. ( 2 units per Date Of Service )                                    </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</si>
  <si>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</si>
  <si>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</si>
  <si>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</si>
  <si>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</si>
  <si>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</si>
  <si>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</si>
  <si>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</si>
  <si>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</si>
  <si>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 xml:space="preserve">Standard size footplate, each. </t>
  </si>
  <si>
    <t xml:space="preserve">1 unit = each. Rental is for short term use, rental  paid amount can not exceed purchase price (NUKE  UEKE)                                               ( 2 units per Date Of Service )   </t>
  </si>
  <si>
    <t xml:space="preserve">Footrest, lower extension tube, each. </t>
  </si>
  <si>
    <t xml:space="preserve">1 unit = each. Rental is for short term use, rental  paid amount can not exceed purchase price (NUKE  UEKE)                                    ( 2 units per Date Of Service )   </t>
  </si>
  <si>
    <t xml:space="preserve">1 unit = each. Rental is for short term use, rental  paid amount can not exceed purchase price (NU UE)                                        ( 2 units per Date Of Service )  </t>
  </si>
  <si>
    <t xml:space="preserve">1 unit = each. Rental is for short term use, rental  paid amount can not exceed purchase price (NUKE  UEKE)                                         ( 2 units per Date Of Service )   </t>
  </si>
  <si>
    <t xml:space="preserve">Footrest, complete assembly. </t>
  </si>
  <si>
    <t xml:space="preserve">1 unit = each. Rental is for short term use, rental  paid amount can not exceed purchase price (NU UE)                                       ( 2 units per Date Of Service )  </t>
  </si>
  <si>
    <t xml:space="preserve">Elevating legrest, lower extension tube, each. </t>
  </si>
  <si>
    <t xml:space="preserve"> 1 unit = each. Rental is for short term use, rental  paid amount can not exceed purchase price.                                                ( 2 units per Date Of Service )                                    </t>
  </si>
  <si>
    <t xml:space="preserve">1 unit = each. Rental is for short term use, rental  paid amount can not exceed purchase price (NUKE  UEKE)                                 ( 2 units per Date Of Service )   </t>
  </si>
  <si>
    <t xml:space="preserve"> 1 unit = each. Rental is for short term use, rental  paid amount can not exceed purchase price.                                  ( 2 units per Date Of Service )                                    </t>
  </si>
  <si>
    <t xml:space="preserve">1 unit = each. Rental is for short term use, rental  paid amount can not exceed purchase price (NU UE)                                          ( 2 units per Date Of Service )  </t>
  </si>
  <si>
    <t xml:space="preserve">Ratchet assembly. </t>
  </si>
  <si>
    <t xml:space="preserve">1 unit = each. Rental is for short term use, rental  paid amount can not exceed purchase price (NU UE)                                   ( 2 units per Date Of Service )  </t>
  </si>
  <si>
    <t xml:space="preserve">Cam release assembly, footrest or legrest, each. </t>
  </si>
  <si>
    <t xml:space="preserve"> 1 unit = each. Rental is for short term use, rental  paid amount can not exceed purchase price.                                     ( 2 units per Date Of Service )                                    </t>
  </si>
  <si>
    <t xml:space="preserve">1 unit = each. Rental is for short term use, rental  paid amount can not exceed purchase price (NUKE  UEKE)                                ( 2 units per Date Of Service )   </t>
  </si>
  <si>
    <t xml:space="preserve">Swingaway, detachable footrests, each. </t>
  </si>
  <si>
    <t xml:space="preserve"> 1 unit = each. Rental is for short term use, rental  paid amount can not exceed purchase price.                                             ( 2 units per Date Of Service )                                    </t>
  </si>
  <si>
    <t xml:space="preserve">1 unit = each. Rental is for short term use, rental  paid amount can not exceed purchase price (NU UE)                              ( 2 units per Date Of Service )  </t>
  </si>
  <si>
    <t>UD                RT LT</t>
  </si>
  <si>
    <t>Rear wheel assembly, complete, with solid tire, spokes or molded, each.</t>
  </si>
  <si>
    <t xml:space="preserve">1 unit = each. 2 per year. ( 2 units per Date Of Service )     </t>
  </si>
  <si>
    <t xml:space="preserve">Rear wheel assembly, complete, with pneumatic tire, spokes or molded, each. </t>
  </si>
  <si>
    <t xml:space="preserve">1 unit = each. Rental is for short term use, rental  paid amount can not exceed purchase price (NU UE)                                    ( 2 units per Date Of Service )  </t>
  </si>
  <si>
    <t xml:space="preserve">Front caster assembly, complete, with pneumatic tire, each. </t>
  </si>
  <si>
    <t xml:space="preserve">Front caster assembly, complete, with semi-pneumatic tire, each. </t>
  </si>
  <si>
    <t xml:space="preserve">1 unit = each. ( 2 units per Date Of Service )  </t>
  </si>
  <si>
    <t xml:space="preserve">1 unit = each. Rental is for short term use, rental  paid amount can not exceed purchase price (NU UE)                                         ( 2 units per Date Of Service )  </t>
  </si>
  <si>
    <t xml:space="preserve">Front caster assembly, complete, with solid tire, each. </t>
  </si>
  <si>
    <t xml:space="preserve">1 unit = each. 2 per year. ( 2 units per Date Of Service )  </t>
  </si>
  <si>
    <t>Drive belt for power wheelchair.</t>
  </si>
  <si>
    <t>1 unit = each. ,  Rental is for short term use, rental  paid amount can not exceed purchase price (NU UE)</t>
  </si>
  <si>
    <t xml:space="preserve">1 unit = each.  Rental is for short term use, rental  paid amount can not exceed purchase price (NUKE  UEKE)  </t>
  </si>
  <si>
    <t>Wheelchair component or accessory, not otherwise specified.</t>
  </si>
  <si>
    <t>Direct Service Component Codes RE-1  through RE-23 are to be used under this K0108 for RTS providers only.                                                    PA required when K0739 RB and K0108 NU combined equal more  $1,000.00 no matter what POS.</t>
  </si>
  <si>
    <t>RA</t>
  </si>
  <si>
    <t>Repair to previously purchased wheelchair, include PA number on claim, RE-1 through RE-23 cannot be used with this modifier (requires PA)                                                     PA required when K0739 RB and K0108 RB combined equal more  $1,000.00 no matter what POS.</t>
  </si>
  <si>
    <t>Repair or nonroutine service for Durable Medical Equipm other than Oxygen requiring the skill of a technician, labor component, per 15 mins</t>
  </si>
  <si>
    <t>1 unit = 15 minutes.  PA required for any repair of equipment pver $1000.00.                                                                  PA required when K0739 UB and K0108 UB or E1399 UB combined equal more  $1,000.00 no matter what POS.</t>
  </si>
  <si>
    <t>Message Review Report</t>
  </si>
  <si>
    <t>MessageText</t>
  </si>
  <si>
    <r>
      <t xml:space="preserve">Pharmacy, DME and Oxygen </t>
    </r>
    <r>
      <rPr>
        <sz val="12"/>
        <color indexed="8"/>
        <rFont val="Arial"/>
        <family val="2"/>
      </rPr>
      <t>provider’s be advised that the two new procedure codes for home ventilators</t>
    </r>
  </si>
  <si>
    <t xml:space="preserve">became effective January 1, 2016 the new codes are E0465 with modifiers U2 and RR (U2 - modifier is used </t>
  </si>
  <si>
    <t xml:space="preserve">on rental months 1 through 6  for MassHealth members) RR (rental used for months 7 and beyond). The codes have </t>
  </si>
  <si>
    <t xml:space="preserve">been added to the MassHealth DME/OXY Payment and Coverage Guideline Tool.   The modifier U2 can only be used </t>
  </si>
  <si>
    <t xml:space="preserve">on a new ventilator set up on or after January 1, 2016. If the provider was using U2 prior to January 1, 2016 and it still </t>
  </si>
  <si>
    <t xml:space="preserve">has a few units left it can be used up to the 6 month time frame only. Please note the description for the current procedure </t>
  </si>
  <si>
    <t xml:space="preserve">codes E0465 U2 RR and E0466 U2 RR have been changed with a new description. </t>
  </si>
  <si>
    <t>Administrative Bulletin 15-XX will outline what has been added along with discontinued procedure codes to the system.</t>
  </si>
  <si>
    <r>
      <t>If you have any questions, please contact the PAU at</t>
    </r>
    <r>
      <rPr>
        <sz val="12"/>
        <color indexed="30"/>
        <rFont val="Arial"/>
        <family val="2"/>
      </rPr>
      <t xml:space="preserve"> PriorAuthorization@umassmed.edu </t>
    </r>
    <r>
      <rPr>
        <sz val="12"/>
        <rFont val="Arial"/>
        <family val="2"/>
      </rPr>
      <t xml:space="preserve">or 1-800-862-8341. </t>
    </r>
  </si>
  <si>
    <r>
      <t xml:space="preserve">If you have any questions regarding this change, please contact MassHealth Customer Service at 1-800-841-2900 or </t>
    </r>
    <r>
      <rPr>
        <sz val="12"/>
        <color indexed="30"/>
        <rFont val="Arial"/>
        <family val="2"/>
      </rPr>
      <t>providersupport@mahealth.net.</t>
    </r>
  </si>
  <si>
    <t>Competitive BID Product</t>
  </si>
  <si>
    <r>
      <t xml:space="preserve">Providers must refer to DME Provider </t>
    </r>
    <r>
      <rPr>
        <b/>
        <u/>
        <sz val="14"/>
        <rFont val="Lucida Fax"/>
        <family val="1"/>
      </rPr>
      <t>Bulletin 19</t>
    </r>
    <r>
      <rPr>
        <sz val="14"/>
        <rFont val="Lucida Fax"/>
        <family val="1"/>
      </rPr>
      <t xml:space="preserve"> Dual Eligible MassHealth members: </t>
    </r>
    <r>
      <rPr>
        <b/>
        <u/>
        <sz val="14"/>
        <rFont val="Lucida Fax"/>
        <family val="1"/>
      </rPr>
      <t>Coordination of Medicare and</t>
    </r>
    <r>
      <rPr>
        <b/>
        <sz val="14"/>
        <rFont val="Lucida Fax"/>
        <family val="1"/>
      </rPr>
      <t xml:space="preserve"> </t>
    </r>
  </si>
  <si>
    <t xml:space="preserve">Medicaid coverage.  </t>
  </si>
  <si>
    <r>
      <t xml:space="preserve">Reminder: </t>
    </r>
    <r>
      <rPr>
        <b/>
        <u/>
        <sz val="14"/>
        <rFont val="Lucida Fax"/>
        <family val="1"/>
      </rPr>
      <t>MassHealth</t>
    </r>
    <r>
      <rPr>
        <sz val="14"/>
        <rFont val="Lucida Fax"/>
        <family val="1"/>
      </rPr>
      <t xml:space="preserve"> is the payer of last resort.</t>
    </r>
  </si>
  <si>
    <r>
      <t xml:space="preserve">LIST OF ALL AAC PROCEDURE CODES AVAILABLE FOR DME/OXYGEN </t>
    </r>
    <r>
      <rPr>
        <b/>
        <sz val="14"/>
        <color indexed="8"/>
        <rFont val="Arial"/>
        <family val="2"/>
      </rPr>
      <t xml:space="preserve">                                                                      </t>
    </r>
    <r>
      <rPr>
        <b/>
        <sz val="9"/>
        <color indexed="8"/>
        <rFont val="Arial"/>
        <family val="2"/>
      </rPr>
      <t xml:space="preserve">     REV. 6/26/19</t>
    </r>
  </si>
  <si>
    <t>Modifier</t>
  </si>
  <si>
    <t>PA Required</t>
  </si>
  <si>
    <t>Manual pump-operated enema system, includes balloon, catheter and all acceddories, reusable, any type.</t>
  </si>
  <si>
    <t>I unit =each, 1 unit per 5 years</t>
  </si>
  <si>
    <t xml:space="preserve">1 unit = each, 1 per year 5.                                                                    For MassHealth members, only this HCPCS can be used for Non Invasive PAP ( ResMed S9 STA ) Device.           </t>
  </si>
  <si>
    <t>Tracheostomy, inner cannula. (replacement only)</t>
  </si>
  <si>
    <t>1 unit = each. 30 per month. Providers are to use applicable ICD-10 that determines the Medical Necessity of this product.</t>
  </si>
  <si>
    <t>1 unit = each, 150 per month [can be billed separately with E0600, not for use with E2000] ICD-9 V44.0 or V55.0. For MassHealth members only, this code can be used for Bard Cath 'N' Sleeve suction catheters for a child, or child turned adult (21 yrs. and older) under special medical circumstances.   Providers are to use applicable ICD-10 that determines the Medical Necessity of this product.</t>
  </si>
  <si>
    <t>1 unit = each. Not to exceed 1 per 2 years.</t>
  </si>
  <si>
    <t>A1 A2 A3                    A4 A5 A6                     A7 A8 A9</t>
  </si>
  <si>
    <r>
      <t xml:space="preserve">1 unit = each,  2 per 12 months. ( 1 unit per Date Of Service)   Providers are to use applicable </t>
    </r>
    <r>
      <rPr>
        <b/>
        <u/>
        <sz val="10"/>
        <rFont val="Tahoma"/>
        <family val="2"/>
      </rPr>
      <t>ICD-10</t>
    </r>
    <r>
      <rPr>
        <sz val="10"/>
        <rFont val="Tahoma"/>
        <family val="2"/>
      </rPr>
      <t xml:space="preserve"> that determines the Medical Necessity of this product.                                                         </t>
    </r>
  </si>
  <si>
    <r>
      <t xml:space="preserve">1 unit = each, 4 per 12 months.                                                              Providers are to use applicable </t>
    </r>
    <r>
      <rPr>
        <b/>
        <u/>
        <sz val="10"/>
        <rFont val="Tahoma"/>
        <family val="2"/>
      </rPr>
      <t>ICD-10</t>
    </r>
    <r>
      <rPr>
        <sz val="10"/>
        <rFont val="Tahoma"/>
        <family val="2"/>
      </rPr>
      <t xml:space="preserve"> that determines the Medical Necessity of this product.                                            </t>
    </r>
  </si>
  <si>
    <r>
      <t xml:space="preserve">1 unit = each,  2 per 12 months.                                       </t>
    </r>
    <r>
      <rPr>
        <strike/>
        <sz val="10"/>
        <color indexed="10"/>
        <rFont val="Tahoma"/>
        <family val="2"/>
      </rPr>
      <t xml:space="preserve"> </t>
    </r>
    <r>
      <rPr>
        <sz val="10"/>
        <rFont val="Tahoma"/>
        <family val="2"/>
      </rPr>
      <t xml:space="preserve">Providers are to use applicable </t>
    </r>
    <r>
      <rPr>
        <b/>
        <u/>
        <sz val="10"/>
        <rFont val="Tahoma"/>
        <family val="2"/>
      </rPr>
      <t>ICD-10</t>
    </r>
    <r>
      <rPr>
        <sz val="10"/>
        <rFont val="Tahoma"/>
        <family val="2"/>
      </rPr>
      <t xml:space="preserve"> that determines the Medical Necessity of this product.                                                         </t>
    </r>
  </si>
  <si>
    <t xml:space="preserve">1 unit = each, 4 per 12 months.                                          Providers are to use applicable ICD-10 that determines the Medical Necessity of this product.                                            </t>
  </si>
  <si>
    <t xml:space="preserve">1 unit = each, 4 per 12 months.                                            Providers are to use applicable ICD-10 that determines the Medical Necessity of this product.                                            </t>
  </si>
  <si>
    <t xml:space="preserve">1 unit = each, 4 per 12 months.                                           Providers are to use applicable ICD-10 that determines the Medical Necessity of this product.                                            </t>
  </si>
  <si>
    <t xml:space="preserve">1 unit = each, 4 per 12 months.                                             Providers are to use applicable ICD-10 that determines the Medical Necessity of this product.                                            </t>
  </si>
  <si>
    <t xml:space="preserve">1 unit = each, 4 per 12 months.                                              Providers are to use applicable ICD-10 that determines the Medical Necessity of this product.                                            </t>
  </si>
  <si>
    <t xml:space="preserve">1 unit = each,  2 per 12 months.                                           Providers are to use applicable ICD-10 that determines the Medical Necessity of this product.                                                         </t>
  </si>
  <si>
    <t xml:space="preserve">1 unit = each,  2 per 12 months.                                              Providers are to use applicable ICD-10 that determines the Medical Necessity of this product.                                                         </t>
  </si>
  <si>
    <t xml:space="preserve">1 unit = each,  2 per 12 months.                                            Providers are to use applicable ICD-10 that determines the Medical Necessity of this product.                                                         </t>
  </si>
  <si>
    <t xml:space="preserve">1 unit = each, 2 per year        </t>
  </si>
  <si>
    <t>Tracheostomy/laryngectomy tube, non-cuffed, polyvinyalchloride (PVC), silicone or equal, each.                                                   (Customized non standard size - Covered for Masshealth and Dual Eligible members)</t>
  </si>
  <si>
    <t>1 unit = each, 12 per year. providers may not dispense more than two at one time.                                                     Providers are to use applicable ICD-10 that determines the Medical Necessity of this product.</t>
  </si>
  <si>
    <t>Tracheostomy/laryngectomy tube, non-cuffed, polyvinyalchloride (PVC), silicone or equal, each.                                                  (Customized non standard size - Covered for Masshealth and Dual Eligible members)</t>
  </si>
  <si>
    <t>Tracheostomy/laryngectomy tube, cuffed, polyvinyalchloride (PVC), silicone or equal, each.                                                             (Customized non standard size - Covered for Masshealth and Dual Eligible members)</t>
  </si>
  <si>
    <t>1 unit = each, 12 per year. providers may not dispense more than two at one time.                                                  Providers are to use applicable ICD-10 that determines the Medical Necessity of this product.</t>
  </si>
  <si>
    <t>Tracheostomy/laryngectomy tube, stainless steel                                                                (Customized non standard size - Covered for Masshealth and Dual Eligible members)</t>
  </si>
  <si>
    <t>12 14 32 33</t>
  </si>
  <si>
    <t>Helmet, protective, soft, custom fabricated, includes all components
and accessories (new equipment)</t>
  </si>
  <si>
    <t>Helmet, protective, soft, custom fabricated, includes all components
and accessories (rental)</t>
  </si>
  <si>
    <t>Helmet, protective, soft, custom fabricated, includes all components
and accessories (used durable medical equipment)</t>
  </si>
  <si>
    <t>Helmet, protective, hard, custom fabricated, includes all components
and accessories (new equipment)</t>
  </si>
  <si>
    <t>Helmet, protective, hard, custom fabricated, includes all components
and accessories (rental)</t>
  </si>
  <si>
    <t>Helmet, protective, hard, custom fabricated, includes all components
and accessories (used durable medical equipment)</t>
  </si>
  <si>
    <t>Soft interface for helmet, replacement only (new equipment)</t>
  </si>
  <si>
    <t>Soft interface for helmet, replacement only (rental)</t>
  </si>
  <si>
    <t xml:space="preserve">1 unit = each. 2 per year.                                                                                                                                                                       </t>
  </si>
  <si>
    <t xml:space="preserve">Miscellaneous DME supply, accessory and/or service component of another HCPS code (for MassHealth Members only, to be used in conjunction with HCPCS A9280 CO2 Monitoring Device) </t>
  </si>
  <si>
    <t>1 unit = 1 ounce, 14 units per day/396 per month.</t>
  </si>
  <si>
    <t>Enteral formula: for adult, used to replace fuids and electroyles (e.q. clear liquids) 500 ML = 1 unit.</t>
  </si>
  <si>
    <t>Enteral formula, manufactured blenderized natural foods with intact nutrients, includes proteins, fats, carbohydrates, vitamins and minerals, may include fiber, administered through an enteral feeding tube. 1 unit = 1 can/box, 6 per day.</t>
  </si>
  <si>
    <t>Enteral formula, nutritionally complete, for special metabolic needs, excludes inherited disease or metabolism, includes altered composition of proteins, fats, carbohydrates, vitamins and/or minerals, may include fiber, administered through an enteral feeding tube. 1 unit = 1 can/box, 6 per day.</t>
  </si>
  <si>
    <t>Enteral formula, nutritionally incomplete/modular nutrients, includes specific nutrients, carbohydrates (e.g., glucose polymers), proteins/amino acids (e.g., glutamine, arginine), fat (e.g., medium chain tryglycerides) or combination, administered through an enteral feeding tube.  1 unit = 1 can/box, 6 per day.</t>
  </si>
  <si>
    <t>Enteral formula, nutritionally complete for special metabolic needs for inherited disease of metabolism, includes proteins, fats, carbohydrates, vitamins and minerals, may include fiber, administered through an enteral feeding tube, 100 calories = 1 unit.</t>
  </si>
  <si>
    <t>Enteral formula, nutritionally complete for special metabolic needs for inherited disease of metabolism, includes proteins, fats, carbohydrates, vitamins and minerals, may include fiber, administered through an enteral feeding tube. 1 unit = 1 can/box, 6 per day.</t>
  </si>
  <si>
    <t>Enteral formula, for pediatrics, nutritionally complete with intact nutrients, includes proteins, fats, carbohydrates, vitamins and minerals, may include fiber and/or iron, administered through an enteral feeding tube. 1 unit = 1 can/box, 6 per day.</t>
  </si>
  <si>
    <t>Enteral formula for pediatrics, nutritionally complete soy based with intact nutrients, includes proteins, fats, carbohydrates, vitamins and minerals, may include fiber and/or iron, administered through an enteral feeding tube, 100 calories = 1 unit.</t>
  </si>
  <si>
    <t>Enteral formula for pediatrics, nutritionally complete soy based with intact nutrients, includes proteins, fats, carbohydrates, vitamins and minerals, may include fiber and/or iron, administered through an enteral feeding tube, 1 unit = 1 can/box, 6 per day.</t>
  </si>
  <si>
    <t>1 unit = each (BO) 6 per day</t>
  </si>
  <si>
    <t>Enteral formula, for pediatrics, nutritionally complete calorically dense (equal to or greater than 0.7 kcal/ml) with intact nutrients, includes proteins, fats, carbohydrates, vitamins and minerals, may include fiber, administered through an enteral feeding tube, 100 calories = 1 unit.</t>
  </si>
  <si>
    <t>Enteral formula, for pediatrics, nutritionally complete calorically dense (equal to or greater than 0.7 kcal/ml) with intact nutrients, includes proteins, fats, carbohydrates, vitamins and minerals, may include fiber, administered through an enteral feeding tube. 1 unit = 1 can/box, 6 per day.</t>
  </si>
  <si>
    <t>Enteral formula, for pediatrics, hydrolyzed/amino acids and peptide chain proteins, includes fats, carbohydrates, vitamins and minerals, may include fiber, administered through an enteral feeding tube, 100 calories = 1 unit.</t>
  </si>
  <si>
    <t>Enteral formula, for pediatrics, hydrolyzed/amino acids and peptide chain proteins, includes fats, carbohydrates, vitamins and minerals, may include fiber, administered through an enteral feeding tube. 1 unit = 1 can/box, 6 per day.</t>
  </si>
  <si>
    <t>Enteral formula, for pediatrics, special metabolic needs for inherited disease of metabolism, includes proteins, fats, carbohydrates, vitamins and minerals, may include fiber, administered through an enteral feeding tube. 1 unit = 1 can/box, 6 per day.</t>
  </si>
  <si>
    <t>Enteral formula, for pediatrics, special metabolic needs for inherited disease of metabolism, includes proteins, fats, carbohydrates, vitamins and minerals, may include fiber, administered through an enteral feeding tube, 100 calories = 1 unit</t>
  </si>
  <si>
    <t>Parenteral nutrition solution: compounded amino acid and carbohydrates with electrolytes, trace elements, and vitamins, including preparation, any strength, stress - branch chain amino acids - premix.</t>
  </si>
  <si>
    <t xml:space="preserve">1 unit = each, 1 per 3 years.                                                 ( 1 unit per Date Of Service)                    </t>
  </si>
  <si>
    <t xml:space="preserve">1 unit = each, 2 per 3 years.                                                  ( 2 unit per Date Of Service)        </t>
  </si>
  <si>
    <t xml:space="preserve">1 unit = 1 pair, 1 per year.                                                   ( 1 unit per Date Of Service)        </t>
  </si>
  <si>
    <t xml:space="preserve">1 unit = each, 2 per year.                                                               ( 2 unit per Date Of Service)        </t>
  </si>
  <si>
    <t xml:space="preserve">1 unit = 1 pair, 1 per year. ( 1 unit per Date Of Service)        </t>
  </si>
  <si>
    <t xml:space="preserve">1 unit = each, 2 per year. ( 2 unit per Date Of Service)        </t>
  </si>
  <si>
    <t xml:space="preserve">1 unit = each, 2 per year. ( 2 unit per Date Of Service)                   ( As of 04/01/14 Masshealth members only )        </t>
  </si>
  <si>
    <t xml:space="preserve">1 unit = each, 1 per 3 years. [A4636 and A4637 is included in E0130 on initial purchase.   ( 1 unit per Date Of Service)        </t>
  </si>
  <si>
    <t xml:space="preserve">1 unit = each, 1 per 3 years. [A4636 and A4637 is included in  E0135 on initial purchase.  ( 1 unit per Date Of Service)        </t>
  </si>
  <si>
    <t xml:space="preserve">1 unit = each, 1 per 5 years.  Pediatric walkers.                                                  ( 1 unit per Date Of Service)        </t>
  </si>
  <si>
    <t xml:space="preserve">1 unit = each, 1 per 5 years.  Bariatric walkers.                                             ( 1 unit per Date Of Service)        </t>
  </si>
  <si>
    <t xml:space="preserve">1 unit = each, 1 per 3 years.   A4636, A4637, E0155 and E0159 is included in code E0143 on initial purchase.                                                ( 1 unit per Date Of Service)        </t>
  </si>
  <si>
    <t xml:space="preserve">1 unit = each, 1 per 3 years.   A4636, A4637, E0155 and E0159 is included in code E0143 on initial purchase.                                             ( 1 unit per Date Of Service)        </t>
  </si>
  <si>
    <t xml:space="preserve">1 unit = each, 1 per 3 years.   A4636, A4637, E0155, E0156 and E0159 is included in code E0145 on the initial purchase. ( 1 unit per Date Of Service)                                                           ( As of 04/01/14 Masshealth members only )     </t>
  </si>
  <si>
    <t xml:space="preserve">1 unit = each, 1 per 3 years.  A4636, A4637, E0155, E0156 and E0159 is included in code E0145 on the initial purchase.  ( 1 unit per Date Of Service)                                                              ( As of 04/01/14 Masshealth members only ) </t>
  </si>
  <si>
    <t xml:space="preserve">1 unit = each, 1 per 3 years.   A4636, E0155 and E0159is included in initial purchase of E0147 [for patients who weight greater than 350 pounds.                                                                  ( 1 unit per Date Of Service)        </t>
  </si>
  <si>
    <t xml:space="preserve">1 unit = each, 1 per 3 years.   A4636, A4637 included in initial purchase of E0148 [patients weights over 300 pounds. ( 1 unit per Date Of Service)        </t>
  </si>
  <si>
    <t xml:space="preserve">1 unit = each, 1 per 3 years.   A4636, A4637, E0155, E0156 and E0159 included in initial purchase of E0149 [patients  weights over 300 pounds.  ( 1 unit per Date Of Service)        </t>
  </si>
  <si>
    <t xml:space="preserve">1 unit = each, 1 per year. ( 1 unit per Date Of Service)        </t>
  </si>
  <si>
    <t xml:space="preserve">1 unit = each, 1 per 3 years.  ( 1 unit per Date Of Service)        </t>
  </si>
  <si>
    <t xml:space="preserve">1 unit = each, 1 per 3 years.    [E0167 included in initial purchase of E0163]     ( 1 unit per Date Of Service)        </t>
  </si>
  <si>
    <t xml:space="preserve">1 unit = each, 1 per 3 years. [E0167 included initial purchase of E0165.  ( 1 unit per Date Of Service)        </t>
  </si>
  <si>
    <t xml:space="preserve">1 unit = each, 1 per 3 years.    [E0167 included in initial purchase of E0168, E0165 and E0163.                                ( 1 unit per Date Of Service)        </t>
  </si>
  <si>
    <t xml:space="preserve">1 unit = each, 1 per 3 years. ( 1 unit per Date Of Service)        </t>
  </si>
  <si>
    <t>1 unit = each.   Rental is for short term use, rental  paid amount can not exceed purchase price (NU UE)</t>
  </si>
  <si>
    <t>1 unit = each.  Rental is for short term use, rental  paid amount can not exceed purchase price (NU UE)</t>
  </si>
  <si>
    <t xml:space="preserve">1 unit = each, 1 per 5 years. ( 1 unit per Date Of Service)    </t>
  </si>
  <si>
    <t xml:space="preserve">1 unit = each, 1 per 5 years.   E0271, E0272 is included in E0290.  ( 1 unit per Date Of Service)    </t>
  </si>
  <si>
    <t xml:space="preserve">1 unit = each, 1 per 5 years.  ( 1 unit per Date Of Service)    </t>
  </si>
  <si>
    <t xml:space="preserve">1 unit = each, 1 per 5 years.   E0271, E0272 is included in E0292.  ( 1 unit per Date Of Service)    </t>
  </si>
  <si>
    <t xml:space="preserve">1 unit = each, 1 per 5 years., E0271, E0272 is included in E0296. ( 1 unit per Date Of Service)    </t>
  </si>
  <si>
    <t>Pediatric crib, hospital grade, fully enclosed, with or without top enclosure (new equipment purchase)</t>
  </si>
  <si>
    <t xml:space="preserve">1 unit = each, 1 per 5 years.  ( 1 unit per Date Of Service)                                                      ( As of 04/01/14 Masshealth members only )        </t>
  </si>
  <si>
    <t xml:space="preserve">1 unit = each, 1 per 5 years.  ( 1 unit per Date Of Service)                             ( As of 04/01/14 Masshealth members only )   </t>
  </si>
  <si>
    <t>Pediatric crib, hospital grade, fully enclosed, with or without top enclosure (used durable medical equipment purchase)</t>
  </si>
  <si>
    <t xml:space="preserve">1 unit = each, 1 per 5 years.  ( 1 unit per Date Of Service)                                                       ( As of 04/01/14 Masshealth members only )        </t>
  </si>
  <si>
    <t xml:space="preserve">1 unit = each, 1 per 5 years., E0305, E0310  included in E0301.  ( 1 unit per Date Of Service)   </t>
  </si>
  <si>
    <t xml:space="preserve">1 unit = each, 1 per 5 years., E0305, E0310 are include in E0302.   ( 1 unit per Date Of Service)   </t>
  </si>
  <si>
    <t xml:space="preserve">1 unit = each, 1 per 5 years.  E0271, E0272, E0305, E0310 included in E0303.  Weight is over 350 pounds but does not exceed 600 pounds.  ( 1 unit per Date Of Service)   </t>
  </si>
  <si>
    <t xml:space="preserve">1 unit = each, 1 per 5 years., E0271, E0272, E0305, E0310 included in E0304.  Weight exceeds 600 pounds.                                 ( 1 unit per Date Of Service)   </t>
  </si>
  <si>
    <r>
      <t xml:space="preserve">1 unit = each.                                                                                </t>
    </r>
    <r>
      <rPr>
        <sz val="12"/>
        <color indexed="8"/>
        <rFont val="Arial"/>
        <family val="2"/>
      </rPr>
      <t xml:space="preserve">  *</t>
    </r>
    <r>
      <rPr>
        <sz val="10"/>
        <color indexed="8"/>
        <rFont val="Arial"/>
        <family val="2"/>
      </rPr>
      <t xml:space="preserve"> Payment to an eligible provider of DME for HCPCS E0328 and E0329 will have a mark up of AAC+30% plus the use of Direct Service Componet Codes RE1-RE5.                                             </t>
    </r>
  </si>
  <si>
    <t>1 unit = each, 1 per 5 years.  ICD-9 V42.6 post operative Lung Transplant only</t>
  </si>
  <si>
    <t>Patient lift, kartop, bathroom or toilet.</t>
  </si>
  <si>
    <t xml:space="preserve">Repair of patient lift, hydraulic or mechanical. Requires itemized work order. Miscellaneous parts and labor.                                    ( 1 unit per Date Of Service)  </t>
  </si>
  <si>
    <t xml:space="preserve">1 unit = each, 1 per 3 years.   [Transfer between bed, chair, wheelchair, commode and requires the assistance of more than one person. E0621 included] in E0635]                                          ( 1 unit per Date Of Service)  </t>
  </si>
  <si>
    <t xml:space="preserve">1 unit = each, 1 per 3 years.   (Transfer between bed, chair, wheelchair, commode and requires the assistance of more than one person. E0621 included] in E0635)                                      ( 1 unit per Date Of Service)    </t>
  </si>
  <si>
    <t xml:space="preserve">1 unit = each, 1 per 3 years.   [Transfer between bed, chair, wheelchair, commode and requires the assistance of more than one person. E0621 included in E0636]                                                 ( 1 unit per Date Of Service)  </t>
  </si>
  <si>
    <t xml:space="preserve">1 unit = each, 1 per 5 years. Small, medium or large Prone or Supine Stander. Use for children customized standers.                                   ( 1 unit per Date Of Service)  </t>
  </si>
  <si>
    <t xml:space="preserve">1 unit = each, 1 per 5 years. Small, medium or large Prone or Supine Stander. ( 1 unit per Date Of Service)  </t>
  </si>
  <si>
    <t>Standing frame/table system, multi-position (e.g. three-way stander), any size including pediatric, with or without wheels.</t>
  </si>
  <si>
    <t>Standing frame/table system, mobile (dynamic stander), any size including pediatric.</t>
  </si>
  <si>
    <t xml:space="preserve">1 unit = each, 1 per 5 years., E0776 cannot be provided with E0784, straight purchase for MassHealth members.                (Masshealth members only)                         </t>
  </si>
  <si>
    <t xml:space="preserve">Continuous passive motion exercise device for use other than knee </t>
  </si>
  <si>
    <t>1 unit = each.  ( 1 unit per Date Of Service)  When submitting E0950 Tray, all accessory's and part need to be submitted with the U1 modifier</t>
  </si>
  <si>
    <t>1 unit = each, 2 per 5 years.  ( 2 units per Date Of Service )</t>
  </si>
  <si>
    <t>RR                RT LT</t>
  </si>
  <si>
    <t>1 unit = each, 2 per 5 years  Rental is for short term use, rental  paid amount can not exceed purchase price (NU UE) ( 2 units per Date Of Service )</t>
  </si>
  <si>
    <t>UE            RT LT</t>
  </si>
  <si>
    <t>1 unit = each.   Rental is for short term use, rental  paid amount can not exceed purchase price (NU UE)                                 ( 1 units per Date Of Service )</t>
  </si>
  <si>
    <t>1 unit = each, 1 per 3 years.                                                        ( 1 units per Date Of Service )</t>
  </si>
  <si>
    <t xml:space="preserve">1 unit = each, 1 per 5 years.                                                                  ( 1 units per Date Of Service ) </t>
  </si>
  <si>
    <t xml:space="preserve">1 unit = each. ,  Rental is for short term use, rental  paid amount can not exceed purchase price (NU UE)                                         ( 1 units per Date Of Service ) </t>
  </si>
  <si>
    <t xml:space="preserve">1 unit = each, 1 per 5 years.                                                                ( 1 units per Date Of Service ) </t>
  </si>
  <si>
    <t>AAC+ 30%</t>
  </si>
  <si>
    <t xml:space="preserve">Durable medical equipment, miscellaneous. </t>
  </si>
  <si>
    <t>AAC+ 35%</t>
  </si>
  <si>
    <t>PA required when K0739 RB and E1399 U1 combined equal more  $1,000.00 no matter what POS.</t>
  </si>
  <si>
    <t>Supplies for maintenance of insulin infusion pump, catheter each, (used for MassHealth members instead of A4224)</t>
  </si>
  <si>
    <t xml:space="preserve">Supplies for external insulin infusion pump, syringe type cartridge, sterile each (used for MassHeath members instead of A4225) </t>
  </si>
  <si>
    <t xml:space="preserve">1 unit = each, 1 per 3 years. ( 1 units per Date Of Service ) </t>
  </si>
  <si>
    <t xml:space="preserve">1 unit = each. ,  Speech generating software program that enables a laptop computer, desktop computer or personal digital assistant [PDA] to function as a speech generating device. ( 1 unit per Date Of Service )   </t>
  </si>
  <si>
    <t xml:space="preserve">1 unit = each. ,  Rental is for short term use, rental  paid amount can not exceed purchase price. (NU UE)                                              ( 1 unit per Date Of Service )   </t>
  </si>
  <si>
    <t xml:space="preserve">1 unit = each.  ( 1 unit per Date Of Service )   </t>
  </si>
  <si>
    <t xml:space="preserve">1 unit = each. ,  Rental is for short term use, rental  paid amount can not exceed purchase price (NU UE)                                              ( 1 unit per Date Of Service )   </t>
  </si>
  <si>
    <t xml:space="preserve">1 unit = each. ( 1 unit per Date Of Service )   </t>
  </si>
  <si>
    <t xml:space="preserve">1 unit = each, 1 per year. ( 1 unit per Date Of Service ) </t>
  </si>
  <si>
    <t xml:space="preserve"> 1 unit = each. Rental is for short term use, rental  paid amount can not exceed purchase price.                                       ( 1 unit per Date Of Service ) </t>
  </si>
  <si>
    <t xml:space="preserve"> 1 unit = each. Rental is for short term use, rental  paid amount can not exceed purchase price.  </t>
  </si>
  <si>
    <t xml:space="preserve"> 1 unit = each. Rental is for short term use, rental  paid amount can not exceed purchase price.                                 ( 1 unit per Date Of Service ) </t>
  </si>
  <si>
    <t xml:space="preserve">1 unit = each, 1 per 5 years. (CAPPED rental modifiers must be used for all Medicare dually eligible members)                                                                             </t>
  </si>
  <si>
    <t xml:space="preserve">1 unit = each, 1 per 5 years. ( 1 units per Date Of Service )                                                                                                           </t>
  </si>
  <si>
    <t xml:space="preserve">1 unit = each.  Rental is for short term use, rental  paid amount can not exceed purchase price (NU UE)                          ( 1 units per Date Of Service )                                           </t>
  </si>
  <si>
    <t xml:space="preserve">1 unit = each.  Rental is for short term use, rental  paid amount can not exceed purchase price (NU UE)                               ( 1 units per Date Of Service )                                           </t>
  </si>
  <si>
    <t xml:space="preserve">1 unit = each.  Rental is for short term use, rental  paid amount can not exceed purchase price (NU UE).                                     </t>
  </si>
  <si>
    <t xml:space="preserve">1 unit = each.  Rental is for short term use, rental  paid amount can not exceed purchase price (NU UE)                            ( 1 units per Date Of Service )                                           </t>
  </si>
  <si>
    <t xml:space="preserve">1 unit = each.  Rental is for short term use, rental  paid amount can not exceed purchase price (NU UE)                                 ( 1 units per Date Of Service )                                           </t>
  </si>
  <si>
    <t xml:space="preserve">1 unit = each.  Rental is for short term use, rental  paid amount can not exceed purchase price (NU UE)                              ( 1 units per Date Of Service )                                           </t>
  </si>
  <si>
    <t xml:space="preserve">1 unit = each.  Rental is for short term use, rental  paid amount can not exceed purchase price (NU UE).                     </t>
  </si>
  <si>
    <t>1 unit = each, 4 per year.                                                       [required ICD-9; 457.0, 457.1, 757.0, 997.99]</t>
  </si>
  <si>
    <t>1 unit = each. ,  ICD-9 V44.0 or V55.0 [S8999 can be used in conjunction with E0450 and E0461]</t>
  </si>
  <si>
    <t>Positioning seat for persons with special orthopedic needs, for use in vehicle. (new equipment)</t>
  </si>
  <si>
    <t>The following procedure codes have been removed from the DME/OXY TOOL.</t>
  </si>
  <si>
    <t>A4400</t>
  </si>
  <si>
    <t>A7011</t>
  </si>
  <si>
    <t>E0457</t>
  </si>
  <si>
    <t>E0459</t>
  </si>
  <si>
    <t>E1050</t>
  </si>
  <si>
    <t>E1060</t>
  </si>
  <si>
    <t>E1070</t>
  </si>
  <si>
    <t>E1083</t>
  </si>
  <si>
    <t>E1084</t>
  </si>
  <si>
    <t>E1087</t>
  </si>
  <si>
    <t>E1088</t>
  </si>
  <si>
    <t>E1092</t>
  </si>
  <si>
    <t>E1093</t>
  </si>
  <si>
    <t>E1100</t>
  </si>
  <si>
    <t>E1110</t>
  </si>
  <si>
    <t>E1150</t>
  </si>
  <si>
    <t>E1160</t>
  </si>
  <si>
    <t>E1170</t>
  </si>
  <si>
    <t>E1171</t>
  </si>
  <si>
    <t>E1172</t>
  </si>
  <si>
    <t>E1180</t>
  </si>
  <si>
    <t>E1190</t>
  </si>
  <si>
    <t>E1195</t>
  </si>
  <si>
    <t>E1200</t>
  </si>
  <si>
    <t>E1220</t>
  </si>
  <si>
    <t>E1221</t>
  </si>
  <si>
    <t>E1222</t>
  </si>
  <si>
    <t>E1223</t>
  </si>
  <si>
    <t>E1224</t>
  </si>
  <si>
    <t>E1227</t>
  </si>
  <si>
    <t>E1228</t>
  </si>
  <si>
    <t>E1240</t>
  </si>
  <si>
    <t>E1270</t>
  </si>
  <si>
    <t>E1280</t>
  </si>
  <si>
    <t>E1295</t>
  </si>
  <si>
    <t xml:space="preserve">Static progressive stretch/patient actualized serial stretch elbow device, extension and/or flexion, with or without range of motion adjustment, includes all components and accessories  </t>
  </si>
  <si>
    <t>Static progressive stretch/patient actualized serial stretch knee device, extension and/or flexion, with or without range of motion adjustment, includes all components and accessories</t>
  </si>
  <si>
    <t xml:space="preserve">Static progressive stretch/patient actualized serial stretch ankle device, flexion and/or extension, with or without range of motion adjustment, includes all components and accessories  </t>
  </si>
  <si>
    <t>Static progressive stretch/patient actualized serial stretch shoulder device, with or without range of motion adjustment, includes all cpmponents and accessories</t>
  </si>
  <si>
    <t>DME/MOB  Click Here POS 31 32</t>
  </si>
  <si>
    <t>E1022</t>
  </si>
  <si>
    <t>Wheelchair transportation securement system, any type includes all components and accessories</t>
  </si>
  <si>
    <t>E1023</t>
  </si>
  <si>
    <t>Wheelchair transit securement system, includes all components and accessories</t>
  </si>
  <si>
    <t>E1033</t>
  </si>
  <si>
    <t>Wheelchair accessory, manual swingaway, retractable or removable mounting hardware for headrest, cushioned, any type</t>
  </si>
  <si>
    <t>E1034</t>
  </si>
  <si>
    <t>Wheelchair accessory, manual swingaway, retractable or removable mounting hardware for lateral trunk or hip support, any type</t>
  </si>
  <si>
    <t>A4453</t>
  </si>
  <si>
    <t xml:space="preserve">Rectal catheter with or without balloon, for use with any type transanal irrigation system, each. </t>
  </si>
  <si>
    <t>1 unit= each, in 5 years</t>
  </si>
  <si>
    <t>1 unit = each, in 5 years</t>
  </si>
  <si>
    <t xml:space="preserve">Wheelchair accessory, manual swingaway, retractable or removable mounting hardware, other. </t>
  </si>
  <si>
    <t>1 unit = each, 30 per month</t>
  </si>
  <si>
    <t>Static progressive stretch/patient actualized serial stretch forearm pronation/supination device, with or without range of motion adjustment, includes all cpmponents and accessories</t>
  </si>
  <si>
    <t>Manual Transanal Irrigation System, includes water reservoir, pump, tubing, and accessories, without catheter, any type</t>
  </si>
  <si>
    <t>E1032</t>
  </si>
  <si>
    <t>Wheelchair accessory, manual swingaway, retractable or removable mounting hardware used with joystick or other drive control interface</t>
  </si>
  <si>
    <t>Additive for enteral formula: ( e.q. filber).</t>
  </si>
  <si>
    <t>Additive for enteral formula: ( e.q. filber). 1 unit = 1 can/box, 6 per day.</t>
  </si>
  <si>
    <t xml:space="preserve">Enteral formula, nutritionally complete, calorically dense (equal to or greater than 1.5 kcal/ml) with intact nutrients, includes proteins, fats, carbohydrates, vitamins and minerals, may include fiber, administered through an enteral feeding tube, 100 calories = 1 unit (orally administered, 1 can = 1 unit) </t>
  </si>
  <si>
    <t xml:space="preserve">Enteral formula, nutritionally complete, hydrolyzed proteins (amino acids and peptide chain), includes fats, carbohydrates, vitamins and minerals, may include fiber, administered through an enteral feeding tube, 100 calories = 1 unit (orally administered, 1 can = 1 unit) </t>
  </si>
  <si>
    <r>
      <rPr>
        <b/>
        <sz val="24"/>
        <color indexed="62"/>
        <rFont val="Arial"/>
        <family val="2"/>
      </rPr>
      <t xml:space="preserve">DME &amp; Oxygen Payment and Coverage Guideline Tool  </t>
    </r>
    <r>
      <rPr>
        <b/>
        <sz val="16"/>
        <color indexed="62"/>
        <rFont val="Arial"/>
        <family val="2"/>
      </rPr>
      <t>V.49</t>
    </r>
    <r>
      <rPr>
        <b/>
        <sz val="24"/>
        <color indexed="62"/>
        <rFont val="Arial"/>
        <family val="2"/>
      </rPr>
      <t xml:space="preserve">* </t>
    </r>
    <r>
      <rPr>
        <b/>
        <sz val="24"/>
        <color indexed="44"/>
        <rFont val="Arial"/>
        <family val="2"/>
      </rPr>
      <t xml:space="preserve">    </t>
    </r>
  </si>
  <si>
    <t>A4295</t>
  </si>
  <si>
    <t>A4296</t>
  </si>
  <si>
    <t>A4297</t>
  </si>
  <si>
    <t>Intermittent urinary catheter; coude (curved) tip, hydrophilic coating, each</t>
  </si>
  <si>
    <t>Intermittent urinary catheter; hydrophilic coating, with insertion supplies</t>
  </si>
  <si>
    <t>Intermittent urinary catheter; straight tip, with or without coating (teflon, silicone, or silicone elastomer, etc.), each.</t>
  </si>
  <si>
    <t>Intermittent urinary catheter; coude (curved) tip, with or without coating (teflon, silicone, or silicone elastomeric, etc.), each.</t>
  </si>
  <si>
    <t xml:space="preserve">
</t>
  </si>
  <si>
    <t>A4288</t>
  </si>
  <si>
    <t>Valve for breast pump, replacement</t>
  </si>
  <si>
    <t xml:space="preserve">Supplies for external insulin infusion pump, syringe type cartridge, sterile each (can be used for MassHealth members instead of A4225) </t>
  </si>
  <si>
    <r>
      <t xml:space="preserve">1 unit = each,  250 per month.
</t>
    </r>
    <r>
      <rPr>
        <b/>
        <sz val="10"/>
        <color theme="1"/>
        <rFont val="Tahoma"/>
        <family val="2"/>
      </rPr>
      <t>MUE limit not applicable</t>
    </r>
  </si>
  <si>
    <r>
      <t xml:space="preserve">1 unit = each,  250  per month.
</t>
    </r>
    <r>
      <rPr>
        <b/>
        <sz val="10"/>
        <color theme="1"/>
        <rFont val="Tahoma"/>
        <family val="2"/>
      </rPr>
      <t>MUE limit not applicable</t>
    </r>
  </si>
  <si>
    <r>
      <t xml:space="preserve">1 unit = each, 1  per month. 
</t>
    </r>
    <r>
      <rPr>
        <b/>
        <sz val="10"/>
        <color theme="1"/>
        <rFont val="Tahoma"/>
        <family val="2"/>
      </rPr>
      <t>MUE limit not applicable</t>
    </r>
    <r>
      <rPr>
        <sz val="10"/>
        <color theme="1"/>
        <rFont val="Tahoma"/>
        <family val="2"/>
      </rPr>
      <t xml:space="preserve">                                                                                                                   </t>
    </r>
  </si>
  <si>
    <r>
      <t xml:space="preserve">1 unit = each, 250 per month.
</t>
    </r>
    <r>
      <rPr>
        <b/>
        <sz val="10"/>
        <color theme="1"/>
        <rFont val="Tahoma"/>
        <family val="2"/>
      </rPr>
      <t>MUE limit not applicable</t>
    </r>
  </si>
  <si>
    <r>
      <t xml:space="preserve">1 unit = 4 per month.
</t>
    </r>
    <r>
      <rPr>
        <b/>
        <sz val="10"/>
        <color theme="1"/>
        <rFont val="Tahoma"/>
        <family val="2"/>
      </rPr>
      <t>MUE limit not applicable</t>
    </r>
  </si>
  <si>
    <r>
      <t xml:space="preserve">1 unit = each, 2  per months.                                                                                                                       [A4331 is included  in this code].
</t>
    </r>
    <r>
      <rPr>
        <b/>
        <sz val="10"/>
        <color theme="1"/>
        <rFont val="Tahoma"/>
        <family val="2"/>
      </rPr>
      <t>MUE limit not applicable</t>
    </r>
  </si>
  <si>
    <r>
      <t xml:space="preserve">1 unit = each, 3 per month                                                                 [A4331, A4358 and A5112 are included in code A4358 and can not be billed separately].
</t>
    </r>
    <r>
      <rPr>
        <b/>
        <sz val="10"/>
        <color theme="1"/>
        <rFont val="Tahoma"/>
        <family val="2"/>
      </rPr>
      <t>MUE limit not applicable</t>
    </r>
  </si>
  <si>
    <r>
      <t xml:space="preserve">1 unit = each, 1 per 12 month (Reusable)                         1 unit= each, 4 per month (Disposable)
</t>
    </r>
    <r>
      <rPr>
        <b/>
        <sz val="10"/>
        <color theme="1"/>
        <rFont val="Tahoma"/>
        <family val="2"/>
      </rPr>
      <t>MUE limit not applicable</t>
    </r>
  </si>
  <si>
    <r>
      <t xml:space="preserve">1 unit = each, 150 per month.
</t>
    </r>
    <r>
      <rPr>
        <b/>
        <sz val="10"/>
        <color theme="1"/>
        <rFont val="Tahoma"/>
        <family val="2"/>
      </rPr>
      <t>MUE limit not applicable</t>
    </r>
  </si>
  <si>
    <r>
      <t xml:space="preserve">1 unit = each, 1 per month. (to be used with E0470, E0471 or E0601 )
</t>
    </r>
    <r>
      <rPr>
        <b/>
        <sz val="10"/>
        <color theme="1"/>
        <rFont val="Tahoma"/>
        <family val="2"/>
      </rPr>
      <t>MUE limit not applicable</t>
    </r>
  </si>
  <si>
    <r>
      <t xml:space="preserve">1 unit = each, 2 per month. (used with E0470, E0471 or E0601 )
</t>
    </r>
    <r>
      <rPr>
        <b/>
        <sz val="10"/>
        <color theme="1"/>
        <rFont val="Tahoma"/>
        <family val="2"/>
      </rPr>
      <t>MUE limit not applicable</t>
    </r>
  </si>
  <si>
    <r>
      <t xml:space="preserve">1 unit = each, 2 per month. 
</t>
    </r>
    <r>
      <rPr>
        <b/>
        <sz val="10"/>
        <color theme="1"/>
        <rFont val="Tahoma"/>
        <family val="2"/>
      </rPr>
      <t>MUE limit not applicable</t>
    </r>
  </si>
  <si>
    <r>
      <t xml:space="preserve">1 unit = each, 90 per month. 
</t>
    </r>
    <r>
      <rPr>
        <b/>
        <sz val="10"/>
        <color theme="1"/>
        <rFont val="Tahoma"/>
        <family val="2"/>
      </rPr>
      <t>MUE limit not applicable</t>
    </r>
  </si>
  <si>
    <r>
      <t xml:space="preserve">1 unit = each, 16 per year. providers may not dispense more than two at one time.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MUE limit not applicable</t>
    </r>
  </si>
  <si>
    <r>
      <t xml:space="preserve">1 unit = each, 16 per year. providers may not dispense more than two at one time.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MUE limit not applicable</t>
    </r>
  </si>
  <si>
    <r>
      <t xml:space="preserve">1 unit = each, per delivery/shipment 
</t>
    </r>
    <r>
      <rPr>
        <b/>
        <sz val="10"/>
        <color theme="1"/>
        <rFont val="Arial"/>
        <family val="2"/>
      </rPr>
      <t>MUE limit not applicable</t>
    </r>
  </si>
  <si>
    <r>
      <t xml:space="preserve">1 unit = each, 30 per month per wound.
</t>
    </r>
    <r>
      <rPr>
        <b/>
        <sz val="10"/>
        <color theme="1"/>
        <rFont val="Tahoma"/>
        <family val="2"/>
      </rPr>
      <t>MUE limit not applicable</t>
    </r>
  </si>
  <si>
    <r>
      <t xml:space="preserve">1 unit=each. K0462 can only be billed </t>
    </r>
    <r>
      <rPr>
        <b/>
        <sz val="10"/>
        <color theme="1"/>
        <rFont val="Arial"/>
        <family val="2"/>
      </rPr>
      <t>ONCE</t>
    </r>
    <r>
      <rPr>
        <sz val="10"/>
        <color theme="1"/>
        <rFont val="Arial"/>
        <family val="2"/>
      </rPr>
      <t xml:space="preserve"> with each repair of member owned equipment that has been determined to be unusable and a appropriate replacement has been provided.                                                                  </t>
    </r>
    <r>
      <rPr>
        <b/>
        <sz val="10"/>
        <color theme="1"/>
        <rFont val="Arial"/>
        <family val="2"/>
      </rPr>
      <t xml:space="preserve">(The Temporary Replacement Equipment Form </t>
    </r>
    <r>
      <rPr>
        <b/>
        <u/>
        <sz val="10"/>
        <color theme="1"/>
        <rFont val="Arial"/>
        <family val="2"/>
      </rPr>
      <t>must</t>
    </r>
    <r>
      <rPr>
        <b/>
        <sz val="10"/>
        <color theme="1"/>
        <rFont val="Arial"/>
        <family val="2"/>
      </rPr>
      <t xml:space="preserve">  be completed and submited with each claim.)</t>
    </r>
  </si>
  <si>
    <r>
      <rPr>
        <b/>
        <i/>
        <sz val="10"/>
        <color theme="1"/>
        <rFont val="Arial"/>
        <family val="2"/>
      </rPr>
      <t>Cellular Network:</t>
    </r>
    <r>
      <rPr>
        <sz val="10"/>
        <color theme="1"/>
        <rFont val="Arial"/>
        <family val="2"/>
      </rPr>
      <t xml:space="preserve"> Emergency response system: purchase only.</t>
    </r>
  </si>
  <si>
    <r>
      <rPr>
        <b/>
        <i/>
        <sz val="10"/>
        <color theme="1"/>
        <rFont val="Arial"/>
        <family val="2"/>
      </rPr>
      <t xml:space="preserve">Landline: </t>
    </r>
    <r>
      <rPr>
        <sz val="10"/>
        <color theme="1"/>
        <rFont val="Arial"/>
        <family val="2"/>
      </rPr>
      <t>Emergency response system: purchase only.</t>
    </r>
  </si>
  <si>
    <r>
      <t xml:space="preserve">1 unit = each, 16 per year.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MUE limit not applicable</t>
    </r>
  </si>
  <si>
    <r>
      <t xml:space="preserve">1 unit = each, 16 per year.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MUE limit not applicable</t>
    </r>
  </si>
  <si>
    <r>
      <t xml:space="preserve">1 unit = each, 16 per year.                                            Providers are to use applicable </t>
    </r>
    <r>
      <rPr>
        <b/>
        <u/>
        <sz val="10"/>
        <color theme="1"/>
        <rFont val="Tahoma"/>
        <family val="2"/>
      </rPr>
      <t>ICD-10</t>
    </r>
    <r>
      <rPr>
        <sz val="10"/>
        <color theme="1"/>
        <rFont val="Tahoma"/>
        <family val="2"/>
      </rPr>
      <t xml:space="preserve"> that determines the Medical Necessity of this product.
</t>
    </r>
    <r>
      <rPr>
        <b/>
        <sz val="10"/>
        <color theme="1"/>
        <rFont val="Tahoma"/>
        <family val="2"/>
      </rPr>
      <t>MUE limit not applicable</t>
    </r>
  </si>
  <si>
    <t>Payment Rates C.H.I.A 101 CMR 322.00</t>
  </si>
  <si>
    <t xml:space="preserve">1 unit = each, 4 per year.                                         Capped rental modifiers must be used for all Medicare dually eligible members unless the member has signed a purchase option letter to rent the Complex Rehabilitation Power Wheelchair. Note: the purchase option letter must be submitted with the initial Prior Authorization Request.   </t>
  </si>
  <si>
    <t>Effective 6.01.26</t>
  </si>
  <si>
    <t>Effective 1.1.2026
Added Codes:  A4295, A4296, A4297, and A4288 
Effective 3.1.2026 
Payment Methodology Change (AAC + markup to a fixed rate) 
See 101 CMR 322.00 for established rate.
B4154 BA
B4155 BA
E2216 with Modifier Combination NU, UE, and RR (LT, RT)
E2217 with Modifier Combination NU, UE, and RR (LT, RT)
E2218 with Modifier Combination NU, UE, and RR (LT, RT)</t>
  </si>
  <si>
    <t>Intermittent urinary catheter; straight tip, hydrophilic coating,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</si>
</sst>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mm/dd/yy;@"/>
    <numFmt numFmtId="166" formatCode="[$-409]mmmm\ d\,\ yyyy;@"/>
  </numFmts>
  <fonts count="356">
    <font>
      <sz val="10"/>
      <name val="Arial"/>
    </font>
    <font>
      <sz val="10"/>
      <name val="Arial"/>
      <family val="2"/>
    </font>
    <font>
      <b/>
      <sz val="10"/>
      <color indexed="8"/>
      <name val="Arial"/>
      <family val="2"/>
    </font>
    <font>
      <b/>
      <sz val="10"/>
      <color indexed="12"/>
      <name val="Arial"/>
      <family val="2"/>
    </font>
    <font>
      <sz val="10"/>
      <color indexed="8"/>
      <name val="Arial"/>
      <family val="2"/>
    </font>
    <font>
      <sz val="10"/>
      <color indexed="53"/>
      <name val="Arial"/>
      <family val="2"/>
    </font>
    <font>
      <u/>
      <sz val="10"/>
      <color indexed="12"/>
      <name val="Arial"/>
      <family val="2"/>
    </font>
    <font>
      <sz val="10"/>
      <color indexed="12"/>
      <name val="Arial"/>
      <family val="2"/>
    </font>
    <font>
      <sz val="14"/>
      <name val="Arial"/>
      <family val="2"/>
    </font>
    <font>
      <sz val="10"/>
      <name val="Tahoma"/>
      <family val="2"/>
    </font>
    <font>
      <b/>
      <sz val="10"/>
      <name val="Tahoma"/>
      <family val="2"/>
    </font>
    <font>
      <b/>
      <u/>
      <sz val="10"/>
      <color indexed="12"/>
      <name val="Arial"/>
      <family val="2"/>
    </font>
    <font>
      <b/>
      <u/>
      <sz val="11"/>
      <color indexed="12"/>
      <name val="Arial"/>
      <family val="2"/>
    </font>
    <font>
      <b/>
      <sz val="9"/>
      <color indexed="16"/>
      <name val="Arial"/>
      <family val="2"/>
    </font>
    <font>
      <b/>
      <sz val="9"/>
      <color indexed="18"/>
      <name val="Arial"/>
      <family val="2"/>
    </font>
    <font>
      <b/>
      <sz val="10"/>
      <color indexed="18"/>
      <name val="Arial"/>
      <family val="2"/>
    </font>
    <font>
      <b/>
      <sz val="10"/>
      <name val="Arial"/>
      <family val="2"/>
    </font>
    <font>
      <b/>
      <sz val="14"/>
      <name val="Arial"/>
      <family val="2"/>
    </font>
    <font>
      <b/>
      <sz val="12"/>
      <name val="Arial"/>
      <family val="2"/>
    </font>
    <font>
      <b/>
      <u/>
      <sz val="12"/>
      <name val="Arial"/>
      <family val="2"/>
    </font>
    <font>
      <b/>
      <sz val="10"/>
      <color indexed="12"/>
      <name val="Tahoma"/>
      <family val="2"/>
    </font>
    <font>
      <sz val="10"/>
      <color indexed="12"/>
      <name val="Tahoma"/>
      <family val="2"/>
    </font>
    <font>
      <b/>
      <sz val="10"/>
      <color indexed="8"/>
      <name val="Tahoma"/>
      <family val="2"/>
    </font>
    <font>
      <sz val="10"/>
      <color indexed="17"/>
      <name val="Tahoma"/>
      <family val="2"/>
    </font>
    <font>
      <sz val="10"/>
      <color indexed="18"/>
      <name val="Tahoma"/>
      <family val="2"/>
    </font>
    <font>
      <b/>
      <sz val="10"/>
      <color indexed="17"/>
      <name val="Tahoma"/>
      <family val="2"/>
    </font>
    <font>
      <sz val="10"/>
      <color indexed="10"/>
      <name val="Tahoma"/>
      <family val="2"/>
    </font>
    <font>
      <sz val="10"/>
      <color indexed="16"/>
      <name val="Tahoma"/>
      <family val="2"/>
    </font>
    <font>
      <sz val="9"/>
      <color indexed="17"/>
      <name val="Tahoma"/>
      <family val="2"/>
    </font>
    <font>
      <sz val="9"/>
      <color indexed="12"/>
      <name val="Tahoma"/>
      <family val="2"/>
    </font>
    <font>
      <sz val="9"/>
      <color indexed="16"/>
      <name val="Tahoma"/>
      <family val="2"/>
    </font>
    <font>
      <sz val="10"/>
      <color indexed="8"/>
      <name val="Tahoma"/>
      <family val="2"/>
    </font>
    <font>
      <b/>
      <u/>
      <sz val="10"/>
      <name val="Arial"/>
      <family val="2"/>
    </font>
    <font>
      <b/>
      <sz val="8"/>
      <color indexed="9"/>
      <name val="Tahoma"/>
      <family val="2"/>
    </font>
    <font>
      <b/>
      <sz val="10"/>
      <color indexed="9"/>
      <name val="Tahoma"/>
      <family val="2"/>
    </font>
    <font>
      <sz val="9"/>
      <color indexed="18"/>
      <name val="Tahoma"/>
      <family val="2"/>
    </font>
    <font>
      <b/>
      <u/>
      <sz val="10"/>
      <color indexed="8"/>
      <name val="Arial"/>
      <family val="2"/>
    </font>
    <font>
      <sz val="10"/>
      <name val="Wingdings 3"/>
      <family val="1"/>
      <charset val="2"/>
    </font>
    <font>
      <b/>
      <sz val="10"/>
      <color indexed="48"/>
      <name val="Wingdings 3"/>
      <family val="1"/>
      <charset val="2"/>
    </font>
    <font>
      <sz val="10"/>
      <color indexed="47"/>
      <name val="Arial"/>
      <family val="2"/>
    </font>
    <font>
      <sz val="11"/>
      <name val="Tahoma"/>
      <family val="2"/>
    </font>
    <font>
      <sz val="10"/>
      <color indexed="18"/>
      <name val="Arial"/>
      <family val="2"/>
    </font>
    <font>
      <sz val="10"/>
      <color indexed="16"/>
      <name val="Arial"/>
      <family val="2"/>
    </font>
    <font>
      <sz val="9"/>
      <color indexed="8"/>
      <name val="Tahoma"/>
      <family val="2"/>
    </font>
    <font>
      <sz val="10"/>
      <name val="Arial"/>
      <family val="2"/>
    </font>
    <font>
      <sz val="16"/>
      <color indexed="9"/>
      <name val="Arial"/>
      <family val="2"/>
    </font>
    <font>
      <sz val="10"/>
      <color indexed="9"/>
      <name val="Arial"/>
      <family val="2"/>
    </font>
    <font>
      <sz val="14"/>
      <color indexed="9"/>
      <name val="Arial"/>
      <family val="2"/>
    </font>
    <font>
      <sz val="10"/>
      <color indexed="57"/>
      <name val="Arial"/>
      <family val="2"/>
    </font>
    <font>
      <sz val="8"/>
      <name val="Arial"/>
      <family val="2"/>
    </font>
    <font>
      <sz val="10"/>
      <color indexed="61"/>
      <name val="Tahoma"/>
      <family val="2"/>
    </font>
    <font>
      <b/>
      <sz val="11"/>
      <color indexed="13"/>
      <name val="Tahoma"/>
      <family val="2"/>
    </font>
    <font>
      <b/>
      <sz val="11"/>
      <name val="Tahoma"/>
      <family val="2"/>
    </font>
    <font>
      <sz val="11"/>
      <name val="Arial"/>
      <family val="2"/>
    </font>
    <font>
      <b/>
      <u/>
      <sz val="11"/>
      <name val="Arial"/>
      <family val="2"/>
    </font>
    <font>
      <sz val="11"/>
      <color indexed="13"/>
      <name val="Tahoma"/>
      <family val="2"/>
    </font>
    <font>
      <b/>
      <sz val="14"/>
      <name val="Wingdings 3"/>
      <family val="1"/>
      <charset val="2"/>
    </font>
    <font>
      <sz val="11"/>
      <name val="Arial"/>
      <family val="2"/>
    </font>
    <font>
      <sz val="10"/>
      <color indexed="13"/>
      <name val="Arial"/>
      <family val="2"/>
    </font>
    <font>
      <sz val="12"/>
      <name val="Arial"/>
      <family val="2"/>
    </font>
    <font>
      <sz val="10"/>
      <color indexed="56"/>
      <name val="Tahoma"/>
      <family val="2"/>
    </font>
    <font>
      <sz val="10"/>
      <name val="Cambria"/>
      <family val="1"/>
    </font>
    <font>
      <sz val="10"/>
      <color indexed="53"/>
      <name val="Tahoma"/>
      <family val="2"/>
    </font>
    <font>
      <sz val="12"/>
      <color indexed="9"/>
      <name val="Cambria"/>
      <family val="1"/>
    </font>
    <font>
      <sz val="10"/>
      <color indexed="10"/>
      <name val="Arial"/>
      <family val="2"/>
    </font>
    <font>
      <sz val="12"/>
      <color indexed="10"/>
      <name val="Cambria"/>
      <family val="1"/>
    </font>
    <font>
      <b/>
      <u val="singleAccounting"/>
      <sz val="16"/>
      <color indexed="8"/>
      <name val="Cambria"/>
      <family val="1"/>
    </font>
    <font>
      <sz val="12"/>
      <color indexed="8"/>
      <name val="Calibri"/>
      <family val="2"/>
    </font>
    <font>
      <sz val="10"/>
      <name val="Calibri"/>
      <family val="2"/>
    </font>
    <font>
      <sz val="10"/>
      <color indexed="8"/>
      <name val="Calibri"/>
      <family val="2"/>
    </font>
    <font>
      <b/>
      <sz val="14"/>
      <color indexed="8"/>
      <name val="Calibri"/>
      <family val="2"/>
    </font>
    <font>
      <sz val="14"/>
      <color indexed="8"/>
      <name val="Calibri"/>
      <family val="2"/>
    </font>
    <font>
      <b/>
      <sz val="14"/>
      <name val="Calibri"/>
      <family val="2"/>
    </font>
    <font>
      <sz val="14"/>
      <name val="Calibri"/>
      <family val="2"/>
    </font>
    <font>
      <sz val="12"/>
      <name val="Calibri"/>
      <family val="2"/>
    </font>
    <font>
      <sz val="14"/>
      <color indexed="9"/>
      <name val="Calibri"/>
      <family val="2"/>
    </font>
    <font>
      <b/>
      <u val="singleAccounting"/>
      <sz val="12"/>
      <color indexed="10"/>
      <name val="Calibri"/>
      <family val="2"/>
    </font>
    <font>
      <b/>
      <sz val="12"/>
      <color indexed="10"/>
      <name val="Calibri"/>
      <family val="2"/>
    </font>
    <font>
      <b/>
      <sz val="12"/>
      <color indexed="10"/>
      <name val="Arial"/>
      <family val="2"/>
    </font>
    <font>
      <b/>
      <u val="singleAccounting"/>
      <sz val="12"/>
      <color indexed="10"/>
      <name val="Arial"/>
      <family val="2"/>
    </font>
    <font>
      <b/>
      <sz val="14"/>
      <color indexed="42"/>
      <name val="Calibri"/>
      <family val="2"/>
    </font>
    <font>
      <sz val="14"/>
      <color indexed="42"/>
      <name val="Calibri"/>
      <family val="2"/>
    </font>
    <font>
      <sz val="12"/>
      <color indexed="42"/>
      <name val="Calibri"/>
      <family val="2"/>
    </font>
    <font>
      <b/>
      <sz val="22"/>
      <color indexed="8"/>
      <name val="Cambria"/>
      <family val="1"/>
    </font>
    <font>
      <b/>
      <sz val="16"/>
      <color indexed="8"/>
      <name val="Cambria"/>
      <family val="1"/>
    </font>
    <font>
      <b/>
      <sz val="16"/>
      <color indexed="8"/>
      <name val="Arial"/>
      <family val="2"/>
    </font>
    <font>
      <u val="singleAccounting"/>
      <sz val="12"/>
      <color indexed="10"/>
      <name val="Calibri"/>
      <family val="2"/>
    </font>
    <font>
      <b/>
      <sz val="14"/>
      <color indexed="17"/>
      <name val="Arial"/>
      <family val="2"/>
    </font>
    <font>
      <sz val="14"/>
      <name val="Cambria"/>
      <family val="1"/>
    </font>
    <font>
      <sz val="14"/>
      <color indexed="18"/>
      <name val="Cambria"/>
      <family val="1"/>
    </font>
    <font>
      <b/>
      <u/>
      <sz val="11"/>
      <color indexed="12"/>
      <name val="Cambria"/>
      <family val="1"/>
    </font>
    <font>
      <b/>
      <u/>
      <sz val="11"/>
      <color indexed="43"/>
      <name val="Cambria"/>
      <family val="1"/>
    </font>
    <font>
      <b/>
      <u/>
      <sz val="11"/>
      <color indexed="43"/>
      <name val="Arial"/>
      <family val="2"/>
    </font>
    <font>
      <b/>
      <u/>
      <sz val="10"/>
      <name val="Cambria"/>
      <family val="1"/>
    </font>
    <font>
      <sz val="14"/>
      <color indexed="9"/>
      <name val="Cambria"/>
      <family val="1"/>
    </font>
    <font>
      <u/>
      <sz val="10"/>
      <color indexed="42"/>
      <name val="Arial"/>
      <family val="2"/>
    </font>
    <font>
      <b/>
      <sz val="10"/>
      <color indexed="9"/>
      <name val="Arial"/>
      <family val="2"/>
    </font>
    <font>
      <sz val="10"/>
      <color indexed="18"/>
      <name val="Century Gothic"/>
      <family val="2"/>
    </font>
    <font>
      <sz val="12"/>
      <color indexed="18"/>
      <name val="Century Gothic"/>
      <family val="2"/>
    </font>
    <font>
      <b/>
      <sz val="10"/>
      <color indexed="8"/>
      <name val="Calibri"/>
      <family val="2"/>
    </font>
    <font>
      <b/>
      <sz val="10"/>
      <name val="Calibri"/>
      <family val="2"/>
    </font>
    <font>
      <b/>
      <u/>
      <sz val="11"/>
      <name val="Calibri"/>
      <family val="2"/>
    </font>
    <font>
      <sz val="11"/>
      <name val="Cambria"/>
      <family val="1"/>
    </font>
    <font>
      <b/>
      <sz val="11"/>
      <name val="Arial"/>
      <family val="2"/>
    </font>
    <font>
      <b/>
      <sz val="10"/>
      <color indexed="16"/>
      <name val="Arial"/>
      <family val="2"/>
    </font>
    <font>
      <b/>
      <sz val="12"/>
      <color indexed="12"/>
      <name val="Calibri"/>
      <family val="2"/>
    </font>
    <font>
      <sz val="10"/>
      <color indexed="14"/>
      <name val="Tahoma"/>
      <family val="2"/>
    </font>
    <font>
      <b/>
      <sz val="11"/>
      <color indexed="16"/>
      <name val="Arial"/>
      <family val="2"/>
    </font>
    <font>
      <u/>
      <sz val="12"/>
      <color indexed="18"/>
      <name val="Century Gothic"/>
      <family val="2"/>
    </font>
    <font>
      <sz val="10"/>
      <name val="Arial"/>
      <family val="2"/>
    </font>
    <font>
      <b/>
      <sz val="9"/>
      <name val="Calibri"/>
      <family val="2"/>
    </font>
    <font>
      <b/>
      <sz val="14"/>
      <color indexed="42"/>
      <name val="Arial"/>
      <family val="2"/>
    </font>
    <font>
      <sz val="14"/>
      <color indexed="42"/>
      <name val="Arial"/>
      <family val="2"/>
    </font>
    <font>
      <b/>
      <sz val="18"/>
      <name val="Arial"/>
      <family val="2"/>
    </font>
    <font>
      <u/>
      <sz val="10"/>
      <name val="Calibri"/>
      <family val="2"/>
    </font>
    <font>
      <sz val="11"/>
      <color indexed="8"/>
      <name val="Arial"/>
      <family val="2"/>
    </font>
    <font>
      <b/>
      <sz val="11"/>
      <color indexed="8"/>
      <name val="Arial"/>
      <family val="2"/>
    </font>
    <font>
      <b/>
      <sz val="12"/>
      <color indexed="8"/>
      <name val="Arial"/>
      <family val="2"/>
    </font>
    <font>
      <sz val="12"/>
      <color indexed="9"/>
      <name val="Arial"/>
      <family val="2"/>
    </font>
    <font>
      <u/>
      <sz val="14"/>
      <color indexed="9"/>
      <name val="Arial"/>
      <family val="2"/>
    </font>
    <font>
      <sz val="11"/>
      <color indexed="62"/>
      <name val="Arial"/>
      <family val="2"/>
    </font>
    <font>
      <sz val="11"/>
      <color indexed="12"/>
      <name val="Arial"/>
      <family val="2"/>
    </font>
    <font>
      <b/>
      <sz val="11"/>
      <color indexed="13"/>
      <name val="Aril"/>
    </font>
    <font>
      <b/>
      <sz val="11"/>
      <color indexed="43"/>
      <name val="Aril"/>
    </font>
    <font>
      <b/>
      <sz val="11"/>
      <color indexed="42"/>
      <name val="Aril"/>
    </font>
    <font>
      <b/>
      <sz val="18"/>
      <color indexed="12"/>
      <name val="Arial"/>
      <family val="2"/>
    </font>
    <font>
      <sz val="18"/>
      <color indexed="12"/>
      <name val="Arial"/>
      <family val="2"/>
    </font>
    <font>
      <b/>
      <u/>
      <sz val="12"/>
      <color indexed="62"/>
      <name val="Arial"/>
      <family val="2"/>
    </font>
    <font>
      <sz val="11"/>
      <color indexed="18"/>
      <name val="Arial"/>
      <family val="2"/>
    </font>
    <font>
      <b/>
      <i/>
      <sz val="12"/>
      <color indexed="62"/>
      <name val="Arial"/>
      <family val="2"/>
    </font>
    <font>
      <b/>
      <i/>
      <u/>
      <sz val="12"/>
      <color indexed="62"/>
      <name val="Arial"/>
      <family val="2"/>
    </font>
    <font>
      <b/>
      <sz val="8"/>
      <name val="Arial"/>
      <family val="2"/>
    </font>
    <font>
      <b/>
      <sz val="8"/>
      <name val="Tahoma"/>
      <family val="2"/>
    </font>
    <font>
      <u/>
      <sz val="10"/>
      <name val="Arial"/>
      <family val="2"/>
    </font>
    <font>
      <sz val="18"/>
      <name val="Arial"/>
      <family val="2"/>
    </font>
    <font>
      <sz val="20"/>
      <name val="Arial"/>
      <family val="2"/>
    </font>
    <font>
      <i/>
      <sz val="10"/>
      <color indexed="18"/>
      <name val="Arial"/>
      <family val="2"/>
    </font>
    <font>
      <sz val="10"/>
      <name val="Arial"/>
      <family val="2"/>
    </font>
    <font>
      <sz val="10"/>
      <color indexed="60"/>
      <name val="Tahoma"/>
      <family val="2"/>
    </font>
    <font>
      <sz val="10"/>
      <name val="Arial"/>
      <family val="2"/>
    </font>
    <font>
      <b/>
      <u/>
      <sz val="14"/>
      <color indexed="62"/>
      <name val="Arial"/>
      <family val="2"/>
    </font>
    <font>
      <i/>
      <u/>
      <sz val="11"/>
      <color indexed="8"/>
      <name val="Arial"/>
      <family val="2"/>
    </font>
    <font>
      <i/>
      <sz val="11"/>
      <color indexed="8"/>
      <name val="Arial"/>
      <family val="2"/>
    </font>
    <font>
      <b/>
      <u/>
      <sz val="10"/>
      <name val="Tahoma"/>
      <family val="2"/>
    </font>
    <font>
      <sz val="9"/>
      <name val="Tahoma"/>
      <family val="2"/>
    </font>
    <font>
      <sz val="11"/>
      <name val="Calibri"/>
      <family val="2"/>
    </font>
    <font>
      <b/>
      <sz val="12"/>
      <name val="Book Antiqua"/>
      <family val="1"/>
    </font>
    <font>
      <sz val="12"/>
      <name val="Book Antiqua"/>
      <family val="1"/>
    </font>
    <font>
      <sz val="7"/>
      <name val="Times New Roman"/>
      <family val="1"/>
    </font>
    <font>
      <sz val="10"/>
      <name val="Arial"/>
      <family val="2"/>
    </font>
    <font>
      <sz val="9"/>
      <name val="Arial"/>
      <family val="2"/>
    </font>
    <font>
      <sz val="10"/>
      <color indexed="8"/>
      <name val="Verdana"/>
      <family val="2"/>
    </font>
    <font>
      <b/>
      <sz val="10"/>
      <color indexed="8"/>
      <name val="Verdana"/>
      <family val="2"/>
    </font>
    <font>
      <sz val="10"/>
      <name val="Verdana"/>
      <family val="2"/>
    </font>
    <font>
      <b/>
      <sz val="16"/>
      <name val="Arial"/>
      <family val="2"/>
    </font>
    <font>
      <b/>
      <u/>
      <sz val="16"/>
      <name val="Arial"/>
      <family val="2"/>
    </font>
    <font>
      <sz val="10"/>
      <name val="Arial"/>
      <family val="2"/>
    </font>
    <font>
      <u/>
      <sz val="20"/>
      <name val="Arial"/>
      <family val="2"/>
    </font>
    <font>
      <strike/>
      <sz val="10"/>
      <color indexed="10"/>
      <name val="Tahoma"/>
      <family val="2"/>
    </font>
    <font>
      <sz val="10"/>
      <color indexed="17"/>
      <name val="Arial"/>
      <family val="2"/>
    </font>
    <font>
      <sz val="10"/>
      <name val="Arial"/>
      <family val="2"/>
    </font>
    <font>
      <sz val="10"/>
      <name val="Arial"/>
      <family val="2"/>
    </font>
    <font>
      <sz val="12"/>
      <color indexed="8"/>
      <name val="Arial"/>
      <family val="2"/>
    </font>
    <font>
      <sz val="12"/>
      <color indexed="30"/>
      <name val="Arial"/>
      <family val="2"/>
    </font>
    <font>
      <sz val="12"/>
      <name val="Euphemia"/>
      <family val="2"/>
    </font>
    <font>
      <sz val="14"/>
      <name val="Lucida Fax"/>
      <family val="1"/>
    </font>
    <font>
      <u/>
      <sz val="14"/>
      <name val="Lucida Fax"/>
      <family val="1"/>
    </font>
    <font>
      <b/>
      <u/>
      <sz val="14"/>
      <name val="Lucida Fax"/>
      <family val="1"/>
    </font>
    <font>
      <b/>
      <sz val="14"/>
      <color indexed="8"/>
      <name val="Arial"/>
      <family val="2"/>
    </font>
    <font>
      <b/>
      <sz val="9"/>
      <color indexed="8"/>
      <name val="Arial"/>
      <family val="2"/>
    </font>
    <font>
      <b/>
      <sz val="14"/>
      <name val="Lucida Fax"/>
      <family val="1"/>
    </font>
    <font>
      <sz val="10"/>
      <name val="Arial"/>
      <family val="2"/>
    </font>
    <font>
      <b/>
      <sz val="24"/>
      <color indexed="44"/>
      <name val="Arial"/>
      <family val="2"/>
    </font>
    <font>
      <b/>
      <sz val="12"/>
      <color indexed="13"/>
      <name val="Arial"/>
      <family val="2"/>
    </font>
    <font>
      <b/>
      <sz val="12"/>
      <color indexed="9"/>
      <name val="Arial"/>
      <family val="2"/>
    </font>
    <font>
      <b/>
      <sz val="24"/>
      <color indexed="62"/>
      <name val="Arial"/>
      <family val="2"/>
    </font>
    <font>
      <b/>
      <sz val="16"/>
      <color indexed="62"/>
      <name val="Arial"/>
      <family val="2"/>
    </font>
    <font>
      <sz val="10"/>
      <name val="Arial"/>
      <family val="2"/>
    </font>
    <font>
      <b/>
      <sz val="9"/>
      <name val="Arial"/>
      <family val="2"/>
    </font>
    <font>
      <b/>
      <u/>
      <sz val="12"/>
      <color indexed="10"/>
      <name val="Calibri"/>
      <family val="2"/>
    </font>
    <font>
      <sz val="10"/>
      <name val="Arial"/>
      <family val="2"/>
    </font>
    <font>
      <i/>
      <sz val="11"/>
      <color indexed="49"/>
      <name val="Arial"/>
      <family val="2"/>
    </font>
    <font>
      <i/>
      <sz val="11"/>
      <color indexed="30"/>
      <name val="Arial"/>
      <family val="2"/>
    </font>
    <font>
      <sz val="11"/>
      <color indexed="30"/>
      <name val="Arial"/>
      <family val="2"/>
    </font>
    <font>
      <u/>
      <sz val="12"/>
      <color indexed="10"/>
      <name val="Calibri"/>
      <family val="2"/>
    </font>
    <font>
      <sz val="16"/>
      <name val="Berlin Sans FB Demi"/>
      <family val="2"/>
    </font>
    <font>
      <b/>
      <u/>
      <sz val="16"/>
      <name val="Batang"/>
      <family val="1"/>
    </font>
    <font>
      <b/>
      <i/>
      <sz val="12"/>
      <color indexed="10"/>
      <name val="Arial"/>
      <family val="2"/>
    </font>
    <font>
      <b/>
      <u/>
      <sz val="18"/>
      <name val="Batang"/>
      <family val="1"/>
    </font>
    <font>
      <u/>
      <sz val="18"/>
      <name val="Arial"/>
      <family val="2"/>
    </font>
    <font>
      <sz val="10"/>
      <name val="Arial"/>
      <family val="2"/>
    </font>
    <font>
      <strike/>
      <sz val="10"/>
      <color indexed="8"/>
      <name val="Cambria"/>
      <family val="1"/>
    </font>
    <font>
      <b/>
      <strike/>
      <sz val="8"/>
      <name val="Cambria"/>
      <family val="1"/>
    </font>
    <font>
      <strike/>
      <sz val="10"/>
      <name val="Cambria"/>
      <family val="1"/>
    </font>
    <font>
      <sz val="11"/>
      <color theme="1"/>
      <name val="Calibri"/>
      <family val="2"/>
      <scheme val="minor"/>
    </font>
    <font>
      <sz val="10"/>
      <color theme="1"/>
      <name val="Arial"/>
      <family val="2"/>
    </font>
    <font>
      <u/>
      <sz val="11"/>
      <color theme="10"/>
      <name val="Calibri"/>
      <family val="2"/>
    </font>
    <font>
      <u/>
      <sz val="11"/>
      <color theme="10"/>
      <name val="Calibri"/>
      <family val="2"/>
      <scheme val="minor"/>
    </font>
    <font>
      <sz val="10"/>
      <color rgb="FF0000FF"/>
      <name val="Tahoma"/>
      <family val="2"/>
    </font>
    <font>
      <sz val="10"/>
      <color theme="1"/>
      <name val="Tahoma"/>
      <family val="2"/>
    </font>
    <font>
      <b/>
      <sz val="11"/>
      <color theme="1"/>
      <name val="Arial"/>
      <family val="2"/>
    </font>
    <font>
      <sz val="11"/>
      <color theme="1"/>
      <name val="Arial"/>
      <family val="2"/>
    </font>
    <font>
      <b/>
      <u/>
      <sz val="12"/>
      <color theme="4" tint="-0.249977111117893"/>
      <name val="Arial"/>
      <family val="2"/>
    </font>
    <font>
      <sz val="12"/>
      <color theme="4" tint="-0.249977111117893"/>
      <name val="Arial"/>
      <family val="2"/>
    </font>
    <font>
      <b/>
      <u/>
      <sz val="11"/>
      <color theme="1"/>
      <name val="Arial"/>
      <family val="2"/>
    </font>
    <font>
      <sz val="10"/>
      <color theme="4" tint="-0.249977111117893"/>
      <name val="Arial"/>
      <family val="2"/>
    </font>
    <font>
      <b/>
      <u/>
      <sz val="9"/>
      <color theme="4" tint="-0.249977111117893"/>
      <name val="Arial"/>
      <family val="2"/>
    </font>
    <font>
      <b/>
      <sz val="12"/>
      <color theme="4" tint="-0.249977111117893"/>
      <name val="Arial"/>
      <family val="2"/>
    </font>
    <font>
      <b/>
      <sz val="11"/>
      <color theme="3" tint="-0.249977111117893"/>
      <name val="Arial"/>
      <family val="2"/>
    </font>
    <font>
      <sz val="11"/>
      <color theme="3" tint="-0.249977111117893"/>
      <name val="Arial"/>
      <family val="2"/>
    </font>
    <font>
      <b/>
      <u/>
      <sz val="10"/>
      <color theme="4" tint="-0.249977111117893"/>
      <name val="Arial"/>
      <family val="2"/>
    </font>
    <font>
      <b/>
      <sz val="14"/>
      <color theme="4" tint="-0.249977111117893"/>
      <name val="Arial"/>
      <family val="2"/>
    </font>
    <font>
      <sz val="14"/>
      <color theme="4" tint="-0.249977111117893"/>
      <name val="Arial"/>
      <family val="2"/>
    </font>
    <font>
      <b/>
      <sz val="10"/>
      <color theme="4" tint="-0.249977111117893"/>
      <name val="Arial"/>
      <family val="2"/>
    </font>
    <font>
      <b/>
      <u/>
      <sz val="10"/>
      <color theme="4" tint="-0.249977111117893"/>
      <name val="Cambria"/>
      <family val="1"/>
    </font>
    <font>
      <b/>
      <sz val="10"/>
      <color theme="3" tint="-0.499984740745262"/>
      <name val="Arial"/>
      <family val="2"/>
    </font>
    <font>
      <b/>
      <u/>
      <sz val="14"/>
      <color theme="4" tint="-0.249977111117893"/>
      <name val="Arial"/>
      <family val="2"/>
    </font>
    <font>
      <b/>
      <u/>
      <sz val="11"/>
      <color theme="4" tint="-0.249977111117893"/>
      <name val="Arial"/>
      <family val="2"/>
    </font>
    <font>
      <b/>
      <sz val="10"/>
      <color theme="3" tint="-0.249977111117893"/>
      <name val="Arial"/>
      <family val="2"/>
    </font>
    <font>
      <sz val="18"/>
      <color theme="4" tint="-0.249977111117893"/>
      <name val="Arial"/>
      <family val="2"/>
    </font>
    <font>
      <b/>
      <u/>
      <sz val="11"/>
      <color theme="4" tint="-0.499984740745262"/>
      <name val="Aril"/>
    </font>
    <font>
      <b/>
      <u/>
      <sz val="12"/>
      <color theme="4" tint="-0.249977111117893"/>
      <name val="Aril"/>
    </font>
    <font>
      <b/>
      <u/>
      <sz val="11"/>
      <color theme="4" tint="-0.249977111117893"/>
      <name val="Aril"/>
    </font>
    <font>
      <b/>
      <sz val="14"/>
      <color theme="1"/>
      <name val="Arial"/>
      <family val="2"/>
    </font>
    <font>
      <b/>
      <sz val="12"/>
      <color theme="1"/>
      <name val="Arial"/>
      <family val="2"/>
    </font>
    <font>
      <i/>
      <sz val="12"/>
      <color theme="1"/>
      <name val="Arial"/>
      <family val="2"/>
    </font>
    <font>
      <sz val="12"/>
      <color theme="1"/>
      <name val="Cambria"/>
      <family val="1"/>
    </font>
    <font>
      <sz val="12"/>
      <color theme="1"/>
      <name val="Arial"/>
      <family val="2"/>
    </font>
    <font>
      <b/>
      <sz val="10"/>
      <color theme="4" tint="-0.499984740745262"/>
      <name val="Arial"/>
      <family val="2"/>
    </font>
    <font>
      <b/>
      <sz val="11"/>
      <color theme="1"/>
      <name val="Cambria"/>
      <family val="1"/>
    </font>
    <font>
      <b/>
      <sz val="10"/>
      <color theme="1"/>
      <name val="Cambria"/>
      <family val="1"/>
    </font>
    <font>
      <b/>
      <sz val="12"/>
      <color theme="4" tint="-0.499984740745262"/>
      <name val="Arial"/>
      <family val="2"/>
    </font>
    <font>
      <sz val="11"/>
      <color rgb="FFFF0000"/>
      <name val="Arial"/>
      <family val="2"/>
    </font>
    <font>
      <sz val="24"/>
      <color rgb="FF1F4858"/>
      <name val="Georgia"/>
      <family val="1"/>
    </font>
    <font>
      <sz val="12"/>
      <color theme="1"/>
      <name val="Times New Roman"/>
      <family val="1"/>
    </font>
    <font>
      <b/>
      <sz val="12"/>
      <color rgb="FFFEFEFE"/>
      <name val="Georgia"/>
      <family val="1"/>
    </font>
    <font>
      <sz val="10"/>
      <color rgb="FF1F4858"/>
      <name val="Arial"/>
      <family val="2"/>
    </font>
    <font>
      <sz val="10"/>
      <color theme="1"/>
      <name val="Times New Roman"/>
      <family val="1"/>
    </font>
    <font>
      <sz val="28"/>
      <color rgb="FFFF0000"/>
      <name val="Calibri"/>
      <family val="2"/>
    </font>
    <font>
      <b/>
      <sz val="14"/>
      <color theme="0" tint="-0.14999847407452621"/>
      <name val="Calibri"/>
      <family val="2"/>
    </font>
    <font>
      <b/>
      <sz val="14"/>
      <color theme="0" tint="-0.249977111117893"/>
      <name val="Calibri"/>
      <family val="2"/>
    </font>
    <font>
      <b/>
      <sz val="14"/>
      <color rgb="FF0000FF"/>
      <name val="Arial"/>
      <family val="2"/>
    </font>
    <font>
      <b/>
      <sz val="10"/>
      <color theme="5" tint="-0.249977111117893"/>
      <name val="Calibri"/>
      <family val="2"/>
    </font>
    <font>
      <sz val="10"/>
      <color theme="8" tint="0.79998168889431442"/>
      <name val="Calibri"/>
      <family val="2"/>
    </font>
    <font>
      <sz val="14"/>
      <color theme="0" tint="-0.14999847407452621"/>
      <name val="Calibri"/>
      <family val="2"/>
    </font>
    <font>
      <sz val="11"/>
      <color theme="0" tint="-0.14999847407452621"/>
      <name val="Arial"/>
      <family val="2"/>
    </font>
    <font>
      <sz val="10"/>
      <color theme="0" tint="-0.14999847407452621"/>
      <name val="Arial"/>
      <family val="2"/>
    </font>
    <font>
      <sz val="14"/>
      <color theme="5" tint="-0.249977111117893"/>
      <name val="Calibri"/>
      <family val="2"/>
    </font>
    <font>
      <b/>
      <u/>
      <sz val="10"/>
      <color theme="5" tint="-0.249977111117893"/>
      <name val="Arial"/>
      <family val="2"/>
    </font>
    <font>
      <sz val="10"/>
      <color theme="5" tint="-0.249977111117893"/>
      <name val="Calibri"/>
      <family val="2"/>
    </font>
    <font>
      <b/>
      <sz val="14"/>
      <color theme="5" tint="-0.249977111117893"/>
      <name val="Calibri"/>
      <family val="2"/>
    </font>
    <font>
      <sz val="14"/>
      <color theme="0" tint="-0.249977111117893"/>
      <name val="Calibri"/>
      <family val="2"/>
    </font>
    <font>
      <sz val="10"/>
      <color theme="0" tint="-0.249977111117893"/>
      <name val="Arial"/>
      <family val="2"/>
    </font>
    <font>
      <sz val="10"/>
      <color theme="8" tint="0.79998168889431442"/>
      <name val="Arial"/>
      <family val="2"/>
    </font>
    <font>
      <sz val="14"/>
      <color theme="8" tint="0.79998168889431442"/>
      <name val="Calibri"/>
      <family val="2"/>
    </font>
    <font>
      <b/>
      <sz val="14"/>
      <color theme="8" tint="0.79998168889431442"/>
      <name val="Calibri"/>
      <family val="2"/>
    </font>
    <font>
      <sz val="10"/>
      <color theme="0" tint="-0.14999847407452621"/>
      <name val="Calibri"/>
      <family val="2"/>
    </font>
    <font>
      <b/>
      <sz val="11"/>
      <color theme="8" tint="0.79998168889431442"/>
      <name val="Calibri"/>
      <family val="2"/>
    </font>
    <font>
      <sz val="14"/>
      <color rgb="FFFF0000"/>
      <name val="Arial"/>
      <family val="2"/>
    </font>
    <font>
      <b/>
      <sz val="14"/>
      <color theme="1"/>
      <name val="Calibri"/>
      <family val="2"/>
    </font>
    <font>
      <sz val="14"/>
      <color theme="5" tint="-0.249977111117893"/>
      <name val="Arial"/>
      <family val="2"/>
    </font>
    <font>
      <b/>
      <sz val="8"/>
      <color theme="1"/>
      <name val="Arial"/>
      <family val="2"/>
    </font>
    <font>
      <sz val="12"/>
      <color theme="5" tint="-0.249977111117893"/>
      <name val="Calibri"/>
      <family val="2"/>
    </font>
    <font>
      <sz val="12"/>
      <color theme="8" tint="0.79998168889431442"/>
      <name val="Calibri"/>
      <family val="2"/>
    </font>
    <font>
      <sz val="12"/>
      <color theme="0" tint="-0.34998626667073579"/>
      <name val="Calibri"/>
      <family val="2"/>
    </font>
    <font>
      <sz val="12"/>
      <color theme="0"/>
      <name val="Calibri"/>
      <family val="2"/>
    </font>
    <font>
      <b/>
      <sz val="9"/>
      <color theme="4" tint="-0.249977111117893"/>
      <name val="Arial"/>
      <family val="2"/>
    </font>
    <font>
      <b/>
      <u/>
      <sz val="11"/>
      <color theme="5" tint="-0.249977111117893"/>
      <name val="Arial"/>
      <family val="2"/>
    </font>
    <font>
      <b/>
      <sz val="10"/>
      <color theme="1"/>
      <name val="Arial"/>
      <family val="2"/>
    </font>
    <font>
      <sz val="10"/>
      <color theme="4" tint="-0.499984740745262"/>
      <name val="Arial"/>
      <family val="2"/>
    </font>
    <font>
      <b/>
      <u/>
      <sz val="16"/>
      <color theme="6" tint="-0.499984740745262"/>
      <name val="Arial"/>
      <family val="2"/>
    </font>
    <font>
      <b/>
      <sz val="9"/>
      <color theme="3" tint="-0.249977111117893"/>
      <name val="Arial"/>
      <family val="2"/>
    </font>
    <font>
      <sz val="8"/>
      <color theme="3" tint="-0.249977111117893"/>
      <name val="Arial"/>
      <family val="2"/>
    </font>
    <font>
      <u/>
      <sz val="10"/>
      <color theme="1"/>
      <name val="Arial"/>
      <family val="2"/>
    </font>
    <font>
      <sz val="11"/>
      <color rgb="FF000000"/>
      <name val="Garamond"/>
      <family val="1"/>
    </font>
    <font>
      <sz val="11"/>
      <color rgb="FF000000"/>
      <name val="Tahoma"/>
      <family val="2"/>
    </font>
    <font>
      <i/>
      <sz val="11"/>
      <color theme="1"/>
      <name val="Arial"/>
      <family val="2"/>
    </font>
    <font>
      <sz val="28"/>
      <color rgb="FF00B050"/>
      <name val="Arial"/>
      <family val="2"/>
    </font>
    <font>
      <b/>
      <sz val="10"/>
      <color rgb="FF0000FF"/>
      <name val="Arial"/>
      <family val="2"/>
    </font>
    <font>
      <b/>
      <sz val="10"/>
      <color rgb="FF0000FF"/>
      <name val="Tahoma"/>
      <family val="2"/>
    </font>
    <font>
      <b/>
      <u/>
      <sz val="12"/>
      <color theme="1"/>
      <name val="Arial"/>
      <family val="2"/>
    </font>
    <font>
      <sz val="10"/>
      <color theme="0"/>
      <name val="Arial"/>
      <family val="2"/>
    </font>
    <font>
      <b/>
      <u/>
      <sz val="10"/>
      <color theme="1"/>
      <name val="Arial"/>
      <family val="2"/>
    </font>
    <font>
      <b/>
      <sz val="6.5"/>
      <color theme="1"/>
      <name val="Arial"/>
      <family val="2"/>
    </font>
    <font>
      <b/>
      <i/>
      <u/>
      <sz val="10"/>
      <color theme="1"/>
      <name val="Arial"/>
      <family val="2"/>
    </font>
    <font>
      <sz val="10"/>
      <color rgb="FFFF0000"/>
      <name val="Arial"/>
      <family val="2"/>
    </font>
    <font>
      <sz val="9"/>
      <color theme="1"/>
      <name val="Arial"/>
      <family val="2"/>
    </font>
    <font>
      <b/>
      <sz val="20"/>
      <color theme="1"/>
      <name val="Arial"/>
      <family val="2"/>
    </font>
    <font>
      <sz val="8"/>
      <color rgb="FF000000"/>
      <name val="Courier New"/>
      <family val="3"/>
    </font>
    <font>
      <sz val="12"/>
      <color rgb="FF000000"/>
      <name val="Arial"/>
      <family val="2"/>
    </font>
    <font>
      <b/>
      <i/>
      <sz val="12"/>
      <color rgb="FF0E0E0E"/>
      <name val="Tahoma"/>
      <family val="2"/>
    </font>
    <font>
      <sz val="10"/>
      <color rgb="FF000099"/>
      <name val="Century Gothic"/>
      <family val="2"/>
    </font>
    <font>
      <b/>
      <sz val="14"/>
      <color rgb="FF000099"/>
      <name val="Century Gothic"/>
      <family val="2"/>
    </font>
    <font>
      <sz val="12"/>
      <color rgb="FF000099"/>
      <name val="Century Gothic"/>
      <family val="2"/>
    </font>
    <font>
      <b/>
      <u/>
      <sz val="14"/>
      <color rgb="FF000099"/>
      <name val="Century Gothic"/>
      <family val="2"/>
    </font>
    <font>
      <b/>
      <u/>
      <sz val="12"/>
      <color theme="3" tint="-0.249977111117893"/>
      <name val="Arial"/>
      <family val="2"/>
    </font>
    <font>
      <sz val="12"/>
      <color rgb="FFFF0000"/>
      <name val="Cambria"/>
      <family val="1"/>
    </font>
    <font>
      <b/>
      <sz val="10"/>
      <color theme="1"/>
      <name val="Tahoma"/>
      <family val="2"/>
    </font>
    <font>
      <sz val="10"/>
      <color rgb="FF0000FF"/>
      <name val="Arial"/>
      <family val="2"/>
    </font>
    <font>
      <sz val="10"/>
      <color rgb="FFFF0000"/>
      <name val="Tahoma"/>
      <family val="2"/>
    </font>
    <font>
      <b/>
      <sz val="10"/>
      <color theme="8" tint="0.59999389629810485"/>
      <name val="Arial"/>
      <family val="2"/>
    </font>
    <font>
      <sz val="10"/>
      <color theme="8" tint="0.59999389629810485"/>
      <name val="Arial"/>
      <family val="2"/>
    </font>
    <font>
      <b/>
      <i/>
      <sz val="12"/>
      <color theme="1"/>
      <name val="Arial"/>
      <family val="2"/>
    </font>
    <font>
      <b/>
      <i/>
      <sz val="12"/>
      <color rgb="FF0046D2"/>
      <name val="Arial"/>
      <family val="2"/>
    </font>
    <font>
      <b/>
      <sz val="12"/>
      <color rgb="FF0046D2"/>
      <name val="Arial"/>
      <family val="2"/>
    </font>
    <font>
      <b/>
      <sz val="12"/>
      <color rgb="FFFF0000"/>
      <name val="Arial"/>
      <family val="2"/>
    </font>
    <font>
      <b/>
      <i/>
      <sz val="12"/>
      <color rgb="FF0726C1"/>
      <name val="Arial"/>
      <family val="2"/>
    </font>
    <font>
      <sz val="14"/>
      <color theme="1"/>
      <name val="Arial"/>
      <family val="2"/>
    </font>
    <font>
      <b/>
      <u/>
      <sz val="14"/>
      <color rgb="FF2A4BEE"/>
      <name val="Arial"/>
      <family val="2"/>
    </font>
    <font>
      <b/>
      <u/>
      <sz val="13"/>
      <color rgb="FF2A4BEE"/>
      <name val="Arial"/>
      <family val="2"/>
    </font>
    <font>
      <b/>
      <sz val="9"/>
      <color theme="1"/>
      <name val="Arial"/>
      <family val="2"/>
    </font>
    <font>
      <b/>
      <u/>
      <sz val="9"/>
      <color theme="1"/>
      <name val="Arial"/>
      <family val="2"/>
    </font>
    <font>
      <b/>
      <sz val="14"/>
      <color rgb="FFFF0000"/>
      <name val="Calibri"/>
      <family val="2"/>
    </font>
    <font>
      <sz val="16"/>
      <color theme="1"/>
      <name val="Berlin Sans FB Demi"/>
      <family val="2"/>
    </font>
    <font>
      <b/>
      <sz val="16"/>
      <color theme="1"/>
      <name val="Berlin Sans FB Demi"/>
      <family val="2"/>
    </font>
    <font>
      <sz val="16"/>
      <color theme="0"/>
      <name val="Berlin Sans FB Demi"/>
      <family val="2"/>
    </font>
    <font>
      <b/>
      <sz val="10"/>
      <color rgb="FFFF0000"/>
      <name val="Arial"/>
      <family val="2"/>
    </font>
    <font>
      <b/>
      <sz val="10"/>
      <color rgb="FFC00000"/>
      <name val="Arial"/>
      <family val="2"/>
    </font>
    <font>
      <sz val="10"/>
      <color theme="1"/>
      <name val="Arial"/>
      <family val="5"/>
    </font>
    <font>
      <b/>
      <u/>
      <sz val="14"/>
      <color rgb="FF0070C0"/>
      <name val="Arial"/>
      <family val="2"/>
    </font>
    <font>
      <b/>
      <sz val="10"/>
      <color theme="5" tint="-0.499984740745262"/>
      <name val="Arial"/>
      <family val="2"/>
    </font>
    <font>
      <b/>
      <sz val="24"/>
      <color theme="3" tint="0.59999389629810485"/>
      <name val="Arial"/>
      <family val="2"/>
    </font>
    <font>
      <b/>
      <sz val="26"/>
      <color theme="4" tint="0.39997558519241921"/>
      <name val="Tahoma"/>
      <family val="2"/>
    </font>
    <font>
      <sz val="26"/>
      <color theme="4" tint="0.39997558519241921"/>
      <name val="Arial"/>
      <family val="2"/>
    </font>
    <font>
      <sz val="11"/>
      <color theme="1"/>
      <name val="Cambria"/>
      <family val="1"/>
    </font>
    <font>
      <sz val="18"/>
      <color theme="1"/>
      <name val="Cambria"/>
      <family val="1"/>
    </font>
    <font>
      <b/>
      <u/>
      <sz val="22"/>
      <color theme="1"/>
      <name val="Cambria"/>
      <family val="1"/>
    </font>
    <font>
      <u/>
      <sz val="22"/>
      <color theme="1"/>
      <name val="Cambria"/>
      <family val="1"/>
    </font>
    <font>
      <sz val="16"/>
      <color theme="1"/>
      <name val="Cambria"/>
      <family val="1"/>
    </font>
    <font>
      <b/>
      <sz val="12"/>
      <color theme="1"/>
      <name val="Cambria"/>
      <family val="1"/>
    </font>
    <font>
      <b/>
      <sz val="22"/>
      <color theme="1"/>
      <name val="Cambria"/>
      <family val="1"/>
    </font>
    <font>
      <sz val="14"/>
      <color theme="0" tint="-0.14999847407452621"/>
      <name val="Arial"/>
      <family val="2"/>
    </font>
    <font>
      <sz val="24"/>
      <color theme="0"/>
      <name val="Tahoma"/>
      <family val="2"/>
    </font>
    <font>
      <u/>
      <sz val="12"/>
      <color rgb="FF000099"/>
      <name val="Century Gothic"/>
      <family val="2"/>
    </font>
    <font>
      <b/>
      <sz val="18"/>
      <color rgb="FF000099"/>
      <name val="Century Gothic"/>
      <family val="2"/>
    </font>
    <font>
      <sz val="14"/>
      <color theme="1"/>
      <name val="Century Gothic"/>
      <family val="2"/>
    </font>
    <font>
      <b/>
      <sz val="11"/>
      <color rgb="FFFF0000"/>
      <name val="Arial"/>
      <family val="2"/>
    </font>
    <font>
      <b/>
      <sz val="20"/>
      <color rgb="FF0E0E0E"/>
      <name val="Times New Roman"/>
      <family val="1"/>
    </font>
    <font>
      <b/>
      <sz val="11"/>
      <color indexed="18"/>
      <name val="Tahoma"/>
      <family val="2"/>
    </font>
    <font>
      <sz val="11"/>
      <color indexed="8"/>
      <name val="Tahoma"/>
      <family val="2"/>
    </font>
    <font>
      <b/>
      <sz val="12"/>
      <name val="Cambria"/>
      <family val="1"/>
      <scheme val="major"/>
    </font>
    <font>
      <i/>
      <sz val="10"/>
      <color theme="1"/>
      <name val="Tahoma"/>
      <family val="2"/>
    </font>
    <font>
      <b/>
      <u/>
      <sz val="10"/>
      <color theme="1"/>
      <name val="Tahoma"/>
      <family val="2"/>
    </font>
    <font>
      <strike/>
      <sz val="10"/>
      <color theme="1"/>
      <name val="Tahoma"/>
      <family val="2"/>
    </font>
    <font>
      <b/>
      <sz val="9"/>
      <color theme="1"/>
      <name val="Tahoma"/>
      <family val="2"/>
    </font>
    <font>
      <sz val="9"/>
      <color theme="1"/>
      <name val="Tahoma"/>
      <family val="2"/>
    </font>
    <font>
      <sz val="8"/>
      <color theme="1"/>
      <name val="Arial"/>
      <family val="2"/>
    </font>
    <font>
      <b/>
      <sz val="11"/>
      <color theme="1"/>
      <name val="Broadway"/>
      <family val="5"/>
    </font>
    <font>
      <sz val="11"/>
      <color theme="1"/>
      <name val="Tahoma"/>
      <family val="2"/>
    </font>
    <font>
      <b/>
      <sz val="8.5"/>
      <color theme="1"/>
      <name val="Tahoma"/>
      <family val="2"/>
    </font>
    <font>
      <sz val="8.5"/>
      <color theme="1"/>
      <name val="Tahoma"/>
      <family val="2"/>
    </font>
    <font>
      <sz val="12"/>
      <color theme="1"/>
      <name val="Broadway"/>
      <family val="5"/>
    </font>
    <font>
      <b/>
      <i/>
      <sz val="10"/>
      <color theme="1"/>
      <name val="Tahoma"/>
      <family val="2"/>
    </font>
    <font>
      <b/>
      <sz val="11"/>
      <name val="Broadway"/>
      <family val="5"/>
    </font>
    <font>
      <b/>
      <i/>
      <sz val="10"/>
      <color theme="1"/>
      <name val="Arial"/>
      <family val="2"/>
    </font>
    <font>
      <b/>
      <sz val="14"/>
      <color theme="3"/>
      <name val="Cambria"/>
      <family val="1"/>
      <scheme val="major"/>
    </font>
  </fonts>
  <fills count="32">
    <fill>
      <patternFill patternType="none"/>
    </fill>
    <fill>
      <patternFill patternType="gray125"/>
    </fill>
    <fill>
      <patternFill patternType="solid">
        <fgColor indexed="49"/>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indexed="43"/>
        <bgColor indexed="64"/>
      </patternFill>
    </fill>
    <fill>
      <patternFill patternType="solid">
        <fgColor indexed="57"/>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CC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68A7BB"/>
        <bgColor indexed="64"/>
      </patternFill>
    </fill>
    <fill>
      <patternFill patternType="solid">
        <fgColor rgb="FF1F4858"/>
        <bgColor indexed="64"/>
      </patternFill>
    </fill>
    <fill>
      <patternFill patternType="solid">
        <fgColor rgb="FFFFFF99"/>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00CC66"/>
        <bgColor indexed="64"/>
      </patternFill>
    </fill>
    <fill>
      <patternFill patternType="solid">
        <fgColor rgb="FFF8FFEB"/>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5" tint="-0.249977111117893"/>
        <bgColor indexed="64"/>
      </patternFill>
    </fill>
    <fill>
      <patternFill patternType="solid">
        <fgColor rgb="FF000099"/>
        <bgColor indexed="64"/>
      </patternFill>
    </fill>
    <fill>
      <patternFill patternType="solid">
        <fgColor rgb="FFFFC000"/>
        <bgColor indexed="64"/>
      </patternFill>
    </fill>
    <fill>
      <patternFill patternType="solid">
        <fgColor rgb="FFFF0000"/>
        <bgColor indexed="64"/>
      </patternFill>
    </fill>
  </fills>
  <borders count="298">
    <border>
      <left/>
      <right/>
      <top/>
      <bottom/>
      <diagonal/>
    </border>
    <border>
      <left style="thin">
        <color indexed="22"/>
      </left>
      <right style="thin">
        <color indexed="22"/>
      </right>
      <top style="thin">
        <color indexed="22"/>
      </top>
      <bottom style="thin">
        <color indexed="22"/>
      </bottom>
      <diagonal/>
    </border>
    <border>
      <left style="medium">
        <color indexed="16"/>
      </left>
      <right style="medium">
        <color indexed="16"/>
      </right>
      <top style="medium">
        <color indexed="16"/>
      </top>
      <bottom/>
      <diagonal/>
    </border>
    <border>
      <left style="medium">
        <color indexed="16"/>
      </left>
      <right style="medium">
        <color indexed="16"/>
      </right>
      <top/>
      <bottom style="medium">
        <color indexed="16"/>
      </bottom>
      <diagonal/>
    </border>
    <border>
      <left style="medium">
        <color indexed="16"/>
      </left>
      <right style="medium">
        <color indexed="16"/>
      </right>
      <top style="medium">
        <color indexed="16"/>
      </top>
      <bottom style="medium">
        <color indexed="16"/>
      </bottom>
      <diagonal/>
    </border>
    <border>
      <left style="thin">
        <color indexed="16"/>
      </left>
      <right style="thin">
        <color indexed="16"/>
      </right>
      <top style="thin">
        <color indexed="16"/>
      </top>
      <bottom style="thin">
        <color indexed="16"/>
      </bottom>
      <diagonal/>
    </border>
    <border>
      <left style="medium">
        <color indexed="16"/>
      </left>
      <right style="thin">
        <color indexed="16"/>
      </right>
      <top style="thin">
        <color indexed="16"/>
      </top>
      <bottom style="thin">
        <color indexed="16"/>
      </bottom>
      <diagonal/>
    </border>
    <border>
      <left style="thin">
        <color indexed="16"/>
      </left>
      <right/>
      <top style="thin">
        <color indexed="16"/>
      </top>
      <bottom style="thin">
        <color indexed="16"/>
      </bottom>
      <diagonal/>
    </border>
    <border>
      <left style="thin">
        <color indexed="16"/>
      </left>
      <right style="medium">
        <color indexed="16"/>
      </right>
      <top style="thin">
        <color indexed="16"/>
      </top>
      <bottom style="thin">
        <color indexed="16"/>
      </bottom>
      <diagonal/>
    </border>
    <border>
      <left style="medium">
        <color indexed="16"/>
      </left>
      <right style="thin">
        <color indexed="16"/>
      </right>
      <top style="thin">
        <color indexed="16"/>
      </top>
      <bottom/>
      <diagonal/>
    </border>
    <border>
      <left style="thin">
        <color indexed="16"/>
      </left>
      <right style="thin">
        <color indexed="16"/>
      </right>
      <top style="thin">
        <color indexed="16"/>
      </top>
      <bottom/>
      <diagonal/>
    </border>
    <border>
      <left style="thin">
        <color indexed="16"/>
      </left>
      <right/>
      <top style="thin">
        <color indexed="16"/>
      </top>
      <bottom/>
      <diagonal/>
    </border>
    <border>
      <left style="thin">
        <color indexed="16"/>
      </left>
      <right style="medium">
        <color indexed="16"/>
      </right>
      <top style="thin">
        <color indexed="16"/>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16"/>
      </right>
      <top style="thin">
        <color indexed="16"/>
      </top>
      <bottom style="thin">
        <color indexed="16"/>
      </bottom>
      <diagonal/>
    </border>
    <border>
      <left/>
      <right style="thin">
        <color indexed="16"/>
      </right>
      <top style="thin">
        <color indexed="16"/>
      </top>
      <bottom/>
      <diagonal/>
    </border>
    <border>
      <left style="thin">
        <color indexed="16"/>
      </left>
      <right style="thin">
        <color indexed="16"/>
      </right>
      <top/>
      <bottom style="thin">
        <color indexed="16"/>
      </bottom>
      <diagonal/>
    </border>
    <border>
      <left style="thin">
        <color indexed="16"/>
      </left>
      <right style="medium">
        <color indexed="16"/>
      </right>
      <top/>
      <bottom style="thin">
        <color indexed="16"/>
      </bottom>
      <diagonal/>
    </border>
    <border>
      <left/>
      <right style="thin">
        <color indexed="16"/>
      </right>
      <top/>
      <bottom style="thin">
        <color indexed="16"/>
      </bottom>
      <diagonal/>
    </border>
    <border>
      <left style="medium">
        <color indexed="16"/>
      </left>
      <right style="thin">
        <color indexed="64"/>
      </right>
      <top style="thin">
        <color indexed="64"/>
      </top>
      <bottom style="thin">
        <color indexed="64"/>
      </bottom>
      <diagonal/>
    </border>
    <border>
      <left style="medium">
        <color indexed="16"/>
      </left>
      <right/>
      <top style="thin">
        <color indexed="64"/>
      </top>
      <bottom/>
      <diagonal/>
    </border>
    <border>
      <left/>
      <right/>
      <top/>
      <bottom style="thin">
        <color indexed="64"/>
      </bottom>
      <diagonal/>
    </border>
    <border>
      <left/>
      <right/>
      <top style="thin">
        <color indexed="64"/>
      </top>
      <bottom/>
      <diagonal/>
    </border>
    <border>
      <left style="medium">
        <color indexed="16"/>
      </left>
      <right/>
      <top style="thin">
        <color indexed="64"/>
      </top>
      <bottom style="thin">
        <color indexed="8"/>
      </bottom>
      <diagonal/>
    </border>
    <border>
      <left style="medium">
        <color indexed="16"/>
      </left>
      <right style="medium">
        <color indexed="16"/>
      </right>
      <top style="thin">
        <color indexed="16"/>
      </top>
      <bottom style="thin">
        <color indexed="16"/>
      </bottom>
      <diagonal/>
    </border>
    <border>
      <left/>
      <right/>
      <top/>
      <bottom style="thin">
        <color indexed="8"/>
      </bottom>
      <diagonal/>
    </border>
    <border>
      <left style="medium">
        <color indexed="16"/>
      </left>
      <right style="thin">
        <color indexed="16"/>
      </right>
      <top/>
      <bottom style="thin">
        <color indexed="16"/>
      </bottom>
      <diagonal/>
    </border>
    <border>
      <left style="thin">
        <color indexed="64"/>
      </left>
      <right/>
      <top style="thin">
        <color indexed="16"/>
      </top>
      <bottom style="thin">
        <color indexed="16"/>
      </bottom>
      <diagonal/>
    </border>
    <border>
      <left style="thin">
        <color indexed="64"/>
      </left>
      <right/>
      <top style="thin">
        <color indexed="64"/>
      </top>
      <bottom style="thin">
        <color indexed="16"/>
      </bottom>
      <diagonal/>
    </border>
    <border>
      <left/>
      <right/>
      <top style="thin">
        <color indexed="22"/>
      </top>
      <bottom/>
      <diagonal/>
    </border>
    <border>
      <left style="thin">
        <color indexed="61"/>
      </left>
      <right/>
      <top style="thin">
        <color indexed="61"/>
      </top>
      <bottom/>
      <diagonal/>
    </border>
    <border>
      <left/>
      <right/>
      <top style="thin">
        <color indexed="61"/>
      </top>
      <bottom/>
      <diagonal/>
    </border>
    <border>
      <left/>
      <right style="thin">
        <color indexed="61"/>
      </right>
      <top style="thin">
        <color indexed="61"/>
      </top>
      <bottom/>
      <diagonal/>
    </border>
    <border>
      <left style="thin">
        <color indexed="61"/>
      </left>
      <right/>
      <top/>
      <bottom/>
      <diagonal/>
    </border>
    <border>
      <left/>
      <right style="thin">
        <color indexed="61"/>
      </right>
      <top/>
      <bottom/>
      <diagonal/>
    </border>
    <border>
      <left style="thin">
        <color indexed="61"/>
      </left>
      <right/>
      <top/>
      <bottom style="thin">
        <color indexed="61"/>
      </bottom>
      <diagonal/>
    </border>
    <border>
      <left/>
      <right/>
      <top/>
      <bottom style="thin">
        <color indexed="61"/>
      </bottom>
      <diagonal/>
    </border>
    <border>
      <left/>
      <right style="thin">
        <color indexed="61"/>
      </right>
      <top/>
      <bottom style="thin">
        <color indexed="61"/>
      </bottom>
      <diagonal/>
    </border>
    <border>
      <left style="thin">
        <color indexed="8"/>
      </left>
      <right style="thin">
        <color indexed="8"/>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top/>
      <bottom/>
      <diagonal/>
    </border>
    <border>
      <left/>
      <right/>
      <top style="medium">
        <color indexed="64"/>
      </top>
      <bottom/>
      <diagonal/>
    </border>
    <border>
      <left style="medium">
        <color indexed="64"/>
      </left>
      <right style="medium">
        <color indexed="64"/>
      </right>
      <top/>
      <bottom/>
      <diagonal/>
    </border>
    <border>
      <left style="thick">
        <color indexed="64"/>
      </left>
      <right style="medium">
        <color indexed="64"/>
      </right>
      <top/>
      <bottom/>
      <diagonal/>
    </border>
    <border>
      <left style="thin">
        <color indexed="22"/>
      </left>
      <right style="thin">
        <color indexed="22"/>
      </right>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thick">
        <color indexed="64"/>
      </left>
      <right/>
      <top style="thick">
        <color indexed="64"/>
      </top>
      <bottom/>
      <diagonal/>
    </border>
    <border>
      <left/>
      <right style="thick">
        <color indexed="64"/>
      </right>
      <top/>
      <bottom/>
      <diagonal/>
    </border>
    <border>
      <left/>
      <right style="medium">
        <color indexed="64"/>
      </right>
      <top style="medium">
        <color indexed="64"/>
      </top>
      <bottom style="medium">
        <color indexed="64"/>
      </bottom>
      <diagonal/>
    </border>
    <border>
      <left style="mediumDashed">
        <color indexed="16"/>
      </left>
      <right style="mediumDashed">
        <color indexed="16"/>
      </right>
      <top/>
      <bottom style="mediumDashed">
        <color indexed="16"/>
      </bottom>
      <diagonal/>
    </border>
    <border>
      <left style="double">
        <color indexed="64"/>
      </left>
      <right style="double">
        <color indexed="64"/>
      </right>
      <top/>
      <bottom style="double">
        <color indexed="64"/>
      </bottom>
      <diagonal/>
    </border>
    <border>
      <left/>
      <right/>
      <top style="thick">
        <color indexed="64"/>
      </top>
      <bottom/>
      <diagonal/>
    </border>
    <border>
      <left style="thin">
        <color indexed="16"/>
      </left>
      <right/>
      <top/>
      <bottom style="thin">
        <color indexed="16"/>
      </bottom>
      <diagonal/>
    </border>
    <border>
      <left style="thin">
        <color indexed="8"/>
      </left>
      <right/>
      <top style="thin">
        <color indexed="8"/>
      </top>
      <bottom style="thin">
        <color indexed="8"/>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16"/>
      </right>
      <top style="thin">
        <color indexed="64"/>
      </top>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16"/>
      </left>
      <right style="thin">
        <color indexed="64"/>
      </right>
      <top style="thin">
        <color indexed="64"/>
      </top>
      <bottom/>
      <diagonal/>
    </border>
    <border>
      <left style="thin">
        <color indexed="16"/>
      </left>
      <right style="thin">
        <color indexed="16"/>
      </right>
      <top/>
      <bottom/>
      <diagonal/>
    </border>
    <border>
      <left style="thin">
        <color indexed="16"/>
      </left>
      <right/>
      <top/>
      <bottom/>
      <diagonal/>
    </border>
    <border>
      <left style="medium">
        <color indexed="16"/>
      </left>
      <right style="medium">
        <color indexed="16"/>
      </right>
      <top style="thin">
        <color indexed="16"/>
      </top>
      <bottom/>
      <diagonal/>
    </border>
    <border>
      <left/>
      <right style="thin">
        <color indexed="16"/>
      </right>
      <top/>
      <bottom/>
      <diagonal/>
    </border>
    <border>
      <left style="thin">
        <color indexed="16"/>
      </left>
      <right style="medium">
        <color indexed="16"/>
      </right>
      <top/>
      <bottom/>
      <diagonal/>
    </border>
    <border>
      <left style="medium">
        <color indexed="16"/>
      </left>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16"/>
      </right>
      <top style="thin">
        <color indexed="64"/>
      </top>
      <bottom style="thin">
        <color indexed="64"/>
      </bottom>
      <diagonal/>
    </border>
    <border>
      <left style="medium">
        <color indexed="16"/>
      </left>
      <right style="thin">
        <color indexed="64"/>
      </right>
      <top style="thin">
        <color indexed="64"/>
      </top>
      <bottom style="medium">
        <color indexed="64"/>
      </bottom>
      <diagonal/>
    </border>
    <border>
      <left style="thin">
        <color indexed="64"/>
      </left>
      <right style="medium">
        <color indexed="16"/>
      </right>
      <top style="thin">
        <color indexed="64"/>
      </top>
      <bottom/>
      <diagonal/>
    </border>
    <border>
      <left/>
      <right style="medium">
        <color indexed="16"/>
      </right>
      <top/>
      <bottom style="thin">
        <color indexed="64"/>
      </bottom>
      <diagonal/>
    </border>
    <border>
      <left style="medium">
        <color indexed="16"/>
      </left>
      <right/>
      <top/>
      <bottom/>
      <diagonal/>
    </border>
    <border>
      <left style="medium">
        <color indexed="16"/>
      </left>
      <right/>
      <top style="thin">
        <color indexed="8"/>
      </top>
      <bottom style="thin">
        <color indexed="64"/>
      </bottom>
      <diagonal/>
    </border>
    <border>
      <left/>
      <right style="medium">
        <color indexed="16"/>
      </right>
      <top style="thin">
        <color indexed="16"/>
      </top>
      <bottom style="thin">
        <color indexed="16"/>
      </bottom>
      <diagonal/>
    </border>
    <border>
      <left/>
      <right/>
      <top style="thin">
        <color indexed="16"/>
      </top>
      <bottom style="thin">
        <color indexed="16"/>
      </bottom>
      <diagonal/>
    </border>
    <border>
      <left style="medium">
        <color indexed="16"/>
      </left>
      <right style="thin">
        <color indexed="16"/>
      </right>
      <top/>
      <bottom/>
      <diagonal/>
    </border>
    <border>
      <left style="thin">
        <color indexed="64"/>
      </left>
      <right style="thin">
        <color indexed="64"/>
      </right>
      <top/>
      <bottom/>
      <diagonal/>
    </border>
    <border>
      <left style="thin">
        <color indexed="64"/>
      </left>
      <right/>
      <top/>
      <bottom style="thin">
        <color indexed="16"/>
      </bottom>
      <diagonal/>
    </border>
    <border>
      <left style="thin">
        <color indexed="64"/>
      </left>
      <right/>
      <top style="thin">
        <color indexed="16"/>
      </top>
      <bottom style="thin">
        <color indexed="64"/>
      </bottom>
      <diagonal/>
    </border>
    <border>
      <left/>
      <right/>
      <top style="thin">
        <color indexed="64"/>
      </top>
      <bottom style="thin">
        <color indexed="16"/>
      </bottom>
      <diagonal/>
    </border>
    <border>
      <left style="thin">
        <color indexed="64"/>
      </left>
      <right style="thin">
        <color indexed="64"/>
      </right>
      <top style="double">
        <color indexed="64"/>
      </top>
      <bottom style="double">
        <color indexed="64"/>
      </bottom>
      <diagonal/>
    </border>
    <border>
      <left style="medium">
        <color indexed="16"/>
      </left>
      <right style="thin">
        <color indexed="64"/>
      </right>
      <top/>
      <bottom style="thin">
        <color indexed="64"/>
      </bottom>
      <diagonal/>
    </border>
    <border>
      <left style="thin">
        <color indexed="64"/>
      </left>
      <right/>
      <top/>
      <bottom style="double">
        <color indexed="64"/>
      </bottom>
      <diagonal/>
    </border>
    <border>
      <left style="medium">
        <color indexed="16"/>
      </left>
      <right style="thin">
        <color indexed="64"/>
      </right>
      <top style="thin">
        <color indexed="64"/>
      </top>
      <bottom style="medium">
        <color indexed="16"/>
      </bottom>
      <diagonal/>
    </border>
    <border>
      <left style="thin">
        <color indexed="64"/>
      </left>
      <right style="thin">
        <color indexed="64"/>
      </right>
      <top/>
      <bottom style="double">
        <color indexed="64"/>
      </bottom>
      <diagonal/>
    </border>
    <border>
      <left style="mediumDashed">
        <color indexed="16"/>
      </left>
      <right style="mediumDashed">
        <color indexed="16"/>
      </right>
      <top style="mediumDashed">
        <color indexed="16"/>
      </top>
      <bottom/>
      <diagonal/>
    </border>
    <border>
      <left/>
      <right/>
      <top style="double">
        <color indexed="64"/>
      </top>
      <bottom/>
      <diagonal/>
    </border>
    <border>
      <left style="thin">
        <color indexed="64"/>
      </left>
      <right/>
      <top style="thin">
        <color indexed="16"/>
      </top>
      <bottom/>
      <diagonal/>
    </border>
    <border>
      <left style="thin">
        <color indexed="64"/>
      </left>
      <right style="medium">
        <color indexed="16"/>
      </right>
      <top/>
      <bottom style="thin">
        <color indexed="64"/>
      </bottom>
      <diagonal/>
    </border>
    <border>
      <left/>
      <right style="thin">
        <color indexed="64"/>
      </right>
      <top style="double">
        <color indexed="64"/>
      </top>
      <bottom/>
      <diagonal/>
    </border>
    <border>
      <left/>
      <right style="thick">
        <color indexed="64"/>
      </right>
      <top style="medium">
        <color indexed="64"/>
      </top>
      <bottom/>
      <diagonal/>
    </border>
    <border>
      <left/>
      <right style="medium">
        <color indexed="64"/>
      </right>
      <top style="medium">
        <color indexed="64"/>
      </top>
      <bottom/>
      <diagonal/>
    </border>
    <border>
      <left/>
      <right style="thick">
        <color indexed="64"/>
      </right>
      <top style="thick">
        <color indexed="64"/>
      </top>
      <bottom/>
      <diagonal/>
    </border>
    <border>
      <left style="thick">
        <color indexed="64"/>
      </left>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theme="5" tint="-0.24994659260841701"/>
      </left>
      <right/>
      <top/>
      <bottom/>
      <diagonal/>
    </border>
    <border>
      <left/>
      <right style="thick">
        <color theme="5" tint="-0.24994659260841701"/>
      </right>
      <top/>
      <bottom/>
      <diagonal/>
    </border>
    <border>
      <left/>
      <right style="thick">
        <color theme="5" tint="-0.24994659260841701"/>
      </right>
      <top style="double">
        <color indexed="57"/>
      </top>
      <bottom/>
      <diagonal/>
    </border>
    <border>
      <left style="thick">
        <color theme="5" tint="-0.24994659260841701"/>
      </left>
      <right/>
      <top/>
      <bottom style="thick">
        <color theme="5" tint="-0.24994659260841701"/>
      </bottom>
      <diagonal/>
    </border>
    <border>
      <left/>
      <right/>
      <top/>
      <bottom style="thick">
        <color theme="5" tint="-0.24994659260841701"/>
      </bottom>
      <diagonal/>
    </border>
    <border>
      <left/>
      <right style="thick">
        <color theme="5" tint="-0.24994659260841701"/>
      </right>
      <top/>
      <bottom style="thick">
        <color theme="5" tint="-0.24994659260841701"/>
      </bottom>
      <diagonal/>
    </border>
    <border>
      <left/>
      <right/>
      <top/>
      <bottom style="double">
        <color theme="0" tint="-0.14996795556505021"/>
      </bottom>
      <diagonal/>
    </border>
    <border>
      <left style="thin">
        <color theme="0" tint="-0.14996795556505021"/>
      </left>
      <right/>
      <top style="thin">
        <color theme="0" tint="-0.14993743705557422"/>
      </top>
      <bottom style="thin">
        <color theme="0" tint="-0.14996795556505021"/>
      </bottom>
      <diagonal/>
    </border>
    <border>
      <left/>
      <right style="double">
        <color theme="0" tint="-0.24994659260841701"/>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uble">
        <color theme="0" tint="-0.24994659260841701"/>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medium">
        <color indexed="16"/>
      </left>
      <right style="thin">
        <color indexed="64"/>
      </right>
      <top style="thin">
        <color indexed="8"/>
      </top>
      <bottom style="thin">
        <color theme="1"/>
      </bottom>
      <diagonal/>
    </border>
    <border>
      <left style="double">
        <color theme="3" tint="-0.24994659260841701"/>
      </left>
      <right/>
      <top/>
      <bottom/>
      <diagonal/>
    </border>
    <border>
      <left style="thin">
        <color theme="5" tint="-0.24994659260841701"/>
      </left>
      <right style="thin">
        <color indexed="16"/>
      </right>
      <top style="thin">
        <color theme="5" tint="-0.24994659260841701"/>
      </top>
      <bottom style="thin">
        <color theme="5" tint="-0.24994659260841701"/>
      </bottom>
      <diagonal/>
    </border>
    <border>
      <left style="medium">
        <color indexed="16"/>
      </left>
      <right style="thin">
        <color theme="5" tint="-0.24994659260841701"/>
      </right>
      <top style="thin">
        <color theme="5" tint="-0.24994659260841701"/>
      </top>
      <bottom style="thin">
        <color theme="5"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499984740745262"/>
      </bottom>
      <diagonal/>
    </border>
    <border>
      <left style="double">
        <color theme="3" tint="-0.24994659260841701"/>
      </left>
      <right/>
      <top style="double">
        <color theme="3" tint="-0.24994659260841701"/>
      </top>
      <bottom/>
      <diagonal/>
    </border>
    <border>
      <left/>
      <right/>
      <top style="double">
        <color theme="3" tint="-0.24994659260841701"/>
      </top>
      <bottom/>
      <diagonal/>
    </border>
    <border>
      <left/>
      <right style="double">
        <color theme="3" tint="-0.24994659260841701"/>
      </right>
      <top style="double">
        <color theme="3" tint="-0.24994659260841701"/>
      </top>
      <bottom/>
      <diagonal/>
    </border>
    <border>
      <left/>
      <right style="double">
        <color theme="3" tint="-0.24994659260841701"/>
      </right>
      <top/>
      <bottom/>
      <diagonal/>
    </border>
    <border>
      <left style="thin">
        <color indexed="64"/>
      </left>
      <right style="medium">
        <color theme="5" tint="-0.24994659260841701"/>
      </right>
      <top style="thin">
        <color indexed="64"/>
      </top>
      <bottom/>
      <diagonal/>
    </border>
    <border>
      <left style="medium">
        <color theme="5" tint="-0.24994659260841701"/>
      </left>
      <right style="thin">
        <color theme="5" tint="-0.24994659260841701"/>
      </right>
      <top style="thin">
        <color indexed="16"/>
      </top>
      <bottom/>
      <diagonal/>
    </border>
    <border>
      <left style="thin">
        <color theme="5" tint="-0.24994659260841701"/>
      </left>
      <right style="thin">
        <color theme="5" tint="-0.24994659260841701"/>
      </right>
      <top style="thin">
        <color indexed="16"/>
      </top>
      <bottom/>
      <diagonal/>
    </border>
    <border>
      <left style="thin">
        <color theme="5" tint="-0.24994659260841701"/>
      </left>
      <right style="medium">
        <color theme="5" tint="-0.24994659260841701"/>
      </right>
      <top style="thin">
        <color indexed="16"/>
      </top>
      <bottom/>
      <diagonal/>
    </border>
    <border>
      <left style="medium">
        <color rgb="FFFF0000"/>
      </left>
      <right style="medium">
        <color rgb="FFFF0000"/>
      </right>
      <top/>
      <bottom style="medium">
        <color rgb="FFFF0000"/>
      </bottom>
      <diagonal/>
    </border>
    <border>
      <left style="thin">
        <color theme="4" tint="0.39994506668294322"/>
      </left>
      <right style="thin">
        <color theme="4" tint="0.39994506668294322"/>
      </right>
      <top style="medium">
        <color indexed="64"/>
      </top>
      <bottom style="thin">
        <color theme="4" tint="0.39994506668294322"/>
      </bottom>
      <diagonal/>
    </border>
    <border>
      <left style="medium">
        <color indexed="64"/>
      </left>
      <right style="thin">
        <color theme="4" tint="0.39994506668294322"/>
      </right>
      <top/>
      <bottom style="thin">
        <color theme="4" tint="0.39994506668294322"/>
      </bottom>
      <diagonal/>
    </border>
    <border>
      <left style="thin">
        <color theme="4" tint="0.39994506668294322"/>
      </left>
      <right style="thin">
        <color theme="4" tint="0.39994506668294322"/>
      </right>
      <top/>
      <bottom style="thin">
        <color theme="4" tint="0.3999450666829432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medium">
        <color indexed="64"/>
      </left>
      <right style="thin">
        <color theme="4" tint="0.39994506668294322"/>
      </right>
      <top style="thin">
        <color theme="4" tint="0.39994506668294322"/>
      </top>
      <bottom style="thin">
        <color theme="4" tint="0.39994506668294322"/>
      </bottom>
      <diagonal/>
    </border>
    <border>
      <left style="medium">
        <color indexed="64"/>
      </left>
      <right style="thin">
        <color theme="3" tint="0.59996337778862885"/>
      </right>
      <top style="thin">
        <color theme="3" tint="0.59996337778862885"/>
      </top>
      <bottom style="thin">
        <color theme="3" tint="0.59996337778862885"/>
      </bottom>
      <diagonal/>
    </border>
    <border>
      <left style="thin">
        <color theme="4" tint="0.39994506668294322"/>
      </left>
      <right style="thin">
        <color theme="4" tint="0.39994506668294322"/>
      </right>
      <top style="thin">
        <color rgb="FFB8CCE4"/>
      </top>
      <bottom style="thin">
        <color rgb="FFB8CCE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right/>
      <top/>
      <bottom style="thin">
        <color theme="4" tint="0.39994506668294322"/>
      </bottom>
      <diagonal/>
    </border>
    <border>
      <left/>
      <right style="medium">
        <color indexed="64"/>
      </right>
      <top/>
      <bottom style="thin">
        <color theme="4" tint="0.39994506668294322"/>
      </bottom>
      <diagonal/>
    </border>
    <border>
      <left style="medium">
        <color indexed="64"/>
      </left>
      <right style="thin">
        <color theme="3" tint="0.59996337778862885"/>
      </right>
      <top/>
      <bottom style="thin">
        <color theme="3" tint="0.59996337778862885"/>
      </bottom>
      <diagonal/>
    </border>
    <border>
      <left style="medium">
        <color indexed="64"/>
      </left>
      <right/>
      <top/>
      <bottom style="thin">
        <color theme="4" tint="0.39994506668294322"/>
      </bottom>
      <diagonal/>
    </border>
    <border>
      <left style="thin">
        <color theme="4" tint="0.39994506668294322"/>
      </left>
      <right style="medium">
        <color indexed="64"/>
      </right>
      <top style="medium">
        <color indexed="64"/>
      </top>
      <bottom style="thin">
        <color theme="4" tint="0.39994506668294322"/>
      </bottom>
      <diagonal/>
    </border>
    <border>
      <left style="thin">
        <color theme="4" tint="0.39994506668294322"/>
      </left>
      <right style="thin">
        <color theme="4" tint="0.39994506668294322"/>
      </right>
      <top/>
      <bottom/>
      <diagonal/>
    </border>
    <border>
      <left style="thin">
        <color theme="4" tint="0.39994506668294322"/>
      </left>
      <right style="medium">
        <color indexed="64"/>
      </right>
      <top/>
      <bottom/>
      <diagonal/>
    </border>
    <border>
      <left style="medium">
        <color indexed="64"/>
      </left>
      <right/>
      <top style="thin">
        <color rgb="FFB8CCE4"/>
      </top>
      <bottom style="thin">
        <color rgb="FFB8CCE4"/>
      </bottom>
      <diagonal/>
    </border>
    <border>
      <left style="thin">
        <color rgb="FFB8CCE4"/>
      </left>
      <right style="thin">
        <color theme="3" tint="0.59996337778862885"/>
      </right>
      <top style="thin">
        <color rgb="FFB8CCE4"/>
      </top>
      <bottom/>
      <diagonal/>
    </border>
    <border>
      <left style="thin">
        <color rgb="FFB8CCE4"/>
      </left>
      <right style="thin">
        <color theme="3" tint="0.59996337778862885"/>
      </right>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medium">
        <color indexed="64"/>
      </left>
      <right style="thin">
        <color theme="3" tint="0.59996337778862885"/>
      </right>
      <top/>
      <bottom style="medium">
        <color indexed="64"/>
      </bottom>
      <diagonal/>
    </border>
    <border>
      <left style="thin">
        <color theme="3" tint="0.59996337778862885"/>
      </left>
      <right style="thin">
        <color theme="3" tint="0.59996337778862885"/>
      </right>
      <top/>
      <bottom style="medium">
        <color indexed="64"/>
      </bottom>
      <diagonal/>
    </border>
    <border>
      <left style="thin">
        <color theme="4" tint="0.39994506668294322"/>
      </left>
      <right style="medium">
        <color indexed="64"/>
      </right>
      <top style="thin">
        <color rgb="FFB8CCE4"/>
      </top>
      <bottom style="thin">
        <color rgb="FFB8CCE4"/>
      </bottom>
      <diagonal/>
    </border>
    <border>
      <left style="medium">
        <color rgb="FFFF0000"/>
      </left>
      <right style="medium">
        <color rgb="FFFF0000"/>
      </right>
      <top style="medium">
        <color rgb="FFFF0000"/>
      </top>
      <bottom style="medium">
        <color rgb="FFFF0000"/>
      </bottom>
      <diagonal/>
    </border>
    <border>
      <left style="medium">
        <color theme="5" tint="-0.24994659260841701"/>
      </left>
      <right style="thin">
        <color theme="1"/>
      </right>
      <top style="thin">
        <color indexed="64"/>
      </top>
      <bottom/>
      <diagonal/>
    </border>
    <border>
      <left style="thin">
        <color theme="1"/>
      </left>
      <right style="thin">
        <color theme="1"/>
      </right>
      <top style="thin">
        <color indexed="64"/>
      </top>
      <bottom/>
      <diagonal/>
    </border>
    <border>
      <left style="thin">
        <color theme="1"/>
      </left>
      <right/>
      <top style="thin">
        <color indexed="64"/>
      </top>
      <bottom/>
      <diagonal/>
    </border>
    <border>
      <left style="thin">
        <color indexed="64"/>
      </left>
      <right style="medium">
        <color theme="5" tint="-0.499984740745262"/>
      </right>
      <top style="thin">
        <color indexed="64"/>
      </top>
      <bottom/>
      <diagonal/>
    </border>
    <border>
      <left style="medium">
        <color indexed="16"/>
      </left>
      <right style="medium">
        <color rgb="FFFF0000"/>
      </right>
      <top style="thin">
        <color indexed="64"/>
      </top>
      <bottom/>
      <diagonal/>
    </border>
    <border>
      <left style="medium">
        <color rgb="FF990033"/>
      </left>
      <right style="thin">
        <color indexed="64"/>
      </right>
      <top/>
      <bottom style="thin">
        <color indexed="64"/>
      </bottom>
      <diagonal/>
    </border>
    <border>
      <left style="thin">
        <color indexed="64"/>
      </left>
      <right style="medium">
        <color theme="5" tint="-0.24994659260841701"/>
      </right>
      <top/>
      <bottom style="thin">
        <color indexed="64"/>
      </bottom>
      <diagonal/>
    </border>
    <border>
      <left style="medium">
        <color theme="5" tint="-0.499984740745262"/>
      </left>
      <right/>
      <top style="double">
        <color theme="1"/>
      </top>
      <bottom/>
      <diagonal/>
    </border>
    <border>
      <left/>
      <right/>
      <top style="double">
        <color theme="1"/>
      </top>
      <bottom/>
      <diagonal/>
    </border>
    <border>
      <left/>
      <right style="medium">
        <color theme="5" tint="-0.499984740745262"/>
      </right>
      <top style="double">
        <color theme="1"/>
      </top>
      <bottom/>
      <diagonal/>
    </border>
    <border>
      <left style="medium">
        <color rgb="FFC00000"/>
      </left>
      <right style="medium">
        <color rgb="FFC00000"/>
      </right>
      <top style="thin">
        <color indexed="64"/>
      </top>
      <bottom style="thin">
        <color indexed="64"/>
      </bottom>
      <diagonal/>
    </border>
    <border>
      <left style="medium">
        <color rgb="FFC00000"/>
      </left>
      <right style="medium">
        <color rgb="FFC00000"/>
      </right>
      <top style="thin">
        <color indexed="64"/>
      </top>
      <bottom/>
      <diagonal/>
    </border>
    <border>
      <left style="thin">
        <color indexed="64"/>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indexed="16"/>
      </right>
      <top style="thin">
        <color rgb="FFC00000"/>
      </top>
      <bottom style="thin">
        <color rgb="FFC00000"/>
      </bottom>
      <diagonal/>
    </border>
    <border>
      <left style="thin">
        <color indexed="64"/>
      </left>
      <right style="medium">
        <color rgb="FFC00000"/>
      </right>
      <top style="thin">
        <color rgb="FFC00000"/>
      </top>
      <bottom style="thin">
        <color indexed="64"/>
      </bottom>
      <diagonal/>
    </border>
    <border>
      <left style="thin">
        <color indexed="64"/>
      </left>
      <right/>
      <top style="thin">
        <color indexed="64"/>
      </top>
      <bottom style="thin">
        <color rgb="FFC00000"/>
      </bottom>
      <diagonal/>
    </border>
    <border>
      <left style="medium">
        <color indexed="16"/>
      </left>
      <right style="thin">
        <color indexed="16"/>
      </right>
      <top style="thin">
        <color indexed="16"/>
      </top>
      <bottom style="thin">
        <color rgb="FFC00000"/>
      </bottom>
      <diagonal/>
    </border>
    <border>
      <left style="thin">
        <color indexed="16"/>
      </left>
      <right style="thin">
        <color indexed="16"/>
      </right>
      <top style="thin">
        <color indexed="16"/>
      </top>
      <bottom style="thin">
        <color rgb="FFC00000"/>
      </bottom>
      <diagonal/>
    </border>
    <border>
      <left style="thin">
        <color indexed="16"/>
      </left>
      <right/>
      <top style="thin">
        <color indexed="16"/>
      </top>
      <bottom style="thin">
        <color rgb="FFC00000"/>
      </bottom>
      <diagonal/>
    </border>
    <border>
      <left style="thin">
        <color indexed="16"/>
      </left>
      <right style="medium">
        <color indexed="16"/>
      </right>
      <top style="thin">
        <color indexed="16"/>
      </top>
      <bottom style="thin">
        <color rgb="FFC00000"/>
      </bottom>
      <diagonal/>
    </border>
    <border>
      <left/>
      <right style="thin">
        <color indexed="16"/>
      </right>
      <top style="thin">
        <color indexed="16"/>
      </top>
      <bottom style="thin">
        <color rgb="FFC00000"/>
      </bottom>
      <diagonal/>
    </border>
    <border>
      <left style="medium">
        <color rgb="FFFF0000"/>
      </left>
      <right style="medium">
        <color rgb="FFFF0000"/>
      </right>
      <top style="medium">
        <color rgb="FFFF0000"/>
      </top>
      <bottom/>
      <diagonal/>
    </border>
    <border>
      <left style="thin">
        <color indexed="64"/>
      </left>
      <right style="medium">
        <color rgb="FFC00000"/>
      </right>
      <top style="thin">
        <color indexed="64"/>
      </top>
      <bottom style="thin">
        <color indexed="64"/>
      </bottom>
      <diagonal/>
    </border>
    <border>
      <left style="thin">
        <color indexed="64"/>
      </left>
      <right style="thin">
        <color indexed="64"/>
      </right>
      <top style="thin">
        <color indexed="64"/>
      </top>
      <bottom style="thin">
        <color rgb="FFC00000"/>
      </bottom>
      <diagonal/>
    </border>
    <border>
      <left style="medium">
        <color indexed="16"/>
      </left>
      <right style="thin">
        <color indexed="16"/>
      </right>
      <top/>
      <bottom style="thin">
        <color rgb="FFC00000"/>
      </bottom>
      <diagonal/>
    </border>
    <border>
      <left/>
      <right style="thin">
        <color indexed="64"/>
      </right>
      <top style="thin">
        <color indexed="64"/>
      </top>
      <bottom style="thin">
        <color rgb="FFC00000"/>
      </bottom>
      <diagonal/>
    </border>
    <border>
      <left style="thin">
        <color indexed="64"/>
      </left>
      <right style="medium">
        <color indexed="16"/>
      </right>
      <top style="thin">
        <color indexed="64"/>
      </top>
      <bottom style="thin">
        <color rgb="FFC00000"/>
      </bottom>
      <diagonal/>
    </border>
    <border>
      <left style="thin">
        <color indexed="16"/>
      </left>
      <right style="thin">
        <color indexed="16"/>
      </right>
      <top/>
      <bottom style="thin">
        <color rgb="FFC00000"/>
      </bottom>
      <diagonal/>
    </border>
    <border>
      <left style="thin">
        <color indexed="64"/>
      </left>
      <right style="medium">
        <color indexed="16"/>
      </right>
      <top style="thin">
        <color rgb="FFC00000"/>
      </top>
      <bottom style="thin">
        <color rgb="FFC00000"/>
      </bottom>
      <diagonal/>
    </border>
    <border>
      <left style="thin">
        <color indexed="64"/>
      </left>
      <right style="medium">
        <color indexed="16"/>
      </right>
      <top style="thin">
        <color rgb="FFC00000"/>
      </top>
      <bottom style="thin">
        <color indexed="16"/>
      </bottom>
      <diagonal/>
    </border>
    <border>
      <left style="thin">
        <color indexed="64"/>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indexed="64"/>
      </left>
      <right style="medium">
        <color theme="5"/>
      </right>
      <top style="thin">
        <color indexed="64"/>
      </top>
      <bottom/>
      <diagonal/>
    </border>
    <border>
      <left style="thin">
        <color indexed="64"/>
      </left>
      <right style="medium">
        <color theme="5"/>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medium">
        <color indexed="16"/>
      </left>
      <right style="medium">
        <color rgb="FFFF0000"/>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bottom style="thin">
        <color theme="0" tint="-0.24994659260841701"/>
      </bottom>
      <diagonal/>
    </border>
    <border>
      <left style="thick">
        <color rgb="FFFFC000"/>
      </left>
      <right/>
      <top style="thick">
        <color rgb="FFFFC000"/>
      </top>
      <bottom style="thick">
        <color rgb="FFFFC000"/>
      </bottom>
      <diagonal/>
    </border>
    <border>
      <left/>
      <right style="thick">
        <color rgb="FFFFC000"/>
      </right>
      <top style="thick">
        <color rgb="FFFFC000"/>
      </top>
      <bottom style="thick">
        <color rgb="FFFFC000"/>
      </bottom>
      <diagonal/>
    </border>
    <border>
      <left style="thin">
        <color indexed="64"/>
      </left>
      <right style="medium">
        <color theme="5" tint="-0.24994659260841701"/>
      </right>
      <top/>
      <bottom style="double">
        <color indexed="64"/>
      </bottom>
      <diagonal/>
    </border>
    <border>
      <left style="medium">
        <color theme="5" tint="-0.499984740745262"/>
      </left>
      <right style="thin">
        <color indexed="64"/>
      </right>
      <top style="thin">
        <color indexed="64"/>
      </top>
      <bottom style="double">
        <color indexed="64"/>
      </bottom>
      <diagonal/>
    </border>
    <border>
      <left style="medium">
        <color theme="5" tint="-0.499984740745262"/>
      </left>
      <right style="thin">
        <color indexed="64"/>
      </right>
      <top style="thin">
        <color theme="1"/>
      </top>
      <bottom style="double">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C00000"/>
      </left>
      <right/>
      <top style="thin">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indexed="16"/>
      </left>
      <right style="thin">
        <color indexed="16"/>
      </right>
      <top style="thin">
        <color rgb="FFC00000"/>
      </top>
      <bottom/>
      <diagonal/>
    </border>
    <border>
      <left style="thin">
        <color indexed="16"/>
      </left>
      <right style="thin">
        <color indexed="16"/>
      </right>
      <top style="thin">
        <color rgb="FFC00000"/>
      </top>
      <bottom/>
      <diagonal/>
    </border>
    <border>
      <left style="thin">
        <color indexed="16"/>
      </left>
      <right/>
      <top style="thin">
        <color rgb="FFC00000"/>
      </top>
      <bottom/>
      <diagonal/>
    </border>
    <border>
      <left style="thin">
        <color indexed="16"/>
      </left>
      <right style="medium">
        <color indexed="16"/>
      </right>
      <top style="thin">
        <color rgb="FFC00000"/>
      </top>
      <bottom/>
      <diagonal/>
    </border>
    <border>
      <left style="thin">
        <color indexed="64"/>
      </left>
      <right style="medium">
        <color theme="5" tint="-0.499984740745262"/>
      </right>
      <top style="double">
        <color indexed="64"/>
      </top>
      <bottom/>
      <diagonal/>
    </border>
    <border>
      <left style="thin">
        <color indexed="64"/>
      </left>
      <right style="medium">
        <color theme="5" tint="-0.499984740745262"/>
      </right>
      <top/>
      <bottom style="double">
        <color indexed="64"/>
      </bottom>
      <diagonal/>
    </border>
    <border>
      <left style="medium">
        <color theme="5" tint="-0.499984740745262"/>
      </left>
      <right/>
      <top/>
      <bottom style="thin">
        <color indexed="64"/>
      </bottom>
      <diagonal/>
    </border>
    <border>
      <left/>
      <right style="medium">
        <color theme="5" tint="-0.499984740745262"/>
      </right>
      <top/>
      <bottom style="thin">
        <color indexed="64"/>
      </bottom>
      <diagonal/>
    </border>
    <border>
      <left style="medium">
        <color theme="5" tint="-0.499984740745262"/>
      </left>
      <right/>
      <top/>
      <bottom style="thin">
        <color theme="1"/>
      </bottom>
      <diagonal/>
    </border>
    <border>
      <left/>
      <right/>
      <top/>
      <bottom style="thin">
        <color theme="1"/>
      </bottom>
      <diagonal/>
    </border>
    <border>
      <left/>
      <right style="medium">
        <color theme="5" tint="-0.499984740745262"/>
      </right>
      <top/>
      <bottom style="thin">
        <color theme="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ck">
        <color theme="5" tint="-0.24994659260841701"/>
      </left>
      <right/>
      <top style="thick">
        <color theme="5" tint="-0.24994659260841701"/>
      </top>
      <bottom/>
      <diagonal/>
    </border>
    <border>
      <left/>
      <right/>
      <top style="thick">
        <color theme="5" tint="-0.24994659260841701"/>
      </top>
      <bottom/>
      <diagonal/>
    </border>
    <border>
      <left/>
      <right style="thick">
        <color theme="5" tint="-0.24994659260841701"/>
      </right>
      <top style="thick">
        <color theme="5" tint="-0.24994659260841701"/>
      </top>
      <bottom/>
      <diagonal/>
    </border>
    <border>
      <left style="thick">
        <color theme="5" tint="-0.24994659260841701"/>
      </left>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style="medium">
        <color indexed="64"/>
      </left>
      <right/>
      <top style="thin">
        <color theme="4" tint="0.39994506668294322"/>
      </top>
      <bottom style="thin">
        <color rgb="FFB8CCE4"/>
      </bottom>
      <diagonal/>
    </border>
    <border>
      <left/>
      <right style="thin">
        <color theme="4" tint="0.39994506668294322"/>
      </right>
      <top style="thin">
        <color theme="4" tint="0.39994506668294322"/>
      </top>
      <bottom style="thin">
        <color rgb="FFB8CCE4"/>
      </bottom>
      <diagonal/>
    </border>
    <border>
      <left style="medium">
        <color indexed="64"/>
      </left>
      <right/>
      <top style="thin">
        <color theme="4" tint="0.39994506668294322"/>
      </top>
      <bottom style="thin">
        <color theme="4" tint="0.39994506668294322"/>
      </bottom>
      <diagonal/>
    </border>
    <border>
      <left/>
      <right/>
      <top style="thin">
        <color theme="4" tint="0.39994506668294322"/>
      </top>
      <bottom style="thin">
        <color theme="4" tint="0.39994506668294322"/>
      </bottom>
      <diagonal/>
    </border>
    <border>
      <left/>
      <right style="medium">
        <color indexed="64"/>
      </right>
      <top style="thin">
        <color theme="4" tint="0.39994506668294322"/>
      </top>
      <bottom style="thin">
        <color theme="4" tint="0.39994506668294322"/>
      </bottom>
      <diagonal/>
    </border>
    <border>
      <left style="medium">
        <color indexed="64"/>
      </left>
      <right/>
      <top style="medium">
        <color indexed="64"/>
      </top>
      <bottom style="thin">
        <color theme="4" tint="0.39994506668294322"/>
      </bottom>
      <diagonal/>
    </border>
    <border>
      <left/>
      <right/>
      <top style="medium">
        <color indexed="64"/>
      </top>
      <bottom style="thin">
        <color theme="4" tint="0.39994506668294322"/>
      </bottom>
      <diagonal/>
    </border>
    <border>
      <left/>
      <right style="medium">
        <color indexed="64"/>
      </right>
      <top style="medium">
        <color indexed="64"/>
      </top>
      <bottom style="thin">
        <color theme="4" tint="0.39994506668294322"/>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medium">
        <color indexed="64"/>
      </right>
      <top style="thin">
        <color theme="3" tint="0.59996337778862885"/>
      </top>
      <bottom style="thin">
        <color theme="3" tint="0.59996337778862885"/>
      </bottom>
      <diagonal/>
    </border>
    <border>
      <left style="thin">
        <color theme="3" tint="0.59996337778862885"/>
      </left>
      <right/>
      <top/>
      <bottom style="medium">
        <color indexed="64"/>
      </bottom>
      <diagonal/>
    </border>
    <border>
      <left style="thin">
        <color theme="4" tint="0.39994506668294322"/>
      </left>
      <right/>
      <top style="thin">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right style="thin">
        <color theme="4" tint="0.39994506668294322"/>
      </right>
      <top style="thin">
        <color rgb="FFB8CCE4"/>
      </top>
      <bottom style="thin">
        <color rgb="FFB8CCE4"/>
      </bottom>
      <diagonal/>
    </border>
    <border>
      <left style="thin">
        <color theme="4" tint="0.39994506668294322"/>
      </left>
      <right/>
      <top style="thin">
        <color rgb="FFB8CCE4"/>
      </top>
      <bottom style="thin">
        <color rgb="FFB8CCE4"/>
      </bottom>
      <diagonal/>
    </border>
    <border>
      <left/>
      <right/>
      <top style="thin">
        <color rgb="FFB8CCE4"/>
      </top>
      <bottom style="thin">
        <color rgb="FFB8CCE4"/>
      </bottom>
      <diagonal/>
    </border>
    <border>
      <left/>
      <right style="thin">
        <color rgb="FFB8CCE4"/>
      </right>
      <top style="thin">
        <color theme="3" tint="0.59996337778862885"/>
      </top>
      <bottom style="thin">
        <color theme="3" tint="0.59996337778862885"/>
      </bottom>
      <diagonal/>
    </border>
    <border>
      <left/>
      <right/>
      <top style="thin">
        <color theme="3" tint="0.59996337778862885"/>
      </top>
      <bottom/>
      <diagonal/>
    </border>
    <border>
      <left/>
      <right style="medium">
        <color indexed="64"/>
      </right>
      <top style="thin">
        <color theme="3" tint="0.59996337778862885"/>
      </top>
      <bottom/>
      <diagonal/>
    </border>
    <border>
      <left style="thin">
        <color theme="4" tint="0.39994506668294322"/>
      </left>
      <right/>
      <top style="medium">
        <color indexed="64"/>
      </top>
      <bottom style="thin">
        <color theme="4" tint="0.39994506668294322"/>
      </bottom>
      <diagonal/>
    </border>
    <border>
      <left style="thin">
        <color theme="4" tint="0.39994506668294322"/>
      </left>
      <right/>
      <top/>
      <bottom style="thin">
        <color theme="4" tint="0.39994506668294322"/>
      </bottom>
      <diagonal/>
    </border>
    <border>
      <left/>
      <right style="thin">
        <color theme="3" tint="0.59996337778862885"/>
      </right>
      <top/>
      <bottom style="medium">
        <color indexed="64"/>
      </bottom>
      <diagonal/>
    </border>
    <border>
      <left style="thin">
        <color theme="3" tint="0.59996337778862885"/>
      </left>
      <right/>
      <top style="thin">
        <color rgb="FFB8CCE4"/>
      </top>
      <bottom style="thin">
        <color theme="3" tint="0.59996337778862885"/>
      </bottom>
      <diagonal/>
    </border>
    <border>
      <left/>
      <right/>
      <top style="thin">
        <color rgb="FFB8CCE4"/>
      </top>
      <bottom style="thin">
        <color theme="3" tint="0.59996337778862885"/>
      </bottom>
      <diagonal/>
    </border>
    <border>
      <left/>
      <right style="medium">
        <color indexed="64"/>
      </right>
      <top style="thin">
        <color rgb="FFB8CCE4"/>
      </top>
      <bottom style="thin">
        <color theme="3" tint="0.59996337778862885"/>
      </bottom>
      <diagonal/>
    </border>
    <border>
      <left style="thin">
        <color theme="4" tint="0.39994506668294322"/>
      </left>
      <right/>
      <top style="thin">
        <color theme="4" tint="0.39994506668294322"/>
      </top>
      <bottom style="medium">
        <color indexed="64"/>
      </bottom>
      <diagonal/>
    </border>
    <border>
      <left/>
      <right/>
      <top style="thin">
        <color theme="4" tint="0.39994506668294322"/>
      </top>
      <bottom style="medium">
        <color indexed="64"/>
      </bottom>
      <diagonal/>
    </border>
    <border>
      <left/>
      <right style="thin">
        <color theme="4" tint="0.39994506668294322"/>
      </right>
      <top style="medium">
        <color indexed="64"/>
      </top>
      <bottom style="thin">
        <color theme="4" tint="0.39994506668294322"/>
      </bottom>
      <diagonal/>
    </border>
    <border>
      <left style="thin">
        <color theme="4" tint="0.39994506668294322"/>
      </left>
      <right/>
      <top style="thin">
        <color theme="4" tint="0.39994506668294322"/>
      </top>
      <bottom style="thin">
        <color rgb="FFB8CCE4"/>
      </bottom>
      <diagonal/>
    </border>
    <border>
      <left/>
      <right/>
      <top style="thin">
        <color theme="4" tint="0.39994506668294322"/>
      </top>
      <bottom style="thin">
        <color rgb="FFB8CCE4"/>
      </bottom>
      <diagonal/>
    </border>
    <border>
      <left style="thin">
        <color theme="3" tint="0.59996337778862885"/>
      </left>
      <right/>
      <top style="thin">
        <color theme="3" tint="0.59996337778862885"/>
      </top>
      <bottom/>
      <diagonal/>
    </border>
    <border>
      <left/>
      <right style="thin">
        <color rgb="FFB8CCE4"/>
      </right>
      <top style="thin">
        <color theme="3" tint="0.59996337778862885"/>
      </top>
      <bottom/>
      <diagonal/>
    </border>
    <border>
      <left style="medium">
        <color indexed="64"/>
      </left>
      <right/>
      <top style="thin">
        <color theme="4" tint="0.39994506668294322"/>
      </top>
      <bottom style="medium">
        <color indexed="64"/>
      </bottom>
      <diagonal/>
    </border>
    <border>
      <left/>
      <right style="medium">
        <color indexed="64"/>
      </right>
      <top style="thin">
        <color theme="4" tint="0.39994506668294322"/>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thin">
        <color theme="0" tint="-0.499984740745262"/>
      </left>
      <right style="thin">
        <color theme="0" tint="-0.499984740745262"/>
      </right>
      <top style="thin">
        <color theme="0" tint="-0.499984740745262"/>
      </top>
      <bottom style="thin">
        <color indexed="64"/>
      </bottom>
      <diagonal/>
    </border>
  </borders>
  <cellStyleXfs count="98">
    <xf numFmtId="0" fontId="0" fillId="0" borderId="0"/>
    <xf numFmtId="43" fontId="1" fillId="0" borderId="0" applyFont="0" applyFill="0" applyBorder="0" applyAlignment="0" applyProtection="0"/>
    <xf numFmtId="43" fontId="160" fillId="0" borderId="0" applyFont="0" applyFill="0" applyBorder="0" applyAlignment="0" applyProtection="0"/>
    <xf numFmtId="43" fontId="16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61" fillId="0" borderId="0" applyFont="0" applyFill="0" applyBorder="0" applyAlignment="0" applyProtection="0"/>
    <xf numFmtId="43" fontId="44" fillId="0" borderId="0" applyFont="0" applyFill="0" applyBorder="0" applyAlignment="0" applyProtection="0"/>
    <xf numFmtId="43" fontId="195" fillId="0" borderId="0" applyFont="0" applyFill="0" applyBorder="0" applyAlignment="0" applyProtection="0"/>
    <xf numFmtId="43" fontId="17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77" fillId="0" borderId="0" applyFont="0" applyFill="0" applyBorder="0" applyAlignment="0" applyProtection="0"/>
    <xf numFmtId="43" fontId="18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80" fillId="0" borderId="0" applyFont="0" applyFill="0" applyBorder="0" applyAlignment="0" applyProtection="0"/>
    <xf numFmtId="43" fontId="44" fillId="0" borderId="0" applyFont="0" applyFill="0" applyBorder="0" applyAlignment="0" applyProtection="0"/>
    <xf numFmtId="43" fontId="19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37"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4" fontId="1" fillId="0" borderId="0" applyFont="0" applyFill="0" applyBorder="0" applyAlignment="0" applyProtection="0"/>
    <xf numFmtId="44" fontId="156"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60" fillId="0" borderId="0" applyFont="0" applyFill="0" applyBorder="0" applyAlignment="0" applyProtection="0"/>
    <xf numFmtId="44" fontId="16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61" fillId="0" borderId="0" applyFont="0" applyFill="0" applyBorder="0" applyAlignment="0" applyProtection="0"/>
    <xf numFmtId="44" fontId="44" fillId="0" borderId="0" applyFont="0" applyFill="0" applyBorder="0" applyAlignment="0" applyProtection="0"/>
    <xf numFmtId="44" fontId="17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77" fillId="0" borderId="0" applyFont="0" applyFill="0" applyBorder="0" applyAlignment="0" applyProtection="0"/>
    <xf numFmtId="44" fontId="180"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80" fillId="0" borderId="0" applyFont="0" applyFill="0" applyBorder="0" applyAlignment="0" applyProtection="0"/>
    <xf numFmtId="44" fontId="44" fillId="0" borderId="0" applyFont="0" applyFill="0" applyBorder="0" applyAlignment="0" applyProtection="0"/>
    <xf numFmtId="44" fontId="194" fillId="0" borderId="0" applyFont="0" applyFill="0" applyBorder="0" applyAlignment="0" applyProtection="0"/>
    <xf numFmtId="44" fontId="44" fillId="0" borderId="0" applyFont="0" applyFill="0" applyBorder="0" applyAlignment="0" applyProtection="0"/>
    <xf numFmtId="44" fontId="109"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37"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39"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49"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0" fontId="6" fillId="0" borderId="0" applyNumberFormat="0" applyFill="0" applyBorder="0" applyAlignment="0" applyProtection="0">
      <alignment vertical="top"/>
      <protection locked="0"/>
    </xf>
    <xf numFmtId="0" fontId="19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7" fillId="0" borderId="0" applyNumberFormat="0" applyFill="0" applyBorder="0" applyAlignment="0" applyProtection="0"/>
    <xf numFmtId="0" fontId="44" fillId="0" borderId="0"/>
    <xf numFmtId="0" fontId="194" fillId="0" borderId="0"/>
    <xf numFmtId="0" fontId="109" fillId="0" borderId="0"/>
    <xf numFmtId="0" fontId="44" fillId="0" borderId="0"/>
    <xf numFmtId="0" fontId="44" fillId="0" borderId="0"/>
    <xf numFmtId="0" fontId="44" fillId="0" borderId="0"/>
    <xf numFmtId="0" fontId="44" fillId="0" borderId="0"/>
    <xf numFmtId="0" fontId="195" fillId="0" borderId="0"/>
    <xf numFmtId="0" fontId="195" fillId="0" borderId="0"/>
    <xf numFmtId="0" fontId="44" fillId="0" borderId="0"/>
    <xf numFmtId="0" fontId="156" fillId="0" borderId="0"/>
    <xf numFmtId="0" fontId="44" fillId="0" borderId="0"/>
    <xf numFmtId="0" fontId="40" fillId="0" borderId="0"/>
    <xf numFmtId="0" fontId="190" fillId="0" borderId="0"/>
    <xf numFmtId="0" fontId="1" fillId="0" borderId="0"/>
    <xf numFmtId="0" fontId="44" fillId="0" borderId="0"/>
    <xf numFmtId="0" fontId="102" fillId="0" borderId="0"/>
  </cellStyleXfs>
  <cellXfs count="1968">
    <xf numFmtId="0" fontId="0" fillId="0" borderId="0" xfId="0"/>
    <xf numFmtId="0" fontId="0" fillId="2" borderId="0" xfId="0" applyFill="1"/>
    <xf numFmtId="0" fontId="9" fillId="3" borderId="0" xfId="0" applyFont="1" applyFill="1"/>
    <xf numFmtId="0" fontId="9" fillId="0" borderId="0" xfId="0" applyFont="1"/>
    <xf numFmtId="0" fontId="0" fillId="4" borderId="0" xfId="0" applyFill="1"/>
    <xf numFmtId="0" fontId="0" fillId="5" borderId="0" xfId="0" applyFill="1"/>
    <xf numFmtId="0" fontId="13" fillId="5" borderId="2" xfId="0" applyFont="1" applyFill="1" applyBorder="1" applyAlignment="1" applyProtection="1">
      <alignment horizontal="center" vertical="center"/>
      <protection locked="0"/>
    </xf>
    <xf numFmtId="164" fontId="13" fillId="5" borderId="2" xfId="0" applyNumberFormat="1" applyFont="1" applyFill="1" applyBorder="1" applyAlignment="1">
      <alignment horizontal="center" vertical="center"/>
    </xf>
    <xf numFmtId="0" fontId="13" fillId="5" borderId="3" xfId="0" applyFont="1" applyFill="1" applyBorder="1" applyAlignment="1" applyProtection="1">
      <alignment horizontal="center" vertical="center"/>
      <protection locked="0"/>
    </xf>
    <xf numFmtId="164" fontId="13" fillId="5" borderId="3" xfId="0" applyNumberFormat="1" applyFont="1" applyFill="1" applyBorder="1" applyAlignment="1">
      <alignment horizontal="center" vertical="center"/>
    </xf>
    <xf numFmtId="0" fontId="0" fillId="6" borderId="0" xfId="0" applyFill="1"/>
    <xf numFmtId="164" fontId="16" fillId="0" borderId="4" xfId="0" applyNumberFormat="1" applyFont="1" applyBorder="1" applyAlignment="1">
      <alignment horizontal="center"/>
    </xf>
    <xf numFmtId="0" fontId="16" fillId="0" borderId="4" xfId="0" applyFont="1" applyBorder="1" applyAlignment="1">
      <alignment horizontal="center"/>
    </xf>
    <xf numFmtId="8" fontId="16" fillId="0" borderId="4" xfId="0" applyNumberFormat="1" applyFont="1" applyBorder="1" applyAlignment="1">
      <alignment horizontal="center"/>
    </xf>
    <xf numFmtId="0" fontId="23" fillId="0" borderId="0" xfId="0" applyFont="1"/>
    <xf numFmtId="3" fontId="23" fillId="0" borderId="5" xfId="0" applyNumberFormat="1" applyFont="1" applyBorder="1" applyAlignment="1" applyProtection="1">
      <alignment horizontal="center" vertical="center" wrapText="1"/>
      <protection locked="0"/>
    </xf>
    <xf numFmtId="3" fontId="21" fillId="0" borderId="5" xfId="0" applyNumberFormat="1" applyFont="1" applyBorder="1" applyAlignment="1" applyProtection="1">
      <alignment horizontal="center" vertical="center" wrapText="1"/>
      <protection locked="0"/>
    </xf>
    <xf numFmtId="3" fontId="26" fillId="0" borderId="5" xfId="0" applyNumberFormat="1" applyFont="1" applyBorder="1" applyAlignment="1" applyProtection="1">
      <alignment horizontal="center" vertical="center" wrapText="1"/>
      <protection locked="0"/>
    </xf>
    <xf numFmtId="3" fontId="27" fillId="0" borderId="5" xfId="0" applyNumberFormat="1" applyFont="1" applyBorder="1" applyAlignment="1" applyProtection="1">
      <alignment horizontal="center" vertical="center" wrapText="1"/>
      <protection locked="0"/>
    </xf>
    <xf numFmtId="3" fontId="28" fillId="0" borderId="5" xfId="0" applyNumberFormat="1" applyFont="1" applyBorder="1" applyAlignment="1" applyProtection="1">
      <alignment horizontal="center" vertical="center" wrapText="1"/>
      <protection locked="0"/>
    </xf>
    <xf numFmtId="3" fontId="29" fillId="0" borderId="5" xfId="0" applyNumberFormat="1" applyFont="1" applyBorder="1" applyAlignment="1" applyProtection="1">
      <alignment horizontal="center" vertical="center" wrapText="1"/>
      <protection locked="0"/>
    </xf>
    <xf numFmtId="0" fontId="21" fillId="0" borderId="0" xfId="0" applyFont="1"/>
    <xf numFmtId="0" fontId="27" fillId="0" borderId="0" xfId="0" applyFont="1"/>
    <xf numFmtId="0" fontId="31" fillId="0" borderId="0" xfId="0" applyFont="1" applyAlignment="1">
      <alignment horizontal="center" vertical="center" wrapText="1"/>
    </xf>
    <xf numFmtId="164" fontId="23" fillId="0" borderId="6" xfId="0" applyNumberFormat="1" applyFont="1" applyBorder="1" applyAlignment="1" applyProtection="1">
      <alignment horizontal="center" vertical="center" wrapText="1"/>
      <protection locked="0"/>
    </xf>
    <xf numFmtId="164" fontId="21" fillId="0" borderId="6" xfId="0" applyNumberFormat="1" applyFont="1" applyBorder="1" applyAlignment="1" applyProtection="1">
      <alignment horizontal="center" vertical="center" wrapText="1"/>
      <protection locked="0"/>
    </xf>
    <xf numFmtId="164" fontId="25" fillId="0" borderId="6" xfId="0" applyNumberFormat="1" applyFont="1" applyBorder="1" applyAlignment="1" applyProtection="1">
      <alignment horizontal="center" vertical="center" wrapText="1"/>
      <protection locked="0"/>
    </xf>
    <xf numFmtId="164" fontId="27" fillId="0" borderId="6" xfId="0" applyNumberFormat="1" applyFont="1" applyBorder="1" applyAlignment="1" applyProtection="1">
      <alignment horizontal="center" vertical="center" wrapText="1"/>
      <protection locked="0"/>
    </xf>
    <xf numFmtId="164" fontId="22" fillId="0" borderId="0" xfId="0" applyNumberFormat="1" applyFont="1" applyAlignment="1" applyProtection="1">
      <alignment horizontal="center" vertical="center" wrapText="1"/>
      <protection locked="0"/>
    </xf>
    <xf numFmtId="164" fontId="24" fillId="0" borderId="6" xfId="0" applyNumberFormat="1" applyFont="1" applyBorder="1" applyAlignment="1" applyProtection="1">
      <alignment horizontal="center" vertical="center" wrapText="1"/>
      <protection locked="0"/>
    </xf>
    <xf numFmtId="3" fontId="24" fillId="0" borderId="5" xfId="0" applyNumberFormat="1" applyFont="1" applyBorder="1" applyAlignment="1" applyProtection="1">
      <alignment horizontal="center" vertical="center" wrapText="1"/>
      <protection locked="0"/>
    </xf>
    <xf numFmtId="3" fontId="35" fillId="0" borderId="5" xfId="0" applyNumberFormat="1"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164" fontId="24" fillId="0" borderId="7" xfId="37" applyNumberFormat="1" applyFont="1" applyFill="1" applyBorder="1" applyAlignment="1" applyProtection="1">
      <alignment horizontal="center" vertical="center"/>
    </xf>
    <xf numFmtId="164" fontId="24" fillId="0" borderId="7" xfId="0" applyNumberFormat="1" applyFont="1" applyBorder="1" applyAlignment="1">
      <alignment horizontal="center" vertical="center" wrapText="1"/>
    </xf>
    <xf numFmtId="164" fontId="24" fillId="0" borderId="8" xfId="0" applyNumberFormat="1" applyFont="1" applyBorder="1" applyAlignment="1">
      <alignment horizontal="center" vertical="center" wrapText="1"/>
    </xf>
    <xf numFmtId="164" fontId="23" fillId="0" borderId="7" xfId="0" applyNumberFormat="1" applyFont="1" applyBorder="1" applyAlignment="1">
      <alignment horizontal="center" vertical="center" wrapText="1"/>
    </xf>
    <xf numFmtId="164" fontId="23" fillId="0" borderId="8" xfId="0" applyNumberFormat="1" applyFont="1" applyBorder="1" applyAlignment="1">
      <alignment horizontal="center" vertical="center" wrapText="1"/>
    </xf>
    <xf numFmtId="164" fontId="21" fillId="0" borderId="7" xfId="0" applyNumberFormat="1" applyFont="1" applyBorder="1" applyAlignment="1">
      <alignment horizontal="center" vertical="center" wrapText="1"/>
    </xf>
    <xf numFmtId="164" fontId="21" fillId="0" borderId="8" xfId="0" applyNumberFormat="1" applyFont="1" applyBorder="1" applyAlignment="1">
      <alignment horizontal="center" vertical="center" wrapText="1"/>
    </xf>
    <xf numFmtId="164" fontId="27" fillId="0" borderId="7" xfId="0" applyNumberFormat="1" applyFont="1" applyBorder="1" applyAlignment="1">
      <alignment horizontal="center" vertical="center" wrapText="1"/>
    </xf>
    <xf numFmtId="164" fontId="27" fillId="0" borderId="8" xfId="0" applyNumberFormat="1" applyFont="1" applyBorder="1" applyAlignment="1">
      <alignment horizontal="center" vertical="center" wrapText="1"/>
    </xf>
    <xf numFmtId="164" fontId="28" fillId="0" borderId="7" xfId="0" applyNumberFormat="1" applyFont="1" applyBorder="1" applyAlignment="1">
      <alignment horizontal="center" vertical="center" wrapText="1"/>
    </xf>
    <xf numFmtId="164" fontId="28" fillId="0" borderId="8" xfId="0" applyNumberFormat="1" applyFont="1" applyBorder="1" applyAlignment="1">
      <alignment horizontal="center" vertical="center" wrapText="1"/>
    </xf>
    <xf numFmtId="164" fontId="26" fillId="0" borderId="7" xfId="0" applyNumberFormat="1" applyFont="1" applyBorder="1" applyAlignment="1">
      <alignment horizontal="center" vertical="center" wrapText="1"/>
    </xf>
    <xf numFmtId="164" fontId="26" fillId="0" borderId="8" xfId="0" applyNumberFormat="1" applyFont="1" applyBorder="1" applyAlignment="1">
      <alignment horizontal="center" vertical="center" wrapText="1"/>
    </xf>
    <xf numFmtId="164" fontId="29" fillId="0" borderId="7" xfId="0" applyNumberFormat="1" applyFont="1" applyBorder="1" applyAlignment="1">
      <alignment horizontal="center" vertical="center" wrapText="1"/>
    </xf>
    <xf numFmtId="164" fontId="29" fillId="0" borderId="8" xfId="0" applyNumberFormat="1" applyFont="1" applyBorder="1" applyAlignment="1">
      <alignment horizontal="center" vertical="center" wrapText="1"/>
    </xf>
    <xf numFmtId="164" fontId="35" fillId="0" borderId="7" xfId="0" applyNumberFormat="1" applyFont="1" applyBorder="1" applyAlignment="1">
      <alignment horizontal="center" vertical="center" wrapText="1"/>
    </xf>
    <xf numFmtId="164" fontId="35" fillId="0" borderId="8" xfId="0" applyNumberFormat="1" applyFont="1" applyBorder="1" applyAlignment="1">
      <alignment horizontal="center" vertical="center" wrapText="1"/>
    </xf>
    <xf numFmtId="164" fontId="23" fillId="0" borderId="9" xfId="0" applyNumberFormat="1" applyFont="1" applyBorder="1" applyAlignment="1" applyProtection="1">
      <alignment horizontal="center" vertical="center" wrapText="1"/>
      <protection locked="0"/>
    </xf>
    <xf numFmtId="3" fontId="23" fillId="0" borderId="10" xfId="0" applyNumberFormat="1" applyFont="1" applyBorder="1" applyAlignment="1" applyProtection="1">
      <alignment horizontal="center" vertical="center" wrapText="1"/>
      <protection locked="0"/>
    </xf>
    <xf numFmtId="164" fontId="23" fillId="0" borderId="11" xfId="0" applyNumberFormat="1" applyFont="1" applyBorder="1" applyAlignment="1">
      <alignment horizontal="center" vertical="center" wrapText="1"/>
    </xf>
    <xf numFmtId="164" fontId="23" fillId="0" borderId="12" xfId="0" applyNumberFormat="1" applyFont="1" applyBorder="1" applyAlignment="1">
      <alignment horizontal="center" vertical="center" wrapText="1"/>
    </xf>
    <xf numFmtId="0" fontId="23" fillId="0" borderId="0" xfId="0" applyFont="1" applyAlignment="1">
      <alignment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44" fontId="21" fillId="0" borderId="21" xfId="37" applyFont="1" applyFill="1" applyBorder="1" applyAlignment="1" applyProtection="1">
      <alignment horizontal="center" vertical="center" wrapText="1"/>
      <protection locked="0"/>
    </xf>
    <xf numFmtId="44" fontId="21" fillId="0" borderId="22" xfId="37" applyFont="1" applyFill="1" applyBorder="1" applyAlignment="1" applyProtection="1">
      <alignment horizontal="center" vertical="center" wrapText="1"/>
      <protection locked="0"/>
    </xf>
    <xf numFmtId="0" fontId="31" fillId="0" borderId="13" xfId="0" applyFont="1" applyBorder="1" applyAlignment="1">
      <alignment vertical="top" wrapText="1"/>
    </xf>
    <xf numFmtId="0" fontId="0" fillId="7" borderId="0" xfId="0" applyFill="1"/>
    <xf numFmtId="0" fontId="39" fillId="6" borderId="0" xfId="0" applyFont="1" applyFill="1"/>
    <xf numFmtId="0" fontId="31" fillId="0" borderId="14" xfId="0" applyFont="1" applyBorder="1" applyAlignment="1">
      <alignment vertical="top" wrapText="1"/>
    </xf>
    <xf numFmtId="0" fontId="22" fillId="0" borderId="13" xfId="0" applyFont="1" applyBorder="1" applyAlignment="1">
      <alignment horizontal="center" vertical="center" wrapText="1"/>
    </xf>
    <xf numFmtId="3" fontId="31" fillId="0" borderId="5" xfId="1" applyNumberFormat="1" applyFont="1" applyFill="1" applyBorder="1" applyAlignment="1" applyProtection="1">
      <alignment horizontal="center" vertical="center" wrapText="1"/>
      <protection locked="0"/>
    </xf>
    <xf numFmtId="164" fontId="31" fillId="0" borderId="24" xfId="37" applyNumberFormat="1" applyFont="1" applyFill="1" applyBorder="1" applyAlignment="1" applyProtection="1">
      <alignment horizontal="center" vertical="center" wrapText="1"/>
    </xf>
    <xf numFmtId="0" fontId="31" fillId="0" borderId="0" xfId="0" applyFont="1"/>
    <xf numFmtId="164" fontId="31" fillId="0" borderId="6" xfId="0" applyNumberFormat="1" applyFont="1" applyBorder="1" applyAlignment="1" applyProtection="1">
      <alignment horizontal="center" vertical="center" wrapText="1"/>
      <protection locked="0"/>
    </xf>
    <xf numFmtId="3" fontId="31" fillId="0" borderId="5" xfId="0" applyNumberFormat="1" applyFont="1" applyBorder="1" applyAlignment="1" applyProtection="1">
      <alignment horizontal="center" vertical="center" wrapText="1"/>
      <protection locked="0"/>
    </xf>
    <xf numFmtId="164" fontId="31" fillId="0" borderId="7" xfId="0" applyNumberFormat="1" applyFont="1" applyBorder="1" applyAlignment="1">
      <alignment horizontal="center" vertical="center" wrapText="1"/>
    </xf>
    <xf numFmtId="164" fontId="31" fillId="0" borderId="8" xfId="0" applyNumberFormat="1" applyFont="1" applyBorder="1" applyAlignment="1">
      <alignment horizontal="center" vertical="center" wrapText="1"/>
    </xf>
    <xf numFmtId="164" fontId="31" fillId="0" borderId="7" xfId="37" applyNumberFormat="1" applyFont="1" applyFill="1" applyBorder="1" applyAlignment="1" applyProtection="1">
      <alignment horizontal="center" vertical="center"/>
    </xf>
    <xf numFmtId="7" fontId="31" fillId="0" borderId="5" xfId="37" applyNumberFormat="1" applyFont="1" applyFill="1" applyBorder="1" applyAlignment="1">
      <alignment horizontal="center" vertical="center" wrapText="1"/>
    </xf>
    <xf numFmtId="0" fontId="31" fillId="0" borderId="0" xfId="0" applyFont="1" applyAlignment="1">
      <alignment wrapText="1"/>
    </xf>
    <xf numFmtId="0" fontId="8" fillId="0" borderId="0" xfId="0" applyFont="1" applyAlignment="1">
      <alignment horizontal="center"/>
    </xf>
    <xf numFmtId="0" fontId="0" fillId="8" borderId="0" xfId="0" applyFill="1"/>
    <xf numFmtId="0" fontId="8" fillId="8" borderId="0" xfId="0" applyFont="1" applyFill="1" applyAlignment="1">
      <alignment horizontal="center"/>
    </xf>
    <xf numFmtId="0" fontId="18" fillId="8" borderId="0" xfId="0" applyFont="1" applyFill="1" applyAlignment="1">
      <alignment horizontal="center"/>
    </xf>
    <xf numFmtId="0" fontId="18" fillId="8" borderId="0" xfId="0" applyFont="1" applyFill="1"/>
    <xf numFmtId="0" fontId="38" fillId="8" borderId="0" xfId="0" applyFont="1" applyFill="1" applyAlignment="1">
      <alignment horizontal="center"/>
    </xf>
    <xf numFmtId="0" fontId="17" fillId="8" borderId="0" xfId="0" applyFont="1" applyFill="1"/>
    <xf numFmtId="7" fontId="31" fillId="0" borderId="10" xfId="37" applyNumberFormat="1" applyFont="1" applyFill="1" applyBorder="1" applyAlignment="1">
      <alignment horizontal="center" vertical="center" wrapText="1"/>
    </xf>
    <xf numFmtId="7" fontId="31" fillId="0" borderId="23" xfId="37" applyNumberFormat="1" applyFont="1" applyFill="1" applyBorder="1" applyAlignment="1">
      <alignment horizontal="center" vertical="center" wrapText="1"/>
    </xf>
    <xf numFmtId="44" fontId="31" fillId="0" borderId="25" xfId="37" applyFont="1" applyFill="1" applyBorder="1" applyAlignment="1" applyProtection="1">
      <alignment horizontal="center" vertical="center" wrapText="1"/>
      <protection locked="0"/>
    </xf>
    <xf numFmtId="44" fontId="24" fillId="0" borderId="21" xfId="37" applyFont="1" applyFill="1" applyBorder="1" applyAlignment="1" applyProtection="1">
      <alignment horizontal="center" vertical="center" wrapText="1"/>
      <protection locked="0"/>
    </xf>
    <xf numFmtId="44" fontId="23" fillId="0" borderId="21" xfId="37" applyFont="1" applyFill="1" applyBorder="1" applyAlignment="1" applyProtection="1">
      <alignment horizontal="center" vertical="center" wrapText="1"/>
      <protection locked="0"/>
    </xf>
    <xf numFmtId="44" fontId="31" fillId="0" borderId="21" xfId="37" applyFont="1" applyFill="1" applyBorder="1" applyAlignment="1" applyProtection="1">
      <alignment horizontal="center" vertical="center" wrapText="1"/>
      <protection locked="0"/>
    </xf>
    <xf numFmtId="44" fontId="29" fillId="0" borderId="21" xfId="37" applyFont="1" applyFill="1" applyBorder="1" applyAlignment="1" applyProtection="1">
      <alignment horizontal="center" vertical="center" wrapText="1"/>
      <protection locked="0"/>
    </xf>
    <xf numFmtId="44" fontId="27" fillId="0" borderId="21" xfId="37" applyFont="1" applyFill="1" applyBorder="1" applyAlignment="1" applyProtection="1">
      <alignment horizontal="center" vertical="center" wrapText="1"/>
      <protection locked="0"/>
    </xf>
    <xf numFmtId="44" fontId="26" fillId="0" borderId="21" xfId="37" applyFont="1" applyFill="1" applyBorder="1" applyAlignment="1" applyProtection="1">
      <alignment horizontal="center" vertical="center" wrapText="1"/>
      <protection locked="0"/>
    </xf>
    <xf numFmtId="44" fontId="35" fillId="0" borderId="21" xfId="37" applyFont="1" applyFill="1" applyBorder="1" applyAlignment="1" applyProtection="1">
      <alignment horizontal="center" vertical="center" wrapText="1"/>
      <protection locked="0"/>
    </xf>
    <xf numFmtId="0" fontId="31" fillId="0" borderId="21" xfId="0" applyFont="1" applyBorder="1" applyAlignment="1">
      <alignment horizontal="center" vertical="center" wrapText="1"/>
    </xf>
    <xf numFmtId="0" fontId="31" fillId="0" borderId="8" xfId="77" applyFont="1" applyFill="1" applyBorder="1" applyAlignment="1" applyProtection="1">
      <alignment horizontal="center" vertical="center" wrapText="1"/>
    </xf>
    <xf numFmtId="0" fontId="31" fillId="0" borderId="8" xfId="0" applyFont="1" applyBorder="1" applyAlignment="1">
      <alignment horizontal="center" vertical="center" wrapText="1"/>
    </xf>
    <xf numFmtId="0" fontId="31" fillId="0" borderId="13" xfId="0" applyFont="1" applyBorder="1" applyAlignment="1">
      <alignment wrapText="1"/>
    </xf>
    <xf numFmtId="0" fontId="52" fillId="0" borderId="0" xfId="0" applyFont="1"/>
    <xf numFmtId="0" fontId="52" fillId="0" borderId="0" xfId="0" applyFont="1" applyAlignment="1">
      <alignment horizontal="center"/>
    </xf>
    <xf numFmtId="0" fontId="56" fillId="0" borderId="0" xfId="0" applyFont="1" applyAlignment="1">
      <alignment horizontal="center"/>
    </xf>
    <xf numFmtId="0" fontId="57" fillId="0" borderId="0" xfId="0" applyFont="1" applyAlignment="1">
      <alignment vertical="center"/>
    </xf>
    <xf numFmtId="0" fontId="6" fillId="0" borderId="0" xfId="77" applyAlignment="1" applyProtection="1"/>
    <xf numFmtId="0" fontId="58" fillId="0" borderId="0" xfId="0" applyFont="1"/>
    <xf numFmtId="164" fontId="23" fillId="0" borderId="10" xfId="0" applyNumberFormat="1" applyFont="1" applyBorder="1" applyAlignment="1">
      <alignment horizontal="center" vertical="center" wrapText="1"/>
    </xf>
    <xf numFmtId="164" fontId="31" fillId="0" borderId="9" xfId="0" applyNumberFormat="1" applyFont="1" applyBorder="1" applyAlignment="1" applyProtection="1">
      <alignment horizontal="center" vertical="center" wrapText="1"/>
      <protection locked="0"/>
    </xf>
    <xf numFmtId="0" fontId="6" fillId="0" borderId="0" xfId="77" applyBorder="1" applyAlignment="1" applyProtection="1">
      <alignment vertical="center" wrapText="1"/>
    </xf>
    <xf numFmtId="0" fontId="6" fillId="0" borderId="0" xfId="77" applyBorder="1" applyAlignment="1" applyProtection="1"/>
    <xf numFmtId="0" fontId="9" fillId="0" borderId="0" xfId="0" applyFont="1" applyAlignment="1">
      <alignment wrapText="1"/>
    </xf>
    <xf numFmtId="0" fontId="31" fillId="0" borderId="12" xfId="77" applyFont="1" applyFill="1" applyBorder="1" applyAlignment="1" applyProtection="1">
      <alignment horizontal="center" vertical="center" wrapText="1"/>
    </xf>
    <xf numFmtId="0" fontId="31" fillId="0" borderId="22" xfId="0" applyFont="1" applyBorder="1" applyAlignment="1">
      <alignment horizontal="center" vertical="center" wrapText="1"/>
    </xf>
    <xf numFmtId="0" fontId="31" fillId="0" borderId="24" xfId="77" applyFont="1" applyFill="1" applyBorder="1" applyAlignment="1" applyProtection="1">
      <alignment horizontal="center" vertical="center" wrapText="1"/>
    </xf>
    <xf numFmtId="0" fontId="31" fillId="0" borderId="25" xfId="0" applyFont="1" applyBorder="1" applyAlignment="1">
      <alignment horizontal="center" vertical="center" wrapText="1"/>
    </xf>
    <xf numFmtId="0" fontId="3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0" fillId="3" borderId="0" xfId="0" applyFill="1"/>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30" xfId="0" applyFont="1" applyBorder="1" applyAlignment="1">
      <alignment horizontal="center" vertical="center" wrapText="1"/>
    </xf>
    <xf numFmtId="164" fontId="21" fillId="0" borderId="31" xfId="0" applyNumberFormat="1" applyFont="1" applyBorder="1" applyAlignment="1">
      <alignment horizontal="center" vertical="center" wrapText="1"/>
    </xf>
    <xf numFmtId="0" fontId="22" fillId="0" borderId="20" xfId="0" applyFont="1" applyBorder="1" applyAlignment="1">
      <alignment horizontal="center" vertical="center" wrapText="1"/>
    </xf>
    <xf numFmtId="3" fontId="31" fillId="0" borderId="23" xfId="1" applyNumberFormat="1" applyFont="1" applyFill="1" applyBorder="1" applyAlignment="1" applyProtection="1">
      <alignment horizontal="center" vertical="center" wrapText="1"/>
      <protection locked="0"/>
    </xf>
    <xf numFmtId="0" fontId="31" fillId="0" borderId="32" xfId="0" applyFont="1" applyBorder="1" applyAlignment="1">
      <alignment horizontal="center" vertical="center" wrapText="1"/>
    </xf>
    <xf numFmtId="164" fontId="23" fillId="0" borderId="33" xfId="0" applyNumberFormat="1" applyFont="1" applyBorder="1" applyAlignment="1" applyProtection="1">
      <alignment horizontal="center" vertical="center" wrapText="1"/>
      <protection locked="0"/>
    </xf>
    <xf numFmtId="0" fontId="62" fillId="0" borderId="0" xfId="0" applyFont="1"/>
    <xf numFmtId="165" fontId="31" fillId="0" borderId="6" xfId="0" applyNumberFormat="1" applyFont="1" applyBorder="1" applyAlignment="1">
      <alignment horizontal="center" vertical="center" wrapText="1"/>
    </xf>
    <xf numFmtId="165" fontId="31" fillId="0" borderId="9" xfId="0" applyNumberFormat="1" applyFont="1" applyBorder="1" applyAlignment="1">
      <alignment horizontal="center" vertical="center" wrapText="1"/>
    </xf>
    <xf numFmtId="0" fontId="25" fillId="0" borderId="13" xfId="0" applyFont="1" applyBorder="1" applyAlignment="1">
      <alignment horizontal="center" vertical="center" wrapText="1"/>
    </xf>
    <xf numFmtId="0" fontId="97" fillId="0" borderId="0" xfId="0" applyFont="1"/>
    <xf numFmtId="0" fontId="31" fillId="0" borderId="0" xfId="95" applyFont="1" applyAlignment="1">
      <alignment horizontal="center" vertical="center" wrapText="1"/>
    </xf>
    <xf numFmtId="0" fontId="103" fillId="0" borderId="0" xfId="97" applyFont="1" applyAlignment="1">
      <alignment horizontal="center" wrapText="1"/>
    </xf>
    <xf numFmtId="0" fontId="31" fillId="0" borderId="1" xfId="95" applyFont="1" applyBorder="1" applyAlignment="1">
      <alignment horizontal="center" vertical="center" wrapText="1"/>
    </xf>
    <xf numFmtId="0" fontId="54" fillId="0" borderId="0" xfId="0" applyFont="1"/>
    <xf numFmtId="0" fontId="104" fillId="0" borderId="1" xfId="95" applyFont="1" applyBorder="1" applyAlignment="1">
      <alignment horizontal="center" vertical="center"/>
    </xf>
    <xf numFmtId="0" fontId="104" fillId="0" borderId="1" xfId="95" applyFont="1" applyBorder="1" applyAlignment="1">
      <alignment horizontal="center" vertical="center" wrapText="1"/>
    </xf>
    <xf numFmtId="164" fontId="106" fillId="0" borderId="8" xfId="37" applyNumberFormat="1" applyFont="1" applyFill="1" applyBorder="1" applyAlignment="1" applyProtection="1">
      <alignment horizontal="center" vertical="center" wrapText="1"/>
    </xf>
    <xf numFmtId="0" fontId="103" fillId="0" borderId="1" xfId="97" applyFont="1" applyBorder="1" applyAlignment="1">
      <alignment horizontal="center" wrapText="1"/>
    </xf>
    <xf numFmtId="0" fontId="103" fillId="0" borderId="1" xfId="97" applyFont="1" applyBorder="1" applyAlignment="1">
      <alignment horizontal="center"/>
    </xf>
    <xf numFmtId="0" fontId="107" fillId="0" borderId="36" xfId="95" applyFont="1" applyBorder="1" applyAlignment="1">
      <alignment horizontal="center" vertical="center" wrapText="1"/>
    </xf>
    <xf numFmtId="0" fontId="107" fillId="0" borderId="36" xfId="97" applyFont="1" applyBorder="1" applyAlignment="1">
      <alignment horizontal="center"/>
    </xf>
    <xf numFmtId="0" fontId="107" fillId="0" borderId="36" xfId="0" applyFont="1" applyBorder="1" applyAlignment="1">
      <alignment horizontal="center"/>
    </xf>
    <xf numFmtId="0" fontId="104" fillId="0" borderId="0" xfId="95" applyFont="1" applyAlignment="1">
      <alignment horizontal="center" vertical="center" wrapText="1"/>
    </xf>
    <xf numFmtId="164" fontId="198" fillId="0" borderId="6" xfId="0" applyNumberFormat="1" applyFont="1" applyBorder="1" applyAlignment="1" applyProtection="1">
      <alignment horizontal="center" vertical="center" wrapText="1"/>
      <protection locked="0"/>
    </xf>
    <xf numFmtId="3" fontId="198" fillId="0" borderId="5" xfId="0" applyNumberFormat="1" applyFont="1" applyBorder="1" applyAlignment="1" applyProtection="1">
      <alignment horizontal="center" vertical="center" wrapText="1"/>
      <protection locked="0"/>
    </xf>
    <xf numFmtId="164" fontId="198" fillId="0" borderId="7" xfId="0" applyNumberFormat="1" applyFont="1" applyBorder="1" applyAlignment="1">
      <alignment horizontal="center" vertical="center" wrapText="1"/>
    </xf>
    <xf numFmtId="164" fontId="198" fillId="0" borderId="8" xfId="0" applyNumberFormat="1" applyFont="1" applyBorder="1" applyAlignment="1">
      <alignment horizontal="center" vertical="center" wrapText="1"/>
    </xf>
    <xf numFmtId="44" fontId="198" fillId="0" borderId="21" xfId="37" applyFont="1" applyFill="1" applyBorder="1" applyAlignment="1" applyProtection="1">
      <alignment horizontal="center" vertical="center" wrapText="1"/>
      <protection locked="0"/>
    </xf>
    <xf numFmtId="0" fontId="198" fillId="0" borderId="20" xfId="0" applyFont="1" applyBorder="1" applyAlignment="1">
      <alignment horizontal="center" vertical="center" wrapText="1"/>
    </xf>
    <xf numFmtId="0" fontId="198" fillId="0" borderId="0" xfId="0" applyFont="1"/>
    <xf numFmtId="0" fontId="97" fillId="0" borderId="0" xfId="0" applyFont="1" applyAlignment="1">
      <alignment horizontal="center"/>
    </xf>
    <xf numFmtId="0" fontId="199" fillId="0" borderId="13" xfId="0" applyFont="1" applyBorder="1" applyAlignment="1">
      <alignment horizontal="center" vertical="center" wrapText="1"/>
    </xf>
    <xf numFmtId="0" fontId="199" fillId="0" borderId="20" xfId="0" applyFont="1" applyBorder="1" applyAlignment="1">
      <alignment horizontal="center" vertical="center" wrapText="1"/>
    </xf>
    <xf numFmtId="0" fontId="200" fillId="10" borderId="0" xfId="77" applyFont="1" applyFill="1" applyAlignment="1" applyProtection="1">
      <alignment vertical="center"/>
    </xf>
    <xf numFmtId="0" fontId="201" fillId="10" borderId="0" xfId="77" applyFont="1" applyFill="1" applyAlignment="1" applyProtection="1">
      <alignment vertical="center"/>
    </xf>
    <xf numFmtId="0" fontId="200" fillId="10" borderId="0" xfId="0" applyFont="1" applyFill="1"/>
    <xf numFmtId="0" fontId="201" fillId="10" borderId="0" xfId="0" applyFont="1" applyFill="1"/>
    <xf numFmtId="0" fontId="201" fillId="10" borderId="0" xfId="0" applyFont="1" applyFill="1" applyAlignment="1">
      <alignment horizontal="right" vertical="center"/>
    </xf>
    <xf numFmtId="0" fontId="95" fillId="10" borderId="0" xfId="77" applyFont="1" applyFill="1" applyAlignment="1" applyProtection="1">
      <alignment horizontal="center"/>
    </xf>
    <xf numFmtId="0" fontId="96" fillId="10" borderId="0" xfId="0" applyFont="1" applyFill="1"/>
    <xf numFmtId="0" fontId="42" fillId="10" borderId="0" xfId="0" applyFont="1" applyFill="1"/>
    <xf numFmtId="0" fontId="32" fillId="10" borderId="0" xfId="0" applyFont="1" applyFill="1"/>
    <xf numFmtId="0" fontId="116" fillId="10" borderId="0" xfId="77" applyFont="1" applyFill="1" applyAlignment="1" applyProtection="1">
      <alignment horizontal="center" vertical="center"/>
    </xf>
    <xf numFmtId="0" fontId="116" fillId="10" borderId="0" xfId="77" applyFont="1" applyFill="1" applyAlignment="1" applyProtection="1">
      <alignment horizontal="center"/>
    </xf>
    <xf numFmtId="0" fontId="117" fillId="10" borderId="0" xfId="77" applyFont="1" applyFill="1" applyBorder="1" applyAlignment="1" applyProtection="1">
      <alignment horizontal="center" vertical="center"/>
    </xf>
    <xf numFmtId="0" fontId="46" fillId="10" borderId="0" xfId="0" applyFont="1" applyFill="1"/>
    <xf numFmtId="0" fontId="118" fillId="10" borderId="0" xfId="77" applyFont="1" applyFill="1" applyAlignment="1" applyProtection="1">
      <alignment vertical="center"/>
    </xf>
    <xf numFmtId="0" fontId="202" fillId="10" borderId="0" xfId="0" applyFont="1" applyFill="1"/>
    <xf numFmtId="0" fontId="203" fillId="10" borderId="0" xfId="0" applyFont="1" applyFill="1"/>
    <xf numFmtId="0" fontId="200" fillId="10" borderId="0" xfId="77" applyFont="1" applyFill="1" applyAlignment="1" applyProtection="1"/>
    <xf numFmtId="0" fontId="201" fillId="10" borderId="0" xfId="77" applyFont="1" applyFill="1" applyAlignment="1" applyProtection="1"/>
    <xf numFmtId="0" fontId="204" fillId="10" borderId="0" xfId="77" applyFont="1" applyFill="1" applyAlignment="1" applyProtection="1">
      <alignment vertical="center"/>
    </xf>
    <xf numFmtId="0" fontId="205" fillId="10" borderId="0" xfId="0" applyFont="1" applyFill="1"/>
    <xf numFmtId="0" fontId="44" fillId="11" borderId="0" xfId="0" applyFont="1" applyFill="1"/>
    <xf numFmtId="0" fontId="0" fillId="11" borderId="0" xfId="0" applyFill="1"/>
    <xf numFmtId="164" fontId="199" fillId="0" borderId="16" xfId="0" applyNumberFormat="1" applyFont="1" applyBorder="1" applyAlignment="1">
      <alignment horizontal="center" vertical="center" wrapText="1"/>
    </xf>
    <xf numFmtId="0" fontId="199" fillId="0" borderId="13" xfId="0" applyFont="1" applyBorder="1" applyAlignment="1">
      <alignment vertical="center" wrapText="1"/>
    </xf>
    <xf numFmtId="0" fontId="41" fillId="11" borderId="0" xfId="0" applyFont="1" applyFill="1"/>
    <xf numFmtId="0" fontId="201" fillId="6" borderId="0" xfId="0" applyFont="1" applyFill="1"/>
    <xf numFmtId="0" fontId="201" fillId="7" borderId="0" xfId="0" applyFont="1" applyFill="1"/>
    <xf numFmtId="0" fontId="201" fillId="0" borderId="0" xfId="0" applyFont="1"/>
    <xf numFmtId="0" fontId="16" fillId="0" borderId="0" xfId="0" applyFont="1" applyAlignment="1">
      <alignment vertical="center"/>
    </xf>
    <xf numFmtId="0" fontId="44" fillId="0" borderId="0" xfId="0" applyFont="1"/>
    <xf numFmtId="0" fontId="206" fillId="0" borderId="0" xfId="0" applyFont="1"/>
    <xf numFmtId="0" fontId="207" fillId="0" borderId="0" xfId="0" applyFont="1" applyAlignment="1">
      <alignment horizontal="left"/>
    </xf>
    <xf numFmtId="0" fontId="205" fillId="0" borderId="0" xfId="0" applyFont="1"/>
    <xf numFmtId="0" fontId="53" fillId="0" borderId="0" xfId="0" applyFont="1"/>
    <xf numFmtId="0" fontId="121" fillId="0" borderId="0" xfId="0" applyFont="1"/>
    <xf numFmtId="0" fontId="7" fillId="0" borderId="0" xfId="0" applyFont="1"/>
    <xf numFmtId="0" fontId="208" fillId="0" borderId="0" xfId="0" applyFont="1"/>
    <xf numFmtId="0" fontId="209" fillId="0" borderId="0" xfId="0" applyFont="1"/>
    <xf numFmtId="0" fontId="210" fillId="0" borderId="0" xfId="0" applyFont="1"/>
    <xf numFmtId="0" fontId="213" fillId="0" borderId="0" xfId="0" applyFont="1" applyAlignment="1">
      <alignment horizontal="right"/>
    </xf>
    <xf numFmtId="0" fontId="208" fillId="0" borderId="0" xfId="0" applyFont="1" applyAlignment="1">
      <alignment horizontal="left"/>
    </xf>
    <xf numFmtId="0" fontId="208" fillId="0" borderId="0" xfId="0" applyFont="1" applyAlignment="1">
      <alignment horizontal="right"/>
    </xf>
    <xf numFmtId="0" fontId="8" fillId="0" borderId="0" xfId="0" applyFont="1"/>
    <xf numFmtId="0" fontId="214" fillId="0" borderId="0" xfId="0" applyFont="1"/>
    <xf numFmtId="0" fontId="212" fillId="0" borderId="0" xfId="0" applyFont="1"/>
    <xf numFmtId="0" fontId="213" fillId="0" borderId="0" xfId="77" applyFont="1" applyFill="1" applyAlignment="1" applyProtection="1">
      <alignment horizontal="left"/>
    </xf>
    <xf numFmtId="0" fontId="2" fillId="0" borderId="0" xfId="0" applyFont="1" applyAlignment="1">
      <alignment vertical="center"/>
    </xf>
    <xf numFmtId="164" fontId="2" fillId="0" borderId="0" xfId="0" applyNumberFormat="1" applyFont="1" applyAlignment="1">
      <alignment horizontal="center" vertical="center"/>
    </xf>
    <xf numFmtId="3" fontId="3" fillId="0" borderId="0" xfId="0" applyNumberFormat="1"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3" fontId="5" fillId="0" borderId="0" xfId="0" applyNumberFormat="1" applyFont="1" applyAlignment="1">
      <alignment horizontal="center" vertical="center"/>
    </xf>
    <xf numFmtId="0" fontId="2" fillId="0" borderId="0" xfId="0" applyFont="1" applyAlignment="1">
      <alignment vertical="top"/>
    </xf>
    <xf numFmtId="0" fontId="4" fillId="0" borderId="0" xfId="0" applyFont="1" applyAlignment="1">
      <alignment vertical="top"/>
    </xf>
    <xf numFmtId="0" fontId="2" fillId="0" borderId="0" xfId="0" applyFont="1" applyAlignment="1">
      <alignment horizontal="center" vertical="center"/>
    </xf>
    <xf numFmtId="0" fontId="207" fillId="0" borderId="0" xfId="0" applyFont="1" applyAlignment="1">
      <alignment horizontal="left" vertical="center"/>
    </xf>
    <xf numFmtId="0" fontId="203" fillId="0" borderId="0" xfId="0" applyFont="1"/>
    <xf numFmtId="0" fontId="39" fillId="0" borderId="0" xfId="0" applyFont="1"/>
    <xf numFmtId="0" fontId="215" fillId="0" borderId="0" xfId="0" applyFont="1"/>
    <xf numFmtId="0" fontId="216" fillId="0" borderId="0" xfId="0" applyFont="1"/>
    <xf numFmtId="0" fontId="19" fillId="0" borderId="0" xfId="0" applyFont="1"/>
    <xf numFmtId="0" fontId="125" fillId="0" borderId="0" xfId="77" applyFont="1" applyFill="1" applyBorder="1" applyAlignment="1" applyProtection="1">
      <alignment horizontal="center" vertical="center"/>
    </xf>
    <xf numFmtId="0" fontId="217" fillId="0" borderId="37" xfId="0" applyFont="1" applyBorder="1"/>
    <xf numFmtId="0" fontId="201" fillId="0" borderId="38" xfId="0" applyFont="1" applyBorder="1"/>
    <xf numFmtId="0" fontId="201" fillId="0" borderId="40" xfId="0" applyFont="1" applyBorder="1"/>
    <xf numFmtId="0" fontId="201" fillId="0" borderId="0" xfId="0" applyFont="1" applyAlignment="1">
      <alignment horizontal="right"/>
    </xf>
    <xf numFmtId="0" fontId="201" fillId="0" borderId="42" xfId="0" applyFont="1" applyBorder="1"/>
    <xf numFmtId="0" fontId="201" fillId="0" borderId="43" xfId="0" applyFont="1" applyBorder="1"/>
    <xf numFmtId="0" fontId="126" fillId="0" borderId="0" xfId="77" applyFont="1" applyFill="1" applyBorder="1" applyAlignment="1" applyProtection="1">
      <alignment horizontal="center" vertical="center"/>
    </xf>
    <xf numFmtId="0" fontId="217" fillId="0" borderId="40" xfId="0" applyFont="1" applyBorder="1"/>
    <xf numFmtId="0" fontId="218" fillId="0" borderId="0" xfId="0" applyFont="1" applyAlignment="1">
      <alignment vertical="top"/>
    </xf>
    <xf numFmtId="0" fontId="42" fillId="0" borderId="0" xfId="0" applyFont="1"/>
    <xf numFmtId="0" fontId="41" fillId="0" borderId="0" xfId="0" applyFont="1"/>
    <xf numFmtId="0" fontId="200" fillId="0" borderId="45" xfId="93" applyFont="1" applyBorder="1" applyAlignment="1">
      <alignment wrapText="1"/>
    </xf>
    <xf numFmtId="0" fontId="53" fillId="0" borderId="0" xfId="93" applyFont="1" applyAlignment="1">
      <alignment vertical="center"/>
    </xf>
    <xf numFmtId="0" fontId="53" fillId="0" borderId="0" xfId="93" applyFont="1"/>
    <xf numFmtId="0" fontId="219" fillId="0" borderId="45" xfId="0" applyFont="1" applyBorder="1" applyAlignment="1">
      <alignment horizontal="center" vertical="center"/>
    </xf>
    <xf numFmtId="0" fontId="202" fillId="0" borderId="0" xfId="0" applyFont="1"/>
    <xf numFmtId="0" fontId="44" fillId="0" borderId="0" xfId="0" applyFont="1" applyAlignment="1">
      <alignment vertical="center"/>
    </xf>
    <xf numFmtId="0" fontId="202" fillId="0" borderId="0" xfId="0" applyFont="1" applyAlignment="1">
      <alignment horizontal="center" vertical="top" wrapText="1"/>
    </xf>
    <xf numFmtId="0" fontId="217" fillId="0" borderId="0" xfId="0" applyFont="1" applyAlignment="1">
      <alignment vertical="top"/>
    </xf>
    <xf numFmtId="0" fontId="53" fillId="0" borderId="0" xfId="0" applyFont="1" applyAlignment="1">
      <alignment vertical="center"/>
    </xf>
    <xf numFmtId="0" fontId="53" fillId="0" borderId="0" xfId="0" applyFont="1" applyAlignment="1">
      <alignment horizontal="left" vertical="top" wrapText="1"/>
    </xf>
    <xf numFmtId="0" fontId="53" fillId="0" borderId="0" xfId="0" applyFont="1" applyAlignment="1">
      <alignment vertical="top" wrapText="1"/>
    </xf>
    <xf numFmtId="0" fontId="59" fillId="0" borderId="0" xfId="0" applyFont="1" applyAlignment="1">
      <alignment horizontal="left" vertical="top" wrapText="1"/>
    </xf>
    <xf numFmtId="0" fontId="122" fillId="0" borderId="0" xfId="0" applyFont="1"/>
    <xf numFmtId="0" fontId="122" fillId="0" borderId="0" xfId="0" applyFont="1" applyAlignment="1">
      <alignment horizontal="center"/>
    </xf>
    <xf numFmtId="0" fontId="220" fillId="0" borderId="0" xfId="0" applyFont="1"/>
    <xf numFmtId="0" fontId="122" fillId="0" borderId="0" xfId="0" applyFont="1" applyAlignment="1">
      <alignment horizontal="left"/>
    </xf>
    <xf numFmtId="0" fontId="221" fillId="0" borderId="0" xfId="0" applyFont="1" applyAlignment="1">
      <alignment horizontal="left"/>
    </xf>
    <xf numFmtId="0" fontId="123" fillId="0" borderId="0" xfId="0" applyFont="1"/>
    <xf numFmtId="0" fontId="124" fillId="0" borderId="0" xfId="0" applyFont="1" applyAlignment="1">
      <alignment horizontal="center"/>
    </xf>
    <xf numFmtId="0" fontId="222" fillId="0" borderId="0" xfId="0" applyFont="1" applyAlignment="1">
      <alignment horizontal="center"/>
    </xf>
    <xf numFmtId="0" fontId="222" fillId="0" borderId="0" xfId="0" applyFont="1"/>
    <xf numFmtId="0" fontId="122" fillId="0" borderId="121" xfId="0" applyFont="1" applyBorder="1" applyAlignment="1">
      <alignment horizontal="center" vertical="top"/>
    </xf>
    <xf numFmtId="0" fontId="122" fillId="0" borderId="121" xfId="0" applyFont="1" applyBorder="1" applyAlignment="1">
      <alignment horizontal="left" vertical="top" wrapText="1"/>
    </xf>
    <xf numFmtId="0" fontId="51" fillId="0" borderId="0" xfId="0" applyFont="1" applyAlignment="1">
      <alignment horizontal="center"/>
    </xf>
    <xf numFmtId="0" fontId="51" fillId="0" borderId="0" xfId="0" applyFont="1"/>
    <xf numFmtId="0" fontId="55" fillId="0" borderId="0" xfId="0" applyFont="1" applyAlignment="1">
      <alignment horizontal="center"/>
    </xf>
    <xf numFmtId="0" fontId="55" fillId="0" borderId="0" xfId="0" applyFont="1"/>
    <xf numFmtId="0" fontId="195" fillId="0" borderId="0" xfId="0" applyFont="1"/>
    <xf numFmtId="0" fontId="223" fillId="0" borderId="0" xfId="0" applyFont="1" applyAlignment="1">
      <alignment horizontal="right"/>
    </xf>
    <xf numFmtId="0" fontId="224" fillId="0" borderId="0" xfId="77" applyFont="1" applyFill="1" applyAlignment="1" applyProtection="1">
      <alignment vertical="center"/>
    </xf>
    <xf numFmtId="0" fontId="201" fillId="0" borderId="0" xfId="0" applyFont="1" applyAlignment="1">
      <alignment vertical="center"/>
    </xf>
    <xf numFmtId="0" fontId="94" fillId="0" borderId="0" xfId="0" applyFont="1" applyAlignment="1">
      <alignment vertical="center" wrapText="1"/>
    </xf>
    <xf numFmtId="0" fontId="225" fillId="0" borderId="0" xfId="0" applyFont="1"/>
    <xf numFmtId="0" fontId="94" fillId="0" borderId="0" xfId="0" applyFont="1" applyAlignment="1">
      <alignment wrapText="1"/>
    </xf>
    <xf numFmtId="0" fontId="226" fillId="0" borderId="0" xfId="0" applyFont="1" applyAlignment="1">
      <alignment vertical="center" wrapText="1"/>
    </xf>
    <xf numFmtId="0" fontId="63" fillId="0" borderId="0" xfId="0" applyFont="1" applyAlignment="1">
      <alignment vertical="center" wrapText="1"/>
    </xf>
    <xf numFmtId="0" fontId="227" fillId="0" borderId="0" xfId="0" applyFont="1" applyAlignment="1">
      <alignment vertical="center" wrapText="1"/>
    </xf>
    <xf numFmtId="0" fontId="200" fillId="0" borderId="0" xfId="0" applyFont="1" applyAlignment="1">
      <alignment horizontal="right" vertical="center"/>
    </xf>
    <xf numFmtId="0" fontId="200" fillId="0" borderId="0" xfId="0" applyFont="1" applyAlignment="1">
      <alignment vertical="center"/>
    </xf>
    <xf numFmtId="0" fontId="200" fillId="0" borderId="0" xfId="0" applyFont="1" applyAlignment="1">
      <alignment horizontal="center"/>
    </xf>
    <xf numFmtId="0" fontId="223" fillId="0" borderId="0" xfId="0" applyFont="1" applyAlignment="1">
      <alignment horizontal="center"/>
    </xf>
    <xf numFmtId="0" fontId="227" fillId="0" borderId="0" xfId="0" applyFont="1" applyAlignment="1">
      <alignment vertical="center"/>
    </xf>
    <xf numFmtId="0" fontId="228" fillId="0" borderId="0" xfId="0" applyFont="1"/>
    <xf numFmtId="0" fontId="46" fillId="0" borderId="0" xfId="0" applyFont="1"/>
    <xf numFmtId="0" fontId="212" fillId="0" borderId="0" xfId="0" applyFont="1" applyAlignment="1">
      <alignment wrapText="1"/>
    </xf>
    <xf numFmtId="0" fontId="3" fillId="0" borderId="0" xfId="0" applyFont="1"/>
    <xf numFmtId="0" fontId="18" fillId="0" borderId="0" xfId="0" applyFont="1"/>
    <xf numFmtId="0" fontId="4" fillId="0" borderId="0" xfId="0" applyFont="1"/>
    <xf numFmtId="0" fontId="16" fillId="0" borderId="0" xfId="0" applyFont="1"/>
    <xf numFmtId="0" fontId="14" fillId="12" borderId="2" xfId="0" applyFont="1" applyFill="1" applyBorder="1" applyAlignment="1" applyProtection="1">
      <alignment horizontal="center" vertical="center" wrapText="1"/>
      <protection locked="0"/>
    </xf>
    <xf numFmtId="3" fontId="14" fillId="12" borderId="2" xfId="0" applyNumberFormat="1" applyFont="1" applyFill="1" applyBorder="1" applyAlignment="1" applyProtection="1">
      <alignment horizontal="center" vertical="center" wrapText="1"/>
      <protection locked="0"/>
    </xf>
    <xf numFmtId="164" fontId="14" fillId="12" borderId="2" xfId="0" applyNumberFormat="1" applyFont="1" applyFill="1" applyBorder="1" applyAlignment="1">
      <alignment horizontal="center" vertical="center"/>
    </xf>
    <xf numFmtId="164" fontId="14" fillId="12" borderId="2" xfId="0" applyNumberFormat="1" applyFont="1" applyFill="1" applyBorder="1" applyAlignment="1">
      <alignment horizontal="center"/>
    </xf>
    <xf numFmtId="0" fontId="0" fillId="12" borderId="3" xfId="0" applyFill="1" applyBorder="1"/>
    <xf numFmtId="3" fontId="15" fillId="12" borderId="3" xfId="0" applyNumberFormat="1" applyFont="1" applyFill="1" applyBorder="1" applyAlignment="1" applyProtection="1">
      <alignment horizontal="center" vertical="center"/>
      <protection locked="0"/>
    </xf>
    <xf numFmtId="164" fontId="15" fillId="12" borderId="3" xfId="0" applyNumberFormat="1" applyFont="1" applyFill="1" applyBorder="1" applyAlignment="1">
      <alignment horizontal="center" vertical="center"/>
    </xf>
    <xf numFmtId="0" fontId="93" fillId="0" borderId="0" xfId="0" applyFont="1"/>
    <xf numFmtId="0" fontId="17" fillId="0" borderId="0" xfId="0" applyFont="1" applyAlignment="1">
      <alignment horizontal="left" vertical="center"/>
    </xf>
    <xf numFmtId="0" fontId="0" fillId="0" borderId="0" xfId="0" applyAlignment="1">
      <alignment vertical="center"/>
    </xf>
    <xf numFmtId="0" fontId="45" fillId="0" borderId="0" xfId="0" applyFont="1" applyAlignment="1">
      <alignment horizontal="center" vertical="center"/>
    </xf>
    <xf numFmtId="0" fontId="0" fillId="0" borderId="0" xfId="0"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8" fillId="0" borderId="0" xfId="0" applyFont="1"/>
    <xf numFmtId="0" fontId="195" fillId="13" borderId="46" xfId="0" applyFont="1" applyFill="1" applyBorder="1"/>
    <xf numFmtId="0" fontId="195" fillId="13" borderId="47" xfId="0" applyFont="1" applyFill="1" applyBorder="1"/>
    <xf numFmtId="0" fontId="223" fillId="13" borderId="47" xfId="0" applyFont="1" applyFill="1" applyBorder="1" applyAlignment="1">
      <alignment horizontal="center" vertical="center"/>
    </xf>
    <xf numFmtId="0" fontId="195" fillId="13" borderId="48" xfId="0" applyFont="1" applyFill="1" applyBorder="1" applyAlignment="1">
      <alignment horizontal="center" vertical="center"/>
    </xf>
    <xf numFmtId="0" fontId="195" fillId="13" borderId="49" xfId="0" applyFont="1" applyFill="1" applyBorder="1" applyAlignment="1">
      <alignment horizontal="center" vertical="center"/>
    </xf>
    <xf numFmtId="0" fontId="195" fillId="13" borderId="48" xfId="0" applyFont="1" applyFill="1" applyBorder="1"/>
    <xf numFmtId="0" fontId="229" fillId="13" borderId="50" xfId="0" applyFont="1" applyFill="1" applyBorder="1" applyAlignment="1">
      <alignment horizontal="center"/>
    </xf>
    <xf numFmtId="0" fontId="229" fillId="13" borderId="50" xfId="0" applyFont="1" applyFill="1" applyBorder="1" applyAlignment="1">
      <alignment horizontal="center" vertical="center" wrapText="1"/>
    </xf>
    <xf numFmtId="0" fontId="229" fillId="13" borderId="51" xfId="0" applyFont="1" applyFill="1" applyBorder="1" applyAlignment="1">
      <alignment horizontal="center" vertical="center" wrapText="1"/>
    </xf>
    <xf numFmtId="0" fontId="229" fillId="13" borderId="52" xfId="0" applyFont="1" applyFill="1" applyBorder="1" applyAlignment="1">
      <alignment horizontal="center" vertical="center" wrapText="1"/>
    </xf>
    <xf numFmtId="0" fontId="229" fillId="13" borderId="53" xfId="0" applyFont="1" applyFill="1" applyBorder="1" applyAlignment="1">
      <alignment horizontal="center"/>
    </xf>
    <xf numFmtId="3" fontId="229" fillId="13" borderId="53" xfId="0" applyNumberFormat="1" applyFont="1" applyFill="1" applyBorder="1" applyAlignment="1" applyProtection="1">
      <alignment horizontal="center" vertical="center"/>
      <protection locked="0"/>
    </xf>
    <xf numFmtId="164" fontId="229" fillId="13" borderId="54" xfId="0" applyNumberFormat="1" applyFont="1" applyFill="1" applyBorder="1" applyAlignment="1">
      <alignment horizontal="center" vertical="center"/>
    </xf>
    <xf numFmtId="0" fontId="195" fillId="13" borderId="55" xfId="0" applyFont="1" applyFill="1" applyBorder="1" applyAlignment="1">
      <alignment horizontal="center" vertical="center"/>
    </xf>
    <xf numFmtId="0" fontId="195" fillId="13" borderId="0" xfId="0" applyFont="1" applyFill="1" applyAlignment="1">
      <alignment horizontal="center" vertical="center"/>
    </xf>
    <xf numFmtId="0" fontId="195" fillId="13" borderId="56" xfId="0" applyFont="1" applyFill="1" applyBorder="1" applyAlignment="1">
      <alignment horizontal="center" vertical="center"/>
    </xf>
    <xf numFmtId="0" fontId="230" fillId="13" borderId="50" xfId="0" applyFont="1" applyFill="1" applyBorder="1"/>
    <xf numFmtId="0" fontId="230" fillId="13" borderId="50" xfId="0" applyFont="1" applyFill="1" applyBorder="1" applyAlignment="1">
      <alignment horizontal="center" vertical="center"/>
    </xf>
    <xf numFmtId="7" fontId="88" fillId="14" borderId="57" xfId="37" applyNumberFormat="1" applyFont="1" applyFill="1" applyBorder="1" applyAlignment="1" applyProtection="1">
      <alignment horizontal="center" vertical="center"/>
      <protection locked="0"/>
    </xf>
    <xf numFmtId="0" fontId="88" fillId="14" borderId="57" xfId="0" applyFont="1" applyFill="1" applyBorder="1" applyAlignment="1" applyProtection="1">
      <alignment horizontal="center" vertical="center"/>
      <protection locked="0"/>
    </xf>
    <xf numFmtId="164" fontId="89" fillId="13" borderId="57" xfId="37" applyNumberFormat="1" applyFont="1" applyFill="1" applyBorder="1" applyAlignment="1" applyProtection="1">
      <alignment horizontal="center" vertical="center"/>
    </xf>
    <xf numFmtId="164" fontId="89" fillId="13" borderId="58" xfId="37" applyNumberFormat="1" applyFont="1" applyFill="1" applyBorder="1" applyAlignment="1" applyProtection="1">
      <alignment horizontal="center" vertical="center"/>
    </xf>
    <xf numFmtId="0" fontId="88" fillId="14" borderId="59" xfId="0" applyFont="1" applyFill="1" applyBorder="1" applyAlignment="1" applyProtection="1">
      <alignment horizontal="center" vertical="center"/>
      <protection locked="0"/>
    </xf>
    <xf numFmtId="0" fontId="89" fillId="13" borderId="57" xfId="0" applyFont="1" applyFill="1" applyBorder="1" applyAlignment="1">
      <alignment horizontal="center" vertical="center"/>
    </xf>
    <xf numFmtId="0" fontId="17" fillId="13" borderId="0" xfId="0" applyFont="1" applyFill="1" applyAlignment="1">
      <alignment horizontal="center" vertical="center"/>
    </xf>
    <xf numFmtId="0" fontId="0" fillId="13" borderId="60" xfId="0" applyFill="1" applyBorder="1" applyAlignment="1">
      <alignment horizontal="center" vertical="center"/>
    </xf>
    <xf numFmtId="0" fontId="0" fillId="13" borderId="0" xfId="0" applyFill="1"/>
    <xf numFmtId="0" fontId="0" fillId="13" borderId="0" xfId="0" applyFill="1" applyAlignment="1">
      <alignment horizontal="center" vertical="center"/>
    </xf>
    <xf numFmtId="0" fontId="46" fillId="15" borderId="61" xfId="0" applyFont="1" applyFill="1" applyBorder="1" applyAlignment="1">
      <alignment horizontal="center" vertical="center"/>
    </xf>
    <xf numFmtId="0" fontId="0" fillId="15" borderId="61" xfId="0" applyFill="1" applyBorder="1"/>
    <xf numFmtId="3" fontId="88" fillId="14" borderId="57" xfId="0" applyNumberFormat="1" applyFont="1" applyFill="1" applyBorder="1" applyAlignment="1" applyProtection="1">
      <alignment horizontal="center"/>
      <protection locked="0"/>
    </xf>
    <xf numFmtId="3" fontId="89" fillId="13" borderId="57" xfId="0" applyNumberFormat="1" applyFont="1" applyFill="1" applyBorder="1" applyAlignment="1">
      <alignment horizontal="center" vertical="center"/>
    </xf>
    <xf numFmtId="0" fontId="0" fillId="13" borderId="55" xfId="0" applyFill="1" applyBorder="1"/>
    <xf numFmtId="0" fontId="0" fillId="13" borderId="56" xfId="0" applyFill="1" applyBorder="1"/>
    <xf numFmtId="0" fontId="229" fillId="13" borderId="62" xfId="0" applyFont="1" applyFill="1" applyBorder="1" applyAlignment="1">
      <alignment horizontal="center"/>
    </xf>
    <xf numFmtId="3" fontId="229" fillId="13" borderId="62" xfId="0" applyNumberFormat="1" applyFont="1" applyFill="1" applyBorder="1" applyAlignment="1" applyProtection="1">
      <alignment horizontal="center" vertical="center"/>
      <protection locked="0"/>
    </xf>
    <xf numFmtId="164" fontId="229" fillId="13" borderId="55" xfId="0" applyNumberFormat="1" applyFont="1" applyFill="1" applyBorder="1" applyAlignment="1">
      <alignment horizontal="center" vertical="center"/>
    </xf>
    <xf numFmtId="164" fontId="229" fillId="13" borderId="63" xfId="0" applyNumberFormat="1" applyFont="1" applyFill="1" applyBorder="1" applyAlignment="1">
      <alignment horizontal="center" vertical="center"/>
    </xf>
    <xf numFmtId="0" fontId="0" fillId="15" borderId="0" xfId="0" applyFill="1"/>
    <xf numFmtId="0" fontId="8" fillId="15" borderId="0" xfId="0" applyFont="1" applyFill="1" applyAlignment="1">
      <alignment horizontal="center"/>
    </xf>
    <xf numFmtId="0" fontId="17" fillId="15" borderId="0" xfId="0" applyFont="1" applyFill="1" applyAlignment="1">
      <alignment horizontal="left" vertical="center"/>
    </xf>
    <xf numFmtId="0" fontId="0" fillId="15" borderId="0" xfId="0" applyFill="1" applyAlignment="1">
      <alignment vertical="center"/>
    </xf>
    <xf numFmtId="0" fontId="45" fillId="15" borderId="0" xfId="0" applyFont="1" applyFill="1" applyAlignment="1">
      <alignment horizontal="center" vertical="center"/>
    </xf>
    <xf numFmtId="0" fontId="0" fillId="15" borderId="0" xfId="0" applyFill="1" applyAlignment="1">
      <alignment horizontal="center" vertical="center"/>
    </xf>
    <xf numFmtId="0" fontId="46" fillId="15" borderId="0" xfId="0" applyFont="1" applyFill="1" applyAlignment="1">
      <alignment horizontal="center" vertical="center"/>
    </xf>
    <xf numFmtId="0" fontId="48" fillId="15" borderId="0" xfId="0" applyFont="1" applyFill="1"/>
    <xf numFmtId="0" fontId="47" fillId="15" borderId="0" xfId="0" applyFont="1" applyFill="1" applyAlignment="1">
      <alignment horizontal="center" vertical="center"/>
    </xf>
    <xf numFmtId="0" fontId="37" fillId="15" borderId="0" xfId="0" applyFont="1" applyFill="1"/>
    <xf numFmtId="0" fontId="211" fillId="10" borderId="0" xfId="77" applyFont="1" applyFill="1" applyBorder="1" applyAlignment="1" applyProtection="1">
      <alignment horizontal="left" vertical="center"/>
    </xf>
    <xf numFmtId="0" fontId="6" fillId="10" borderId="0" xfId="77" applyFill="1" applyBorder="1" applyAlignment="1" applyProtection="1">
      <alignment vertical="center"/>
    </xf>
    <xf numFmtId="0" fontId="44" fillId="0" borderId="0" xfId="85"/>
    <xf numFmtId="0" fontId="107" fillId="0" borderId="1" xfId="96" applyFont="1" applyBorder="1" applyAlignment="1">
      <alignment horizontal="center" vertical="center"/>
    </xf>
    <xf numFmtId="0" fontId="107" fillId="0" borderId="1" xfId="96" applyFont="1" applyBorder="1" applyAlignment="1">
      <alignment horizontal="center" vertical="center" wrapText="1"/>
    </xf>
    <xf numFmtId="0" fontId="107" fillId="0" borderId="1" xfId="85" applyFont="1" applyBorder="1" applyAlignment="1">
      <alignment horizontal="center"/>
    </xf>
    <xf numFmtId="0" fontId="107" fillId="0" borderId="1" xfId="97" applyFont="1" applyBorder="1" applyAlignment="1">
      <alignment horizontal="center"/>
    </xf>
    <xf numFmtId="0" fontId="107" fillId="0" borderId="64" xfId="85" applyFont="1" applyBorder="1" applyAlignment="1">
      <alignment horizontal="center"/>
    </xf>
    <xf numFmtId="0" fontId="0" fillId="10" borderId="0" xfId="0" applyFill="1"/>
    <xf numFmtId="0" fontId="59" fillId="0" borderId="0" xfId="0" applyFont="1"/>
    <xf numFmtId="0" fontId="231" fillId="0" borderId="0" xfId="0" applyFont="1"/>
    <xf numFmtId="0" fontId="231" fillId="0" borderId="0" xfId="0" applyFont="1" applyAlignment="1">
      <alignment vertical="center"/>
    </xf>
    <xf numFmtId="0" fontId="232" fillId="10" borderId="0" xfId="0" applyFont="1" applyFill="1" applyAlignment="1">
      <alignment horizontal="right" vertical="center"/>
    </xf>
    <xf numFmtId="0" fontId="233" fillId="16" borderId="65" xfId="82" applyFont="1" applyFill="1" applyBorder="1" applyAlignment="1">
      <alignment horizontal="center" vertical="center" wrapText="1"/>
    </xf>
    <xf numFmtId="0" fontId="233" fillId="16" borderId="66" xfId="82" applyFont="1" applyFill="1" applyBorder="1" applyAlignment="1">
      <alignment horizontal="center" vertical="center" wrapText="1"/>
    </xf>
    <xf numFmtId="0" fontId="234" fillId="16" borderId="66" xfId="82" applyFont="1" applyFill="1" applyBorder="1" applyAlignment="1">
      <alignment vertical="center" wrapText="1"/>
    </xf>
    <xf numFmtId="0" fontId="194" fillId="16" borderId="66" xfId="82" applyFill="1" applyBorder="1"/>
    <xf numFmtId="0" fontId="235" fillId="17" borderId="66" xfId="82" applyFont="1" applyFill="1" applyBorder="1" applyAlignment="1">
      <alignment vertical="center" wrapText="1"/>
    </xf>
    <xf numFmtId="0" fontId="236" fillId="16" borderId="66" xfId="82" applyFont="1" applyFill="1" applyBorder="1" applyAlignment="1">
      <alignment vertical="center" wrapText="1"/>
    </xf>
    <xf numFmtId="0" fontId="197" fillId="16" borderId="66" xfId="80" applyFill="1" applyBorder="1" applyAlignment="1">
      <alignment vertical="center" wrapText="1"/>
    </xf>
    <xf numFmtId="0" fontId="237" fillId="18" borderId="66" xfId="82" applyFont="1" applyFill="1" applyBorder="1" applyAlignment="1">
      <alignment vertical="center" wrapText="1"/>
    </xf>
    <xf numFmtId="0" fontId="10" fillId="0" borderId="0" xfId="0" applyFont="1" applyAlignment="1">
      <alignment horizontal="left" vertical="center" wrapText="1"/>
    </xf>
    <xf numFmtId="0" fontId="16" fillId="0" borderId="0" xfId="0" applyFont="1" applyAlignment="1">
      <alignment horizontal="left" vertical="center" wrapText="1"/>
    </xf>
    <xf numFmtId="0" fontId="53" fillId="0" borderId="121" xfId="0" applyFont="1" applyBorder="1" applyAlignment="1">
      <alignment horizontal="left" vertical="center" wrapText="1"/>
    </xf>
    <xf numFmtId="0" fontId="115" fillId="0" borderId="121" xfId="0" applyFont="1" applyBorder="1" applyAlignment="1">
      <alignment horizontal="left" vertical="center" wrapText="1"/>
    </xf>
    <xf numFmtId="0" fontId="10" fillId="0" borderId="121" xfId="0" applyFont="1" applyBorder="1" applyAlignment="1">
      <alignment horizontal="left" vertical="center" wrapText="1"/>
    </xf>
    <xf numFmtId="0" fontId="194" fillId="0" borderId="0" xfId="82"/>
    <xf numFmtId="0" fontId="0" fillId="14" borderId="0" xfId="0" applyFill="1"/>
    <xf numFmtId="0" fontId="69" fillId="14" borderId="0" xfId="84" applyFont="1" applyFill="1" applyAlignment="1">
      <alignment horizontal="center" vertical="center"/>
    </xf>
    <xf numFmtId="0" fontId="68" fillId="14" borderId="0" xfId="84" applyFont="1" applyFill="1" applyAlignment="1">
      <alignment horizontal="center" vertical="center"/>
    </xf>
    <xf numFmtId="0" fontId="18" fillId="9" borderId="0" xfId="84" applyFont="1" applyFill="1" applyAlignment="1">
      <alignment horizontal="center" vertical="center"/>
    </xf>
    <xf numFmtId="0" fontId="18" fillId="14" borderId="0" xfId="84" applyFont="1" applyFill="1" applyAlignment="1">
      <alignment horizontal="center" vertical="center"/>
    </xf>
    <xf numFmtId="0" fontId="44" fillId="9" borderId="0" xfId="84" applyFill="1" applyAlignment="1">
      <alignment horizontal="center" vertical="center"/>
    </xf>
    <xf numFmtId="0" fontId="18" fillId="15" borderId="0" xfId="84" applyFont="1" applyFill="1" applyAlignment="1">
      <alignment horizontal="center" vertical="center"/>
    </xf>
    <xf numFmtId="0" fontId="83" fillId="14" borderId="67" xfId="84" applyFont="1" applyFill="1" applyBorder="1" applyAlignment="1">
      <alignment horizontal="center"/>
    </xf>
    <xf numFmtId="0" fontId="44" fillId="14" borderId="60" xfId="84" applyFill="1" applyBorder="1"/>
    <xf numFmtId="0" fontId="69" fillId="14" borderId="0" xfId="84" applyFont="1" applyFill="1"/>
    <xf numFmtId="0" fontId="69" fillId="14" borderId="0" xfId="84" applyFont="1" applyFill="1" applyAlignment="1">
      <alignment horizontal="center"/>
    </xf>
    <xf numFmtId="0" fontId="68" fillId="14" borderId="68" xfId="84" applyFont="1" applyFill="1" applyBorder="1" applyAlignment="1">
      <alignment horizontal="center"/>
    </xf>
    <xf numFmtId="0" fontId="238" fillId="14" borderId="0" xfId="84" applyFont="1" applyFill="1"/>
    <xf numFmtId="44" fontId="87" fillId="14" borderId="0" xfId="84" applyNumberFormat="1" applyFont="1" applyFill="1" applyAlignment="1">
      <alignment horizontal="center"/>
    </xf>
    <xf numFmtId="9" fontId="71" fillId="14" borderId="0" xfId="84" applyNumberFormat="1" applyFont="1" applyFill="1" applyAlignment="1">
      <alignment horizontal="center"/>
    </xf>
    <xf numFmtId="0" fontId="71" fillId="14" borderId="0" xfId="84" applyFont="1" applyFill="1" applyAlignment="1">
      <alignment horizontal="center"/>
    </xf>
    <xf numFmtId="0" fontId="70" fillId="14" borderId="0" xfId="84" applyFont="1" applyFill="1" applyAlignment="1">
      <alignment horizontal="center"/>
    </xf>
    <xf numFmtId="44" fontId="70" fillId="14" borderId="0" xfId="84" applyNumberFormat="1" applyFont="1" applyFill="1" applyAlignment="1">
      <alignment horizontal="center"/>
    </xf>
    <xf numFmtId="0" fontId="239" fillId="14" borderId="0" xfId="84" applyFont="1" applyFill="1" applyAlignment="1">
      <alignment horizontal="center"/>
    </xf>
    <xf numFmtId="0" fontId="240" fillId="14" borderId="0" xfId="84" applyFont="1" applyFill="1" applyAlignment="1">
      <alignment horizontal="center"/>
    </xf>
    <xf numFmtId="44" fontId="72" fillId="14" borderId="0" xfId="84" applyNumberFormat="1" applyFont="1" applyFill="1" applyAlignment="1">
      <alignment horizontal="center"/>
    </xf>
    <xf numFmtId="0" fontId="70" fillId="14" borderId="0" xfId="84" applyFont="1" applyFill="1" applyAlignment="1">
      <alignment horizontal="center" vertical="center"/>
    </xf>
    <xf numFmtId="0" fontId="241" fillId="14" borderId="0" xfId="0" applyFont="1" applyFill="1" applyAlignment="1">
      <alignment horizontal="center" vertical="center"/>
    </xf>
    <xf numFmtId="0" fontId="100" fillId="9" borderId="0" xfId="84" applyFont="1" applyFill="1" applyAlignment="1">
      <alignment horizontal="right"/>
    </xf>
    <xf numFmtId="0" fontId="100" fillId="9" borderId="122" xfId="84" applyFont="1" applyFill="1" applyBorder="1" applyAlignment="1">
      <alignment horizontal="right" vertical="center"/>
    </xf>
    <xf numFmtId="7" fontId="8" fillId="5" borderId="69" xfId="84" applyNumberFormat="1" applyFont="1" applyFill="1" applyBorder="1" applyAlignment="1">
      <alignment horizontal="center" vertical="center"/>
    </xf>
    <xf numFmtId="7" fontId="44" fillId="9" borderId="123" xfId="84" applyNumberFormat="1" applyFill="1" applyBorder="1" applyAlignment="1">
      <alignment horizontal="center" vertical="center"/>
    </xf>
    <xf numFmtId="0" fontId="242" fillId="9" borderId="122" xfId="84" applyFont="1" applyFill="1" applyBorder="1" applyAlignment="1">
      <alignment horizontal="left" vertical="center"/>
    </xf>
    <xf numFmtId="9" fontId="70" fillId="14" borderId="0" xfId="84" applyNumberFormat="1" applyFont="1" applyFill="1" applyAlignment="1">
      <alignment horizontal="center"/>
    </xf>
    <xf numFmtId="0" fontId="68" fillId="14" borderId="0" xfId="84" applyFont="1" applyFill="1"/>
    <xf numFmtId="0" fontId="68" fillId="14" borderId="0" xfId="84" applyFont="1" applyFill="1" applyAlignment="1">
      <alignment horizontal="center"/>
    </xf>
    <xf numFmtId="0" fontId="243" fillId="14" borderId="68" xfId="84" applyFont="1" applyFill="1" applyBorder="1" applyAlignment="1">
      <alignment horizontal="center"/>
    </xf>
    <xf numFmtId="7" fontId="68" fillId="14" borderId="0" xfId="84" applyNumberFormat="1" applyFont="1" applyFill="1" applyAlignment="1">
      <alignment horizontal="left"/>
    </xf>
    <xf numFmtId="0" fontId="69" fillId="14" borderId="68" xfId="84" applyFont="1" applyFill="1" applyBorder="1" applyAlignment="1">
      <alignment horizontal="center"/>
    </xf>
    <xf numFmtId="7" fontId="244" fillId="14" borderId="0" xfId="84" applyNumberFormat="1" applyFont="1" applyFill="1" applyAlignment="1">
      <alignment horizontal="center"/>
    </xf>
    <xf numFmtId="7" fontId="245" fillId="14" borderId="0" xfId="84" applyNumberFormat="1" applyFont="1" applyFill="1" applyAlignment="1">
      <alignment horizontal="center"/>
    </xf>
    <xf numFmtId="7" fontId="246" fillId="14" borderId="0" xfId="84" applyNumberFormat="1" applyFont="1" applyFill="1" applyAlignment="1">
      <alignment horizontal="center"/>
    </xf>
    <xf numFmtId="7" fontId="246" fillId="14" borderId="0" xfId="84" applyNumberFormat="1" applyFont="1" applyFill="1"/>
    <xf numFmtId="7" fontId="247" fillId="14" borderId="0" xfId="84" applyNumberFormat="1" applyFont="1" applyFill="1" applyAlignment="1">
      <alignment horizontal="center"/>
    </xf>
    <xf numFmtId="9" fontId="247" fillId="14" borderId="0" xfId="84" applyNumberFormat="1" applyFont="1" applyFill="1" applyAlignment="1">
      <alignment horizontal="center"/>
    </xf>
    <xf numFmtId="0" fontId="248" fillId="14" borderId="0" xfId="84" applyFont="1" applyFill="1"/>
    <xf numFmtId="7" fontId="249" fillId="14" borderId="0" xfId="84" applyNumberFormat="1" applyFont="1" applyFill="1" applyAlignment="1">
      <alignment horizontal="left"/>
    </xf>
    <xf numFmtId="9" fontId="250" fillId="14" borderId="0" xfId="84" applyNumberFormat="1" applyFont="1" applyFill="1" applyAlignment="1">
      <alignment horizontal="center"/>
    </xf>
    <xf numFmtId="0" fontId="247" fillId="14" borderId="0" xfId="84" applyFont="1" applyFill="1" applyAlignment="1">
      <alignment horizontal="center"/>
    </xf>
    <xf numFmtId="0" fontId="100" fillId="9" borderId="0" xfId="84" applyFont="1" applyFill="1" applyAlignment="1">
      <alignment horizontal="right" vertical="center"/>
    </xf>
    <xf numFmtId="9" fontId="8" fillId="19" borderId="57" xfId="84" applyNumberFormat="1" applyFont="1" applyFill="1" applyBorder="1" applyAlignment="1" applyProtection="1">
      <alignment horizontal="center" vertical="center"/>
      <protection locked="0"/>
    </xf>
    <xf numFmtId="7" fontId="251" fillId="14" borderId="0" xfId="84" applyNumberFormat="1" applyFont="1" applyFill="1" applyAlignment="1">
      <alignment horizontal="center"/>
    </xf>
    <xf numFmtId="7" fontId="16" fillId="9" borderId="123" xfId="84" applyNumberFormat="1" applyFont="1" applyFill="1" applyBorder="1" applyAlignment="1">
      <alignment horizontal="center" vertical="center"/>
    </xf>
    <xf numFmtId="0" fontId="100" fillId="15" borderId="0" xfId="84" applyFont="1" applyFill="1" applyAlignment="1">
      <alignment horizontal="right" vertical="center"/>
    </xf>
    <xf numFmtId="0" fontId="100" fillId="15" borderId="122" xfId="84" applyFont="1" applyFill="1" applyBorder="1" applyAlignment="1">
      <alignment horizontal="right" vertical="center"/>
    </xf>
    <xf numFmtId="0" fontId="252" fillId="15" borderId="122" xfId="0" applyFont="1" applyFill="1" applyBorder="1"/>
    <xf numFmtId="0" fontId="253" fillId="14" borderId="0" xfId="84" applyFont="1" applyFill="1"/>
    <xf numFmtId="9" fontId="80" fillId="14" borderId="0" xfId="84" applyNumberFormat="1" applyFont="1" applyFill="1" applyAlignment="1">
      <alignment horizontal="center"/>
    </xf>
    <xf numFmtId="0" fontId="80" fillId="14" borderId="0" xfId="84" applyFont="1" applyFill="1" applyAlignment="1">
      <alignment horizontal="center"/>
    </xf>
    <xf numFmtId="9" fontId="111" fillId="14" borderId="55" xfId="84" applyNumberFormat="1" applyFont="1" applyFill="1" applyBorder="1" applyAlignment="1">
      <alignment horizontal="center" vertical="center"/>
    </xf>
    <xf numFmtId="7" fontId="112" fillId="14" borderId="56" xfId="84" applyNumberFormat="1" applyFont="1" applyFill="1" applyBorder="1" applyAlignment="1">
      <alignment horizontal="center" vertical="center"/>
    </xf>
    <xf numFmtId="7" fontId="16" fillId="9" borderId="123" xfId="84" applyNumberFormat="1" applyFont="1" applyFill="1" applyBorder="1" applyAlignment="1">
      <alignment horizontal="center"/>
    </xf>
    <xf numFmtId="7" fontId="2" fillId="9" borderId="124" xfId="84" applyNumberFormat="1" applyFont="1" applyFill="1" applyBorder="1" applyAlignment="1">
      <alignment horizontal="center" vertical="center"/>
    </xf>
    <xf numFmtId="9" fontId="254" fillId="14" borderId="0" xfId="84" applyNumberFormat="1" applyFont="1" applyFill="1" applyAlignment="1">
      <alignment horizontal="center"/>
    </xf>
    <xf numFmtId="7" fontId="254" fillId="14" borderId="0" xfId="84" applyNumberFormat="1" applyFont="1" applyFill="1" applyAlignment="1">
      <alignment horizontal="center"/>
    </xf>
    <xf numFmtId="9" fontId="255" fillId="14" borderId="0" xfId="84" applyNumberFormat="1" applyFont="1" applyFill="1" applyAlignment="1">
      <alignment horizontal="center"/>
    </xf>
    <xf numFmtId="0" fontId="254" fillId="14" borderId="0" xfId="84" applyFont="1" applyFill="1" applyAlignment="1">
      <alignment horizontal="center"/>
    </xf>
    <xf numFmtId="7" fontId="256" fillId="14" borderId="0" xfId="84" applyNumberFormat="1" applyFont="1" applyFill="1" applyAlignment="1">
      <alignment horizontal="left"/>
    </xf>
    <xf numFmtId="0" fontId="246" fillId="14" borderId="0" xfId="84" applyFont="1" applyFill="1"/>
    <xf numFmtId="0" fontId="252" fillId="15" borderId="0" xfId="0" applyFont="1" applyFill="1"/>
    <xf numFmtId="0" fontId="68" fillId="9" borderId="0" xfId="84" applyFont="1" applyFill="1"/>
    <xf numFmtId="7" fontId="2" fillId="9" borderId="123" xfId="84" applyNumberFormat="1" applyFont="1" applyFill="1" applyBorder="1" applyAlignment="1">
      <alignment horizontal="center"/>
    </xf>
    <xf numFmtId="7" fontId="69" fillId="14" borderId="0" xfId="84" applyNumberFormat="1" applyFont="1" applyFill="1" applyAlignment="1">
      <alignment horizontal="left"/>
    </xf>
    <xf numFmtId="0" fontId="242" fillId="9" borderId="0" xfId="84" applyFont="1" applyFill="1" applyAlignment="1">
      <alignment horizontal="left" vertical="center"/>
    </xf>
    <xf numFmtId="0" fontId="110" fillId="15" borderId="0" xfId="84" applyFont="1" applyFill="1" applyAlignment="1">
      <alignment horizontal="right" vertical="center"/>
    </xf>
    <xf numFmtId="0" fontId="68" fillId="15" borderId="0" xfId="84" applyFont="1" applyFill="1"/>
    <xf numFmtId="7" fontId="113" fillId="5" borderId="70" xfId="84" applyNumberFormat="1" applyFont="1" applyFill="1" applyBorder="1" applyAlignment="1">
      <alignment horizontal="center" vertical="center"/>
    </xf>
    <xf numFmtId="9" fontId="16" fillId="9" borderId="0" xfId="84" applyNumberFormat="1" applyFont="1" applyFill="1" applyAlignment="1">
      <alignment horizontal="center" vertical="center"/>
    </xf>
    <xf numFmtId="0" fontId="243" fillId="14" borderId="0" xfId="84" applyFont="1" applyFill="1"/>
    <xf numFmtId="7" fontId="99" fillId="14" borderId="0" xfId="84" applyNumberFormat="1" applyFont="1" applyFill="1" applyAlignment="1">
      <alignment horizontal="left"/>
    </xf>
    <xf numFmtId="0" fontId="257" fillId="14" borderId="0" xfId="84" applyFont="1" applyFill="1"/>
    <xf numFmtId="9" fontId="73" fillId="14" borderId="0" xfId="84" applyNumberFormat="1" applyFont="1" applyFill="1" applyAlignment="1">
      <alignment horizontal="center" vertical="center"/>
    </xf>
    <xf numFmtId="7" fontId="2" fillId="15" borderId="123" xfId="84" applyNumberFormat="1" applyFont="1" applyFill="1" applyBorder="1" applyAlignment="1">
      <alignment horizontal="center" vertical="center"/>
    </xf>
    <xf numFmtId="0" fontId="252" fillId="15" borderId="125" xfId="0" applyFont="1" applyFill="1" applyBorder="1"/>
    <xf numFmtId="0" fontId="100" fillId="15" borderId="126" xfId="84" applyFont="1" applyFill="1" applyBorder="1" applyAlignment="1">
      <alignment horizontal="right" vertical="center"/>
    </xf>
    <xf numFmtId="0" fontId="100" fillId="15" borderId="126" xfId="84" applyFont="1" applyFill="1" applyBorder="1" applyAlignment="1">
      <alignment horizontal="right"/>
    </xf>
    <xf numFmtId="0" fontId="252" fillId="15" borderId="127" xfId="0" applyFont="1" applyFill="1" applyBorder="1"/>
    <xf numFmtId="0" fontId="252" fillId="14" borderId="0" xfId="0" applyFont="1" applyFill="1"/>
    <xf numFmtId="0" fontId="100" fillId="14" borderId="0" xfId="84" applyFont="1" applyFill="1" applyAlignment="1">
      <alignment horizontal="right" vertical="center"/>
    </xf>
    <xf numFmtId="0" fontId="18" fillId="14" borderId="0" xfId="84" applyFont="1" applyFill="1" applyAlignment="1">
      <alignment horizontal="center"/>
    </xf>
    <xf numFmtId="7" fontId="75" fillId="14" borderId="0" xfId="84" applyNumberFormat="1" applyFont="1" applyFill="1" applyAlignment="1">
      <alignment horizontal="center" vertical="center"/>
    </xf>
    <xf numFmtId="7" fontId="81" fillId="14" borderId="0" xfId="84" applyNumberFormat="1" applyFont="1" applyFill="1" applyAlignment="1">
      <alignment horizontal="center"/>
    </xf>
    <xf numFmtId="164" fontId="8" fillId="19" borderId="58" xfId="84" applyNumberFormat="1" applyFont="1" applyFill="1" applyBorder="1" applyAlignment="1" applyProtection="1">
      <alignment horizontal="center" vertical="center"/>
      <protection locked="0"/>
    </xf>
    <xf numFmtId="0" fontId="252" fillId="15" borderId="0" xfId="0" applyFont="1" applyFill="1" applyAlignment="1">
      <alignment horizontal="center" vertical="center"/>
    </xf>
    <xf numFmtId="0" fontId="252" fillId="15" borderId="126" xfId="0" applyFont="1" applyFill="1" applyBorder="1" applyAlignment="1">
      <alignment horizontal="center" vertical="center"/>
    </xf>
    <xf numFmtId="7" fontId="258" fillId="14" borderId="0" xfId="84" applyNumberFormat="1" applyFont="1" applyFill="1" applyAlignment="1">
      <alignment horizontal="center" vertical="center"/>
    </xf>
    <xf numFmtId="9" fontId="100" fillId="15" borderId="0" xfId="84" applyNumberFormat="1" applyFont="1" applyFill="1" applyAlignment="1">
      <alignment horizontal="center" vertical="center"/>
    </xf>
    <xf numFmtId="0" fontId="246" fillId="14" borderId="0" xfId="0" applyFont="1" applyFill="1"/>
    <xf numFmtId="164" fontId="246" fillId="14" borderId="0" xfId="0" applyNumberFormat="1" applyFont="1" applyFill="1"/>
    <xf numFmtId="9" fontId="259" fillId="14" borderId="0" xfId="84" applyNumberFormat="1" applyFont="1" applyFill="1" applyAlignment="1">
      <alignment horizontal="center"/>
    </xf>
    <xf numFmtId="0" fontId="0" fillId="15" borderId="60" xfId="0" applyFill="1" applyBorder="1"/>
    <xf numFmtId="0" fontId="0" fillId="14" borderId="68" xfId="0" applyFill="1" applyBorder="1"/>
    <xf numFmtId="0" fontId="0" fillId="14" borderId="60" xfId="0" applyFill="1" applyBorder="1"/>
    <xf numFmtId="0" fontId="0" fillId="14" borderId="0" xfId="0" applyFill="1" applyAlignment="1">
      <alignment horizontal="center" vertical="center"/>
    </xf>
    <xf numFmtId="7" fontId="260" fillId="14" borderId="0" xfId="84" applyNumberFormat="1" applyFont="1" applyFill="1" applyAlignment="1">
      <alignment horizontal="center" vertical="center"/>
    </xf>
    <xf numFmtId="164" fontId="44" fillId="14" borderId="55" xfId="84" applyNumberFormat="1" applyFill="1" applyBorder="1" applyAlignment="1" applyProtection="1">
      <alignment horizontal="center" vertical="center"/>
      <protection locked="0"/>
    </xf>
    <xf numFmtId="14" fontId="131" fillId="0" borderId="0" xfId="0" applyNumberFormat="1" applyFont="1"/>
    <xf numFmtId="0" fontId="132" fillId="0" borderId="0" xfId="0" applyFont="1" applyAlignment="1">
      <alignment horizontal="right" vertical="center" wrapText="1"/>
    </xf>
    <xf numFmtId="0" fontId="261" fillId="0" borderId="0" xfId="0" applyFont="1"/>
    <xf numFmtId="0" fontId="261" fillId="15" borderId="0" xfId="0" applyFont="1" applyFill="1" applyAlignment="1">
      <alignment horizontal="right"/>
    </xf>
    <xf numFmtId="0" fontId="261" fillId="0" borderId="0" xfId="0" applyFont="1" applyAlignment="1">
      <alignment horizontal="right"/>
    </xf>
    <xf numFmtId="0" fontId="131" fillId="0" borderId="0" xfId="0" applyFont="1" applyAlignment="1">
      <alignment horizontal="right"/>
    </xf>
    <xf numFmtId="0" fontId="261" fillId="0" borderId="71" xfId="82" applyFont="1" applyBorder="1" applyAlignment="1">
      <alignment horizontal="right"/>
    </xf>
    <xf numFmtId="0" fontId="9" fillId="0" borderId="13" xfId="0" applyFont="1" applyBorder="1" applyAlignment="1">
      <alignment vertical="top" wrapText="1"/>
    </xf>
    <xf numFmtId="0" fontId="64" fillId="0" borderId="0" xfId="0" applyFont="1"/>
    <xf numFmtId="0" fontId="64" fillId="0" borderId="0" xfId="84" applyFont="1"/>
    <xf numFmtId="0" fontId="64" fillId="0" borderId="0" xfId="84" applyFont="1" applyAlignment="1">
      <alignment horizontal="center" vertical="center"/>
    </xf>
    <xf numFmtId="0" fontId="64" fillId="0" borderId="0" xfId="84" applyFont="1" applyAlignment="1">
      <alignment horizontal="center"/>
    </xf>
    <xf numFmtId="44" fontId="65" fillId="0" borderId="0" xfId="84" applyNumberFormat="1" applyFont="1" applyAlignment="1">
      <alignment horizontal="center"/>
    </xf>
    <xf numFmtId="9" fontId="65" fillId="0" borderId="0" xfId="84" applyNumberFormat="1" applyFont="1" applyAlignment="1">
      <alignment horizontal="center"/>
    </xf>
    <xf numFmtId="0" fontId="65" fillId="0" borderId="0" xfId="84" applyFont="1" applyAlignment="1">
      <alignment horizontal="center"/>
    </xf>
    <xf numFmtId="0" fontId="44" fillId="0" borderId="72" xfId="84" applyBorder="1"/>
    <xf numFmtId="0" fontId="68" fillId="0" borderId="72" xfId="84" applyFont="1" applyBorder="1"/>
    <xf numFmtId="0" fontId="68" fillId="0" borderId="72" xfId="84" applyFont="1" applyBorder="1" applyAlignment="1">
      <alignment horizontal="center" vertical="center"/>
    </xf>
    <xf numFmtId="0" fontId="68" fillId="0" borderId="72" xfId="84" applyFont="1" applyBorder="1" applyAlignment="1">
      <alignment horizontal="center"/>
    </xf>
    <xf numFmtId="0" fontId="243" fillId="0" borderId="72" xfId="84" applyFont="1" applyBorder="1"/>
    <xf numFmtId="7" fontId="262" fillId="0" borderId="72" xfId="84" applyNumberFormat="1" applyFont="1" applyBorder="1" applyAlignment="1">
      <alignment horizontal="center"/>
    </xf>
    <xf numFmtId="7" fontId="82" fillId="0" borderId="72" xfId="84" applyNumberFormat="1" applyFont="1" applyBorder="1" applyAlignment="1">
      <alignment horizontal="center"/>
    </xf>
    <xf numFmtId="9" fontId="74" fillId="0" borderId="72" xfId="84" applyNumberFormat="1" applyFont="1" applyBorder="1" applyAlignment="1">
      <alignment horizontal="center"/>
    </xf>
    <xf numFmtId="7" fontId="67" fillId="0" borderId="72" xfId="84" applyNumberFormat="1" applyFont="1" applyBorder="1" applyAlignment="1">
      <alignment horizontal="center"/>
    </xf>
    <xf numFmtId="7" fontId="74" fillId="0" borderId="72" xfId="84" applyNumberFormat="1" applyFont="1" applyBorder="1" applyAlignment="1">
      <alignment horizontal="center"/>
    </xf>
    <xf numFmtId="0" fontId="44" fillId="0" borderId="0" xfId="84"/>
    <xf numFmtId="0" fontId="68" fillId="0" borderId="0" xfId="84" applyFont="1"/>
    <xf numFmtId="0" fontId="68" fillId="0" borderId="0" xfId="84" applyFont="1" applyAlignment="1">
      <alignment horizontal="center" vertical="center"/>
    </xf>
    <xf numFmtId="0" fontId="68" fillId="0" borderId="0" xfId="84" applyFont="1" applyAlignment="1">
      <alignment horizontal="center"/>
    </xf>
    <xf numFmtId="0" fontId="243" fillId="0" borderId="0" xfId="84" applyFont="1"/>
    <xf numFmtId="44" fontId="263" fillId="0" borderId="0" xfId="84" applyNumberFormat="1" applyFont="1" applyAlignment="1">
      <alignment horizontal="center"/>
    </xf>
    <xf numFmtId="44" fontId="74" fillId="0" borderId="0" xfId="84" applyNumberFormat="1" applyFont="1" applyAlignment="1">
      <alignment horizontal="center"/>
    </xf>
    <xf numFmtId="164" fontId="264" fillId="0" borderId="0" xfId="84" applyNumberFormat="1" applyFont="1" applyAlignment="1">
      <alignment horizontal="center"/>
    </xf>
    <xf numFmtId="9" fontId="74" fillId="0" borderId="0" xfId="84" applyNumberFormat="1" applyFont="1" applyAlignment="1">
      <alignment horizontal="center"/>
    </xf>
    <xf numFmtId="0" fontId="74" fillId="0" borderId="0" xfId="84" applyFont="1" applyAlignment="1">
      <alignment horizontal="center"/>
    </xf>
    <xf numFmtId="7" fontId="265" fillId="0" borderId="72" xfId="84" applyNumberFormat="1" applyFont="1" applyBorder="1" applyAlignment="1">
      <alignment horizontal="center"/>
    </xf>
    <xf numFmtId="0" fontId="0" fillId="0" borderId="0" xfId="0" applyAlignment="1">
      <alignment horizontal="center"/>
    </xf>
    <xf numFmtId="0" fontId="0" fillId="0" borderId="28" xfId="0" applyBorder="1"/>
    <xf numFmtId="0" fontId="6" fillId="0" borderId="0" xfId="77" applyFill="1" applyAlignment="1" applyProtection="1"/>
    <xf numFmtId="0" fontId="266" fillId="0" borderId="0" xfId="0" applyFont="1"/>
    <xf numFmtId="0" fontId="267" fillId="0" borderId="0" xfId="0" applyFont="1"/>
    <xf numFmtId="0" fontId="16" fillId="0" borderId="0" xfId="0" applyFont="1" applyAlignment="1">
      <alignment horizontal="right"/>
    </xf>
    <xf numFmtId="164" fontId="21" fillId="0" borderId="12" xfId="0" applyNumberFormat="1" applyFont="1" applyBorder="1" applyAlignment="1">
      <alignment horizontal="center" vertical="center" wrapText="1"/>
    </xf>
    <xf numFmtId="0" fontId="134" fillId="0" borderId="0" xfId="0" applyFont="1"/>
    <xf numFmtId="0" fontId="135" fillId="0" borderId="0" xfId="0" applyFont="1" applyAlignment="1">
      <alignment horizontal="center"/>
    </xf>
    <xf numFmtId="0" fontId="0" fillId="0" borderId="128" xfId="0" applyBorder="1"/>
    <xf numFmtId="0" fontId="195" fillId="0" borderId="0" xfId="0" applyFont="1" applyAlignment="1">
      <alignment vertical="center"/>
    </xf>
    <xf numFmtId="0" fontId="195" fillId="0" borderId="0" xfId="0" applyFont="1" applyAlignment="1">
      <alignment horizontal="center"/>
    </xf>
    <xf numFmtId="0" fontId="195" fillId="0" borderId="129" xfId="0" applyFont="1" applyBorder="1" applyAlignment="1">
      <alignment horizontal="center"/>
    </xf>
    <xf numFmtId="0" fontId="195" fillId="0" borderId="130" xfId="0" applyFont="1" applyBorder="1"/>
    <xf numFmtId="0" fontId="195" fillId="0" borderId="131" xfId="0" applyFont="1" applyBorder="1"/>
    <xf numFmtId="0" fontId="195" fillId="0" borderId="132" xfId="0" applyFont="1" applyBorder="1"/>
    <xf numFmtId="0" fontId="195" fillId="0" borderId="133" xfId="0" applyFont="1" applyBorder="1" applyAlignment="1">
      <alignment horizontal="center"/>
    </xf>
    <xf numFmtId="0" fontId="195" fillId="0" borderId="134" xfId="0" applyFont="1" applyBorder="1"/>
    <xf numFmtId="0" fontId="195" fillId="0" borderId="135" xfId="0" applyFont="1" applyBorder="1"/>
    <xf numFmtId="0" fontId="195" fillId="0" borderId="136" xfId="0" applyFont="1" applyBorder="1"/>
    <xf numFmtId="0" fontId="195" fillId="0" borderId="128" xfId="0" applyFont="1" applyBorder="1"/>
    <xf numFmtId="0" fontId="268" fillId="0" borderId="0" xfId="0" applyFont="1"/>
    <xf numFmtId="0" fontId="268" fillId="0" borderId="0" xfId="0" applyFont="1" applyAlignment="1">
      <alignment horizontal="center"/>
    </xf>
    <xf numFmtId="0" fontId="268" fillId="0" borderId="0" xfId="0" applyFont="1" applyAlignment="1">
      <alignment horizontal="left"/>
    </xf>
    <xf numFmtId="0" fontId="195" fillId="0" borderId="137" xfId="0" applyFont="1" applyBorder="1" applyAlignment="1">
      <alignment horizontal="center" vertical="center" wrapText="1"/>
    </xf>
    <xf numFmtId="0" fontId="228" fillId="0" borderId="0" xfId="0" applyFont="1" applyAlignment="1">
      <alignment vertical="center"/>
    </xf>
    <xf numFmtId="0" fontId="269" fillId="0" borderId="0" xfId="0" applyFont="1"/>
    <xf numFmtId="166" fontId="0" fillId="0" borderId="0" xfId="0" applyNumberFormat="1" applyAlignment="1">
      <alignment horizontal="right"/>
    </xf>
    <xf numFmtId="0" fontId="270" fillId="0" borderId="0" xfId="0" applyFont="1" applyAlignment="1">
      <alignment vertical="center"/>
    </xf>
    <xf numFmtId="0" fontId="103" fillId="10" borderId="0" xfId="77" applyFont="1" applyFill="1" applyAlignment="1" applyProtection="1">
      <alignment vertical="center"/>
    </xf>
    <xf numFmtId="0" fontId="199" fillId="0" borderId="138" xfId="0" applyFont="1" applyBorder="1" applyAlignment="1">
      <alignment horizontal="center" vertical="center" wrapText="1"/>
    </xf>
    <xf numFmtId="164" fontId="23" fillId="0" borderId="22" xfId="0" applyNumberFormat="1" applyFont="1" applyBorder="1" applyAlignment="1" applyProtection="1">
      <alignment horizontal="center" vertical="center" wrapText="1"/>
      <protection locked="0"/>
    </xf>
    <xf numFmtId="3" fontId="23" fillId="0" borderId="23" xfId="0" applyNumberFormat="1" applyFont="1" applyBorder="1" applyAlignment="1" applyProtection="1">
      <alignment horizontal="center" vertical="center" wrapText="1"/>
      <protection locked="0"/>
    </xf>
    <xf numFmtId="164" fontId="23" fillId="0" borderId="73" xfId="0" applyNumberFormat="1" applyFont="1" applyBorder="1" applyAlignment="1">
      <alignment horizontal="center" vertical="center" wrapText="1"/>
    </xf>
    <xf numFmtId="164" fontId="23" fillId="0" borderId="24" xfId="0" applyNumberFormat="1" applyFont="1" applyBorder="1" applyAlignment="1">
      <alignment horizontal="center" vertical="center" wrapText="1"/>
    </xf>
    <xf numFmtId="44" fontId="21" fillId="0" borderId="25" xfId="37" applyFont="1" applyFill="1" applyBorder="1" applyAlignment="1" applyProtection="1">
      <alignment horizontal="center" vertical="center" wrapText="1"/>
      <protection locked="0"/>
    </xf>
    <xf numFmtId="164" fontId="21" fillId="0" borderId="24" xfId="0" applyNumberFormat="1" applyFont="1" applyBorder="1" applyAlignment="1">
      <alignment horizontal="center" vertical="center" wrapText="1"/>
    </xf>
    <xf numFmtId="0" fontId="0" fillId="0" borderId="139" xfId="0" applyBorder="1"/>
    <xf numFmtId="0" fontId="31" fillId="0" borderId="5" xfId="0" applyFont="1" applyBorder="1" applyAlignment="1">
      <alignment vertical="center" wrapText="1"/>
    </xf>
    <xf numFmtId="0" fontId="31" fillId="0" borderId="23" xfId="0" applyFont="1" applyBorder="1" applyAlignment="1">
      <alignment vertical="center" wrapText="1"/>
    </xf>
    <xf numFmtId="164" fontId="24" fillId="0" borderId="12" xfId="0" applyNumberFormat="1" applyFont="1" applyBorder="1" applyAlignment="1">
      <alignment horizontal="center" vertical="center" wrapText="1"/>
    </xf>
    <xf numFmtId="0" fontId="199" fillId="0" borderId="0" xfId="0" applyFont="1"/>
    <xf numFmtId="0" fontId="273" fillId="0" borderId="0" xfId="77" applyFont="1" applyFill="1" applyAlignment="1" applyProtection="1"/>
    <xf numFmtId="0" fontId="274" fillId="0" borderId="45" xfId="0" applyFont="1" applyBorder="1" applyAlignment="1">
      <alignment vertical="center" wrapText="1"/>
    </xf>
    <xf numFmtId="0" fontId="274" fillId="0" borderId="45" xfId="0" applyFont="1" applyBorder="1" applyAlignment="1">
      <alignment vertical="center"/>
    </xf>
    <xf numFmtId="0" fontId="219" fillId="0" borderId="74" xfId="0" applyFont="1" applyBorder="1" applyAlignment="1">
      <alignment horizontal="center" vertical="center"/>
    </xf>
    <xf numFmtId="3" fontId="23" fillId="0" borderId="140" xfId="0" applyNumberFormat="1" applyFont="1" applyBorder="1" applyAlignment="1" applyProtection="1">
      <alignment horizontal="center" vertical="center" wrapText="1"/>
      <protection locked="0"/>
    </xf>
    <xf numFmtId="164" fontId="23" fillId="0" borderId="141" xfId="0" applyNumberFormat="1" applyFont="1" applyBorder="1" applyAlignment="1" applyProtection="1">
      <alignment horizontal="center" vertical="center" wrapText="1"/>
      <protection locked="0"/>
    </xf>
    <xf numFmtId="0" fontId="0" fillId="0" borderId="0" xfId="0" applyAlignment="1">
      <alignment horizontal="right"/>
    </xf>
    <xf numFmtId="0" fontId="18" fillId="0" borderId="0" xfId="0" applyFont="1" applyAlignment="1">
      <alignment vertical="center"/>
    </xf>
    <xf numFmtId="0" fontId="275" fillId="0" borderId="0" xfId="0" applyFont="1" applyAlignment="1">
      <alignment horizontal="right" vertical="center"/>
    </xf>
    <xf numFmtId="0" fontId="276" fillId="0" borderId="0" xfId="0" applyFont="1"/>
    <xf numFmtId="0" fontId="276" fillId="0" borderId="0" xfId="0" applyFont="1" applyAlignment="1">
      <alignment vertical="center"/>
    </xf>
    <xf numFmtId="164" fontId="9" fillId="0" borderId="6" xfId="0" applyNumberFormat="1" applyFont="1" applyBorder="1" applyAlignment="1" applyProtection="1">
      <alignment horizontal="center" vertical="center" wrapText="1"/>
      <protection locked="0"/>
    </xf>
    <xf numFmtId="3" fontId="144" fillId="0" borderId="5" xfId="0" applyNumberFormat="1" applyFont="1" applyBorder="1" applyAlignment="1" applyProtection="1">
      <alignment horizontal="center" vertical="center" wrapText="1"/>
      <protection locked="0"/>
    </xf>
    <xf numFmtId="164" fontId="144" fillId="0" borderId="7" xfId="0" applyNumberFormat="1" applyFont="1" applyBorder="1" applyAlignment="1">
      <alignment horizontal="center" vertical="center" wrapText="1"/>
    </xf>
    <xf numFmtId="164" fontId="144" fillId="0" borderId="8" xfId="0" applyNumberFormat="1" applyFont="1" applyBorder="1" applyAlignment="1">
      <alignment horizontal="center" vertical="center" wrapText="1"/>
    </xf>
    <xf numFmtId="44" fontId="144" fillId="0" borderId="21" xfId="37" applyFont="1" applyFill="1" applyBorder="1" applyAlignment="1" applyProtection="1">
      <alignment horizontal="center" vertical="center" wrapText="1"/>
      <protection locked="0"/>
    </xf>
    <xf numFmtId="3" fontId="9" fillId="0" borderId="5" xfId="0" applyNumberFormat="1" applyFont="1" applyBorder="1" applyAlignment="1" applyProtection="1">
      <alignment horizontal="center" vertical="center" wrapText="1"/>
      <protection locked="0"/>
    </xf>
    <xf numFmtId="164" fontId="9" fillId="0" borderId="7" xfId="0" applyNumberFormat="1" applyFont="1" applyBorder="1" applyAlignment="1">
      <alignment horizontal="center" vertical="center" wrapText="1"/>
    </xf>
    <xf numFmtId="164" fontId="9" fillId="0" borderId="8" xfId="0" applyNumberFormat="1" applyFont="1" applyBorder="1" applyAlignment="1">
      <alignment horizontal="center" vertical="center" wrapText="1"/>
    </xf>
    <xf numFmtId="44" fontId="9" fillId="0" borderId="21" xfId="37" applyFont="1" applyFill="1" applyBorder="1" applyAlignment="1" applyProtection="1">
      <alignment horizontal="center" vertical="center" wrapText="1"/>
      <protection locked="0"/>
    </xf>
    <xf numFmtId="0" fontId="9" fillId="0" borderId="17" xfId="0" applyFont="1" applyBorder="1" applyAlignment="1">
      <alignment vertical="center" wrapText="1"/>
    </xf>
    <xf numFmtId="0" fontId="146" fillId="0" borderId="0" xfId="0" applyFont="1" applyAlignment="1">
      <alignment horizontal="left" vertical="center"/>
    </xf>
    <xf numFmtId="0" fontId="200" fillId="10" borderId="0" xfId="77" applyFont="1" applyFill="1" applyBorder="1" applyAlignment="1" applyProtection="1"/>
    <xf numFmtId="0" fontId="195" fillId="10" borderId="0" xfId="0" applyFont="1" applyFill="1"/>
    <xf numFmtId="0" fontId="201" fillId="10" borderId="0" xfId="77" applyFont="1" applyFill="1" applyAlignment="1" applyProtection="1">
      <alignment horizontal="right" vertical="center"/>
    </xf>
    <xf numFmtId="0" fontId="201" fillId="10" borderId="0" xfId="0" applyFont="1" applyFill="1" applyAlignment="1">
      <alignment horizontal="right" vertical="top"/>
    </xf>
    <xf numFmtId="0" fontId="0" fillId="0" borderId="0" xfId="0" applyAlignment="1">
      <alignment horizontal="left" vertical="center"/>
    </xf>
    <xf numFmtId="0" fontId="147" fillId="0" borderId="0" xfId="0" applyFont="1" applyAlignment="1">
      <alignment horizontal="left" vertical="center"/>
    </xf>
    <xf numFmtId="0" fontId="6" fillId="0" borderId="0" xfId="77" applyAlignment="1" applyProtection="1">
      <alignment horizontal="left" vertical="center"/>
    </xf>
    <xf numFmtId="0" fontId="145" fillId="0" borderId="0" xfId="0" applyFont="1" applyAlignment="1">
      <alignment horizontal="left" vertical="center"/>
    </xf>
    <xf numFmtId="0" fontId="148" fillId="0" borderId="0" xfId="0" applyFont="1" applyAlignment="1">
      <alignment horizontal="left" vertical="center"/>
    </xf>
    <xf numFmtId="0" fontId="225" fillId="0" borderId="0" xfId="0" applyFont="1" applyAlignment="1">
      <alignment vertical="center" wrapText="1"/>
    </xf>
    <xf numFmtId="0" fontId="131" fillId="0" borderId="0" xfId="84" applyFont="1" applyAlignment="1">
      <alignment horizontal="right"/>
    </xf>
    <xf numFmtId="0" fontId="152" fillId="0" borderId="0" xfId="84" applyFont="1"/>
    <xf numFmtId="0" fontId="151" fillId="0" borderId="0" xfId="84" applyFont="1"/>
    <xf numFmtId="0" fontId="44" fillId="0" borderId="0" xfId="84" applyAlignment="1">
      <alignment horizontal="left" indent="1"/>
    </xf>
    <xf numFmtId="0" fontId="151" fillId="0" borderId="0" xfId="84" applyFont="1" applyAlignment="1">
      <alignment horizontal="left"/>
    </xf>
    <xf numFmtId="0" fontId="151" fillId="0" borderId="0" xfId="84" applyFont="1" applyAlignment="1">
      <alignment horizontal="left" indent="4"/>
    </xf>
    <xf numFmtId="0" fontId="151" fillId="0" borderId="0" xfId="84" applyFont="1" applyAlignment="1">
      <alignment horizontal="left" indent="1"/>
    </xf>
    <xf numFmtId="0" fontId="44" fillId="0" borderId="0" xfId="84" applyAlignment="1">
      <alignment vertical="top"/>
    </xf>
    <xf numFmtId="0" fontId="44" fillId="0" borderId="0" xfId="84" applyAlignment="1">
      <alignment horizontal="left" indent="2"/>
    </xf>
    <xf numFmtId="0" fontId="151" fillId="0" borderId="0" xfId="84" applyFont="1" applyAlignment="1">
      <alignment horizontal="left" indent="2"/>
    </xf>
    <xf numFmtId="0" fontId="44" fillId="0" borderId="0" xfId="84" applyAlignment="1">
      <alignment horizontal="left" indent="3"/>
    </xf>
    <xf numFmtId="0" fontId="151" fillId="0" borderId="0" xfId="84" applyFont="1" applyAlignment="1">
      <alignment horizontal="left" indent="3"/>
    </xf>
    <xf numFmtId="0" fontId="151" fillId="0" borderId="0" xfId="84" applyFont="1" applyAlignment="1">
      <alignment horizontal="left" vertical="top" indent="3"/>
    </xf>
    <xf numFmtId="0" fontId="44" fillId="0" borderId="0" xfId="84" applyAlignment="1">
      <alignment horizontal="left" indent="4"/>
    </xf>
    <xf numFmtId="0" fontId="44" fillId="0" borderId="0" xfId="84" applyAlignment="1">
      <alignment horizontal="left" vertical="top" indent="1"/>
    </xf>
    <xf numFmtId="0" fontId="152" fillId="0" borderId="0" xfId="84" applyFont="1" applyAlignment="1">
      <alignment horizontal="left" indent="1"/>
    </xf>
    <xf numFmtId="0" fontId="44" fillId="0" borderId="0" xfId="84" applyAlignment="1">
      <alignment horizontal="left" vertical="top" indent="4"/>
    </xf>
    <xf numFmtId="0" fontId="153" fillId="0" borderId="0" xfId="84" applyFont="1" applyAlignment="1">
      <alignment horizontal="left" indent="4"/>
    </xf>
    <xf numFmtId="0" fontId="153" fillId="0" borderId="0" xfId="84" applyFont="1" applyAlignment="1">
      <alignment horizontal="left" indent="1"/>
    </xf>
    <xf numFmtId="0" fontId="151" fillId="0" borderId="0" xfId="84" applyFont="1" applyAlignment="1">
      <alignment horizontal="left" indent="8"/>
    </xf>
    <xf numFmtId="0" fontId="153" fillId="0" borderId="0" xfId="84" applyFont="1"/>
    <xf numFmtId="0" fontId="198" fillId="0" borderId="0" xfId="0" applyFont="1" applyAlignment="1">
      <alignment horizontal="center" vertical="center" wrapText="1"/>
    </xf>
    <xf numFmtId="0" fontId="0" fillId="21" borderId="0" xfId="0" applyFill="1"/>
    <xf numFmtId="0" fontId="277" fillId="21" borderId="0" xfId="0" applyFont="1" applyFill="1"/>
    <xf numFmtId="0" fontId="154" fillId="21" borderId="0" xfId="0" applyFont="1" applyFill="1"/>
    <xf numFmtId="0" fontId="17" fillId="21" borderId="0" xfId="0" applyFont="1" applyFill="1"/>
    <xf numFmtId="0" fontId="17" fillId="21" borderId="0" xfId="0" applyFont="1" applyFill="1" applyAlignment="1">
      <alignment vertical="center"/>
    </xf>
    <xf numFmtId="0" fontId="268" fillId="20" borderId="75" xfId="0" applyFont="1" applyFill="1" applyBorder="1" applyAlignment="1">
      <alignment horizontal="center" vertical="center" wrapText="1"/>
    </xf>
    <xf numFmtId="0" fontId="2" fillId="0" borderId="19" xfId="0" applyFont="1" applyBorder="1" applyAlignment="1">
      <alignment horizontal="center" vertical="center" wrapText="1"/>
    </xf>
    <xf numFmtId="0" fontId="16" fillId="0" borderId="19" xfId="0" applyFont="1" applyBorder="1" applyAlignment="1">
      <alignment horizontal="center" vertical="center" wrapText="1"/>
    </xf>
    <xf numFmtId="0" fontId="2" fillId="0" borderId="13" xfId="0" applyFont="1" applyBorder="1" applyAlignment="1">
      <alignment horizontal="center" vertical="center" wrapText="1"/>
    </xf>
    <xf numFmtId="0" fontId="16" fillId="0" borderId="76"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17" xfId="0" applyFont="1" applyBorder="1" applyAlignment="1">
      <alignment horizontal="center" vertical="center" wrapText="1"/>
    </xf>
    <xf numFmtId="0" fontId="268"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78" xfId="0" applyFont="1" applyBorder="1" applyAlignment="1">
      <alignment horizontal="center" vertical="center" wrapText="1"/>
    </xf>
    <xf numFmtId="0" fontId="205" fillId="19" borderId="0" xfId="0" applyFont="1" applyFill="1"/>
    <xf numFmtId="0" fontId="4" fillId="19" borderId="0" xfId="0" applyFont="1" applyFill="1"/>
    <xf numFmtId="0" fontId="198" fillId="0" borderId="8" xfId="0" applyFont="1" applyBorder="1" applyAlignment="1">
      <alignment horizontal="center" vertical="center" wrapText="1"/>
    </xf>
    <xf numFmtId="0" fontId="199" fillId="0" borderId="142" xfId="91" applyFont="1" applyBorder="1" applyAlignment="1">
      <alignment horizontal="center" vertical="center"/>
    </xf>
    <xf numFmtId="0" fontId="2" fillId="0" borderId="142" xfId="91" applyFont="1" applyBorder="1" applyAlignment="1">
      <alignment horizontal="center" vertical="center" wrapText="1"/>
    </xf>
    <xf numFmtId="164" fontId="9" fillId="0" borderId="142" xfId="91" applyNumberFormat="1" applyFont="1" applyBorder="1" applyAlignment="1">
      <alignment horizontal="center" vertical="center" wrapText="1"/>
    </xf>
    <xf numFmtId="0" fontId="21" fillId="0" borderId="142" xfId="91" applyFont="1" applyBorder="1" applyAlignment="1" applyProtection="1">
      <alignment horizontal="center" vertical="center" wrapText="1"/>
      <protection locked="0"/>
    </xf>
    <xf numFmtId="164" fontId="21" fillId="0" borderId="142" xfId="91" applyNumberFormat="1" applyFont="1" applyBorder="1" applyAlignment="1">
      <alignment horizontal="center" vertical="center" wrapText="1"/>
    </xf>
    <xf numFmtId="0" fontId="31" fillId="0" borderId="142" xfId="91" applyFont="1" applyBorder="1" applyAlignment="1">
      <alignment horizontal="center" vertical="center" wrapText="1"/>
    </xf>
    <xf numFmtId="0" fontId="9" fillId="0" borderId="142" xfId="91" applyFont="1" applyBorder="1" applyAlignment="1">
      <alignment horizontal="center" vertical="center"/>
    </xf>
    <xf numFmtId="0" fontId="31" fillId="0" borderId="142" xfId="91" applyFont="1" applyBorder="1" applyAlignment="1">
      <alignment vertical="top" wrapText="1"/>
    </xf>
    <xf numFmtId="0" fontId="9" fillId="0" borderId="142" xfId="91" applyFont="1" applyBorder="1" applyAlignment="1">
      <alignment vertical="top" wrapText="1"/>
    </xf>
    <xf numFmtId="0" fontId="199" fillId="0" borderId="142" xfId="77" applyFont="1" applyFill="1" applyBorder="1" applyAlignment="1" applyProtection="1">
      <alignment horizontal="center" vertical="center" wrapText="1"/>
    </xf>
    <xf numFmtId="0" fontId="156" fillId="0" borderId="142" xfId="91" applyBorder="1" applyAlignment="1">
      <alignment horizontal="center" vertical="center"/>
    </xf>
    <xf numFmtId="0" fontId="199" fillId="0" borderId="142" xfId="91" applyFont="1" applyBorder="1" applyAlignment="1">
      <alignment horizontal="center" vertical="center" wrapText="1"/>
    </xf>
    <xf numFmtId="0" fontId="9" fillId="0" borderId="142" xfId="91" applyFont="1" applyBorder="1" applyAlignment="1">
      <alignment horizontal="center" vertical="center" wrapText="1"/>
    </xf>
    <xf numFmtId="164" fontId="31" fillId="0" borderId="142" xfId="91" applyNumberFormat="1" applyFont="1" applyBorder="1" applyAlignment="1">
      <alignment horizontal="center" vertical="center" wrapText="1"/>
    </xf>
    <xf numFmtId="0" fontId="31" fillId="0" borderId="142" xfId="91" applyFont="1" applyBorder="1" applyAlignment="1" applyProtection="1">
      <alignment horizontal="center" vertical="center" wrapText="1"/>
      <protection locked="0"/>
    </xf>
    <xf numFmtId="0" fontId="2" fillId="0" borderId="142" xfId="91" applyFont="1" applyBorder="1" applyAlignment="1">
      <alignment horizontal="center" vertical="center"/>
    </xf>
    <xf numFmtId="0" fontId="4" fillId="0" borderId="142" xfId="91" applyFont="1" applyBorder="1" applyAlignment="1">
      <alignment horizontal="center" vertical="center"/>
    </xf>
    <xf numFmtId="0" fontId="0" fillId="0" borderId="142" xfId="0" applyBorder="1" applyAlignment="1">
      <alignment horizontal="center" vertical="center"/>
    </xf>
    <xf numFmtId="0" fontId="24" fillId="0" borderId="142" xfId="91" applyFont="1" applyBorder="1" applyAlignment="1" applyProtection="1">
      <alignment horizontal="center" vertical="center"/>
      <protection locked="0"/>
    </xf>
    <xf numFmtId="164" fontId="24" fillId="0" borderId="142" xfId="38" applyNumberFormat="1" applyFont="1" applyFill="1" applyBorder="1" applyAlignment="1" applyProtection="1">
      <alignment horizontal="center" vertical="center"/>
    </xf>
    <xf numFmtId="0" fontId="16" fillId="0" borderId="142" xfId="91" applyFont="1" applyBorder="1" applyAlignment="1">
      <alignment horizontal="center" vertical="center" wrapText="1"/>
    </xf>
    <xf numFmtId="0" fontId="30" fillId="0" borderId="142" xfId="91" applyFont="1" applyBorder="1" applyAlignment="1" applyProtection="1">
      <alignment horizontal="center" vertical="center" wrapText="1"/>
      <protection locked="0"/>
    </xf>
    <xf numFmtId="0" fontId="9" fillId="0" borderId="142" xfId="91" applyFont="1" applyBorder="1" applyAlignment="1" applyProtection="1">
      <alignment horizontal="center" vertical="center" wrapText="1"/>
      <protection locked="0"/>
    </xf>
    <xf numFmtId="0" fontId="21" fillId="0" borderId="142" xfId="91" applyFont="1" applyBorder="1" applyAlignment="1" applyProtection="1">
      <alignment horizontal="center" vertical="center"/>
      <protection locked="0"/>
    </xf>
    <xf numFmtId="164" fontId="21" fillId="0" borderId="142" xfId="38" applyNumberFormat="1" applyFont="1" applyFill="1" applyBorder="1" applyAlignment="1" applyProtection="1">
      <alignment horizontal="center" vertical="center"/>
    </xf>
    <xf numFmtId="0" fontId="31" fillId="0" borderId="142" xfId="91" applyFont="1" applyBorder="1" applyAlignment="1">
      <alignment horizontal="left" vertical="top" wrapText="1"/>
    </xf>
    <xf numFmtId="0" fontId="31" fillId="0" borderId="142" xfId="91" applyFont="1" applyBorder="1" applyAlignment="1" applyProtection="1">
      <alignment horizontal="center" vertical="center"/>
      <protection locked="0"/>
    </xf>
    <xf numFmtId="0" fontId="31" fillId="0" borderId="142" xfId="91" applyFont="1" applyBorder="1" applyAlignment="1">
      <alignment horizontal="center" vertical="center"/>
    </xf>
    <xf numFmtId="0" fontId="199" fillId="0" borderId="142" xfId="0" applyFont="1" applyBorder="1" applyAlignment="1">
      <alignment horizontal="center" vertical="center"/>
    </xf>
    <xf numFmtId="0" fontId="198" fillId="0" borderId="142" xfId="91" applyFont="1" applyBorder="1" applyAlignment="1">
      <alignment horizontal="center" vertical="center" wrapText="1"/>
    </xf>
    <xf numFmtId="0" fontId="199" fillId="0" borderId="142" xfId="91" applyFont="1" applyBorder="1" applyAlignment="1">
      <alignment vertical="top" wrapText="1"/>
    </xf>
    <xf numFmtId="0" fontId="268" fillId="0" borderId="142" xfId="91" applyFont="1" applyBorder="1" applyAlignment="1">
      <alignment horizontal="center" vertical="center" wrapText="1"/>
    </xf>
    <xf numFmtId="0" fontId="268" fillId="0" borderId="142" xfId="91" applyFont="1" applyBorder="1" applyAlignment="1">
      <alignment horizontal="center" vertical="center"/>
    </xf>
    <xf numFmtId="0" fontId="43" fillId="0" borderId="142" xfId="91" applyFont="1" applyBorder="1" applyAlignment="1" applyProtection="1">
      <alignment horizontal="center" vertical="center" wrapText="1"/>
      <protection locked="0"/>
    </xf>
    <xf numFmtId="0" fontId="144" fillId="0" borderId="142" xfId="91" applyFont="1" applyBorder="1" applyAlignment="1" applyProtection="1">
      <alignment horizontal="center" vertical="center" wrapText="1"/>
      <protection locked="0"/>
    </xf>
    <xf numFmtId="0" fontId="6" fillId="0" borderId="142" xfId="77" applyFill="1" applyBorder="1" applyAlignment="1" applyProtection="1">
      <alignment horizontal="center" vertical="center"/>
    </xf>
    <xf numFmtId="0" fontId="31" fillId="0" borderId="142" xfId="91" applyFont="1" applyBorder="1" applyAlignment="1">
      <alignment wrapText="1"/>
    </xf>
    <xf numFmtId="164" fontId="106" fillId="0" borderId="142" xfId="38" applyNumberFormat="1" applyFont="1" applyFill="1" applyBorder="1" applyAlignment="1" applyProtection="1">
      <alignment horizontal="center" vertical="center" wrapText="1"/>
    </xf>
    <xf numFmtId="0" fontId="9" fillId="0" borderId="142" xfId="91" applyFont="1" applyBorder="1" applyAlignment="1">
      <alignment vertical="center" wrapText="1"/>
    </xf>
    <xf numFmtId="7" fontId="272" fillId="0" borderId="142" xfId="77" applyNumberFormat="1" applyFont="1" applyFill="1" applyBorder="1" applyAlignment="1" applyProtection="1">
      <alignment horizontal="center" vertical="center" wrapText="1"/>
    </xf>
    <xf numFmtId="0" fontId="278" fillId="0" borderId="142" xfId="91" applyFont="1" applyBorder="1" applyAlignment="1">
      <alignment horizontal="center" vertical="center" wrapText="1"/>
    </xf>
    <xf numFmtId="164" fontId="198" fillId="0" borderId="142" xfId="91" applyNumberFormat="1" applyFont="1" applyBorder="1" applyAlignment="1">
      <alignment horizontal="center" vertical="center" wrapText="1"/>
    </xf>
    <xf numFmtId="0" fontId="279" fillId="0" borderId="142" xfId="91" applyFont="1" applyBorder="1" applyAlignment="1">
      <alignment horizontal="center" vertical="center" wrapText="1"/>
    </xf>
    <xf numFmtId="0" fontId="198" fillId="0" borderId="142" xfId="91" applyFont="1" applyBorder="1" applyAlignment="1">
      <alignment vertical="top" wrapText="1"/>
    </xf>
    <xf numFmtId="7" fontId="21" fillId="0" borderId="142" xfId="38" applyNumberFormat="1" applyFont="1" applyFill="1" applyBorder="1" applyAlignment="1">
      <alignment horizontal="center" vertical="center" wrapText="1"/>
    </xf>
    <xf numFmtId="0" fontId="21" fillId="0" borderId="142" xfId="91" applyFont="1" applyBorder="1" applyAlignment="1">
      <alignment horizontal="center" vertical="center" wrapText="1"/>
    </xf>
    <xf numFmtId="0" fontId="199" fillId="0" borderId="0" xfId="0" applyFont="1" applyAlignment="1">
      <alignment horizontal="center" vertical="center"/>
    </xf>
    <xf numFmtId="0" fontId="0" fillId="0" borderId="0" xfId="0" applyAlignment="1">
      <alignment shrinkToFit="1"/>
    </xf>
    <xf numFmtId="0" fontId="9" fillId="0" borderId="14" xfId="0" applyFont="1" applyBorder="1" applyAlignment="1">
      <alignment vertical="top" wrapText="1"/>
    </xf>
    <xf numFmtId="0" fontId="0" fillId="0" borderId="144" xfId="0" applyBorder="1"/>
    <xf numFmtId="0" fontId="0" fillId="0" borderId="145" xfId="0" applyBorder="1"/>
    <xf numFmtId="0" fontId="0" fillId="0" borderId="146" xfId="0" applyBorder="1"/>
    <xf numFmtId="0" fontId="0" fillId="0" borderId="147" xfId="0" applyBorder="1"/>
    <xf numFmtId="0" fontId="280" fillId="0" borderId="0" xfId="0" applyFont="1"/>
    <xf numFmtId="0" fontId="9" fillId="0" borderId="79" xfId="0" applyFont="1" applyBorder="1"/>
    <xf numFmtId="0" fontId="195" fillId="0" borderId="0" xfId="88" applyAlignment="1">
      <alignment horizontal="right"/>
    </xf>
    <xf numFmtId="0" fontId="44" fillId="0" borderId="0" xfId="84" applyAlignment="1">
      <alignment horizontal="left"/>
    </xf>
    <xf numFmtId="0" fontId="44" fillId="0" borderId="0" xfId="84" applyAlignment="1">
      <alignment horizontal="left" vertical="center"/>
    </xf>
    <xf numFmtId="0" fontId="53" fillId="0" borderId="0" xfId="84" applyFont="1"/>
    <xf numFmtId="0" fontId="195" fillId="0" borderId="0" xfId="88"/>
    <xf numFmtId="0" fontId="195" fillId="0" borderId="0" xfId="88" applyAlignment="1">
      <alignment horizontal="center"/>
    </xf>
    <xf numFmtId="0" fontId="268" fillId="0" borderId="0" xfId="88" applyFont="1" applyAlignment="1">
      <alignment horizontal="center"/>
    </xf>
    <xf numFmtId="2" fontId="195" fillId="0" borderId="0" xfId="88" applyNumberFormat="1" applyAlignment="1">
      <alignment horizontal="center"/>
    </xf>
    <xf numFmtId="4" fontId="195" fillId="0" borderId="0" xfId="88" applyNumberFormat="1" applyAlignment="1">
      <alignment horizontal="center"/>
    </xf>
    <xf numFmtId="0" fontId="195" fillId="0" borderId="28" xfId="88" applyBorder="1" applyProtection="1">
      <protection locked="0"/>
    </xf>
    <xf numFmtId="2" fontId="195" fillId="0" borderId="28" xfId="88" applyNumberFormat="1" applyBorder="1" applyAlignment="1" applyProtection="1">
      <alignment horizontal="center"/>
      <protection locked="0"/>
    </xf>
    <xf numFmtId="4" fontId="195" fillId="0" borderId="28" xfId="88" applyNumberFormat="1" applyBorder="1" applyAlignment="1" applyProtection="1">
      <alignment horizontal="center"/>
      <protection locked="0"/>
    </xf>
    <xf numFmtId="164" fontId="281" fillId="0" borderId="0" xfId="84" applyNumberFormat="1" applyFont="1"/>
    <xf numFmtId="0" fontId="281" fillId="0" borderId="0" xfId="84" applyFont="1"/>
    <xf numFmtId="2" fontId="195" fillId="0" borderId="79" xfId="88" applyNumberFormat="1" applyBorder="1" applyAlignment="1">
      <alignment horizontal="center"/>
    </xf>
    <xf numFmtId="164" fontId="195" fillId="0" borderId="28" xfId="88" applyNumberFormat="1" applyBorder="1" applyAlignment="1">
      <alignment horizontal="center"/>
    </xf>
    <xf numFmtId="49" fontId="268" fillId="0" borderId="28" xfId="88" applyNumberFormat="1" applyFont="1" applyBorder="1" applyAlignment="1" applyProtection="1">
      <alignment horizontal="left"/>
      <protection locked="0"/>
    </xf>
    <xf numFmtId="2" fontId="195" fillId="0" borderId="0" xfId="88" applyNumberFormat="1" applyAlignment="1" applyProtection="1">
      <alignment horizontal="center"/>
      <protection locked="0"/>
    </xf>
    <xf numFmtId="4" fontId="195" fillId="0" borderId="0" xfId="88" applyNumberFormat="1" applyAlignment="1" applyProtection="1">
      <alignment horizontal="center"/>
      <protection locked="0"/>
    </xf>
    <xf numFmtId="164" fontId="195" fillId="0" borderId="0" xfId="88" applyNumberFormat="1" applyAlignment="1">
      <alignment horizontal="center"/>
    </xf>
    <xf numFmtId="0" fontId="195" fillId="0" borderId="79" xfId="88" applyBorder="1"/>
    <xf numFmtId="0" fontId="195" fillId="0" borderId="79" xfId="88" applyBorder="1" applyAlignment="1">
      <alignment horizontal="center"/>
    </xf>
    <xf numFmtId="2" fontId="282" fillId="0" borderId="0" xfId="88" applyNumberFormat="1" applyFont="1" applyAlignment="1">
      <alignment horizontal="center"/>
    </xf>
    <xf numFmtId="4" fontId="195" fillId="0" borderId="79" xfId="88" applyNumberFormat="1" applyBorder="1" applyAlignment="1">
      <alignment horizontal="center"/>
    </xf>
    <xf numFmtId="0" fontId="195" fillId="0" borderId="0" xfId="88" applyAlignment="1">
      <alignment horizontal="center" vertical="top"/>
    </xf>
    <xf numFmtId="164" fontId="282" fillId="0" borderId="29" xfId="88" applyNumberFormat="1" applyFont="1" applyBorder="1" applyAlignment="1">
      <alignment horizontal="center" vertical="center"/>
    </xf>
    <xf numFmtId="0" fontId="195" fillId="0" borderId="0" xfId="88" applyAlignment="1">
      <alignment vertical="top"/>
    </xf>
    <xf numFmtId="0" fontId="195" fillId="0" borderId="0" xfId="88" applyAlignment="1">
      <alignment horizontal="right" vertical="top"/>
    </xf>
    <xf numFmtId="164" fontId="195" fillId="0" borderId="0" xfId="88" applyNumberFormat="1" applyAlignment="1">
      <alignment horizontal="center" vertical="top"/>
    </xf>
    <xf numFmtId="164" fontId="281" fillId="0" borderId="0" xfId="84" applyNumberFormat="1" applyFont="1" applyAlignment="1">
      <alignment vertical="top"/>
    </xf>
    <xf numFmtId="0" fontId="281" fillId="0" borderId="0" xfId="84" applyFont="1" applyAlignment="1">
      <alignment vertical="top"/>
    </xf>
    <xf numFmtId="0" fontId="283" fillId="0" borderId="0" xfId="88" applyFont="1" applyProtection="1">
      <protection locked="0"/>
    </xf>
    <xf numFmtId="2" fontId="195" fillId="0" borderId="0" xfId="88" applyNumberFormat="1" applyAlignment="1">
      <alignment horizontal="center" vertical="top"/>
    </xf>
    <xf numFmtId="4" fontId="195" fillId="0" borderId="0" xfId="88" applyNumberFormat="1" applyAlignment="1">
      <alignment horizontal="center" vertical="top"/>
    </xf>
    <xf numFmtId="0" fontId="268" fillId="0" borderId="0" xfId="88" applyFont="1" applyAlignment="1">
      <alignment horizontal="left" vertical="center"/>
    </xf>
    <xf numFmtId="0" fontId="195" fillId="0" borderId="0" xfId="88" applyAlignment="1">
      <alignment horizontal="left" vertical="center"/>
    </xf>
    <xf numFmtId="0" fontId="284" fillId="0" borderId="0" xfId="88" applyFont="1" applyAlignment="1">
      <alignment horizontal="center"/>
    </xf>
    <xf numFmtId="0" fontId="282" fillId="0" borderId="80" xfId="88" applyFont="1" applyBorder="1" applyAlignment="1">
      <alignment horizontal="left" vertical="center"/>
    </xf>
    <xf numFmtId="0" fontId="273" fillId="0" borderId="81" xfId="88" applyFont="1" applyBorder="1" applyAlignment="1">
      <alignment horizontal="left" vertical="center"/>
    </xf>
    <xf numFmtId="0" fontId="273" fillId="0" borderId="82" xfId="88" applyFont="1" applyBorder="1" applyAlignment="1">
      <alignment horizontal="left" vertical="center"/>
    </xf>
    <xf numFmtId="0" fontId="282" fillId="0" borderId="80" xfId="88" applyFont="1" applyBorder="1" applyAlignment="1">
      <alignment vertical="center"/>
    </xf>
    <xf numFmtId="0" fontId="195" fillId="0" borderId="81" xfId="88" applyBorder="1" applyAlignment="1">
      <alignment horizontal="center"/>
    </xf>
    <xf numFmtId="2" fontId="195" fillId="0" borderId="81" xfId="88" applyNumberFormat="1" applyBorder="1" applyAlignment="1" applyProtection="1">
      <alignment horizontal="center"/>
      <protection locked="0"/>
    </xf>
    <xf numFmtId="4" fontId="195" fillId="0" borderId="81" xfId="88" applyNumberFormat="1" applyBorder="1" applyAlignment="1" applyProtection="1">
      <alignment horizontal="center"/>
      <protection locked="0"/>
    </xf>
    <xf numFmtId="0" fontId="195" fillId="0" borderId="81" xfId="88" applyBorder="1" applyAlignment="1">
      <alignment horizontal="right"/>
    </xf>
    <xf numFmtId="164" fontId="195" fillId="0" borderId="82" xfId="88" applyNumberFormat="1" applyBorder="1" applyAlignment="1">
      <alignment horizontal="center"/>
    </xf>
    <xf numFmtId="0" fontId="195" fillId="0" borderId="0" xfId="88" applyProtection="1">
      <protection locked="0"/>
    </xf>
    <xf numFmtId="164" fontId="282" fillId="0" borderId="29" xfId="88" applyNumberFormat="1" applyFont="1" applyBorder="1" applyAlignment="1">
      <alignment horizontal="center"/>
    </xf>
    <xf numFmtId="164" fontId="195" fillId="0" borderId="79" xfId="88" applyNumberFormat="1" applyBorder="1" applyAlignment="1">
      <alignment horizontal="center"/>
    </xf>
    <xf numFmtId="4" fontId="195" fillId="0" borderId="28" xfId="88" applyNumberFormat="1" applyBorder="1" applyAlignment="1">
      <alignment horizontal="center"/>
    </xf>
    <xf numFmtId="164" fontId="282" fillId="0" borderId="28" xfId="88" applyNumberFormat="1" applyFont="1" applyBorder="1" applyAlignment="1">
      <alignment horizontal="center" vertical="top"/>
    </xf>
    <xf numFmtId="0" fontId="195" fillId="0" borderId="0" xfId="88" applyAlignment="1">
      <alignment horizontal="center" vertical="center"/>
    </xf>
    <xf numFmtId="2" fontId="195" fillId="0" borderId="0" xfId="88" applyNumberFormat="1" applyAlignment="1">
      <alignment horizontal="center" vertical="center"/>
    </xf>
    <xf numFmtId="4" fontId="195" fillId="0" borderId="0" xfId="88" applyNumberFormat="1" applyAlignment="1">
      <alignment horizontal="center" vertical="center"/>
    </xf>
    <xf numFmtId="164" fontId="282" fillId="0" borderId="28" xfId="88" applyNumberFormat="1" applyFont="1" applyBorder="1" applyAlignment="1">
      <alignment horizontal="center" vertical="center"/>
    </xf>
    <xf numFmtId="0" fontId="281" fillId="0" borderId="0" xfId="84" applyFont="1" applyAlignment="1">
      <alignment horizontal="center" vertical="center"/>
    </xf>
    <xf numFmtId="0" fontId="44" fillId="0" borderId="0" xfId="84" applyAlignment="1">
      <alignment horizontal="center" vertical="center"/>
    </xf>
    <xf numFmtId="164" fontId="285" fillId="0" borderId="0" xfId="84" applyNumberFormat="1" applyFont="1" applyAlignment="1">
      <alignment horizontal="center" vertical="center"/>
    </xf>
    <xf numFmtId="164" fontId="268" fillId="0" borderId="28" xfId="88" applyNumberFormat="1" applyFont="1" applyBorder="1" applyAlignment="1">
      <alignment horizontal="center" vertical="top"/>
    </xf>
    <xf numFmtId="164" fontId="268" fillId="0" borderId="29" xfId="88" applyNumberFormat="1" applyFont="1" applyBorder="1" applyAlignment="1">
      <alignment horizontal="center"/>
    </xf>
    <xf numFmtId="164" fontId="282" fillId="0" borderId="0" xfId="88" applyNumberFormat="1" applyFont="1" applyAlignment="1">
      <alignment horizontal="center" vertical="center"/>
    </xf>
    <xf numFmtId="164" fontId="268" fillId="0" borderId="20" xfId="88" applyNumberFormat="1" applyFont="1" applyBorder="1" applyAlignment="1">
      <alignment horizontal="center"/>
    </xf>
    <xf numFmtId="0" fontId="268" fillId="0" borderId="0" xfId="88" applyFont="1" applyAlignment="1">
      <alignment horizontal="center" vertical="top"/>
    </xf>
    <xf numFmtId="0" fontId="201" fillId="0" borderId="0" xfId="0" applyFont="1" applyAlignment="1">
      <alignment horizontal="right" vertical="center"/>
    </xf>
    <xf numFmtId="44" fontId="9" fillId="0" borderId="22" xfId="37" applyFont="1" applyFill="1" applyBorder="1" applyAlignment="1" applyProtection="1">
      <alignment horizontal="center" vertical="center" wrapText="1"/>
      <protection locked="0"/>
    </xf>
    <xf numFmtId="0" fontId="195" fillId="0" borderId="0" xfId="84" applyFont="1" applyAlignment="1" applyProtection="1">
      <alignment horizontal="center" vertical="center"/>
      <protection locked="0"/>
    </xf>
    <xf numFmtId="0" fontId="268" fillId="0" borderId="0" xfId="84" applyFont="1" applyAlignment="1" applyProtection="1">
      <alignment horizontal="center" vertical="center"/>
      <protection locked="0"/>
    </xf>
    <xf numFmtId="164" fontId="195" fillId="0" borderId="0" xfId="84" applyNumberFormat="1" applyFont="1" applyAlignment="1" applyProtection="1">
      <alignment horizontal="center" vertical="center" wrapText="1"/>
      <protection locked="0"/>
    </xf>
    <xf numFmtId="0" fontId="195" fillId="0" borderId="0" xfId="84" applyFont="1" applyProtection="1">
      <protection locked="0"/>
    </xf>
    <xf numFmtId="0" fontId="268" fillId="0" borderId="0" xfId="84" applyFont="1" applyAlignment="1" applyProtection="1">
      <alignment horizontal="center" vertical="center" wrapText="1"/>
      <protection locked="0"/>
    </xf>
    <xf numFmtId="0" fontId="195" fillId="0" borderId="0" xfId="84" applyFont="1" applyAlignment="1" applyProtection="1">
      <alignment horizontal="center" vertical="center" wrapText="1"/>
      <protection locked="0"/>
    </xf>
    <xf numFmtId="0" fontId="195" fillId="0" borderId="0" xfId="84" applyFont="1" applyAlignment="1" applyProtection="1">
      <alignment wrapText="1"/>
      <protection locked="0"/>
    </xf>
    <xf numFmtId="0" fontId="195" fillId="0" borderId="0" xfId="84" applyFont="1" applyAlignment="1" applyProtection="1">
      <alignment vertical="top" wrapText="1"/>
      <protection locked="0"/>
    </xf>
    <xf numFmtId="0" fontId="16" fillId="0" borderId="0" xfId="0" applyFont="1" applyAlignment="1">
      <alignment horizontal="center" vertical="center"/>
    </xf>
    <xf numFmtId="1" fontId="16" fillId="0" borderId="0" xfId="84" applyNumberFormat="1" applyFont="1" applyAlignment="1">
      <alignment horizontal="center" vertical="center" wrapText="1"/>
    </xf>
    <xf numFmtId="0" fontId="150" fillId="0" borderId="0" xfId="84" applyFont="1" applyAlignment="1">
      <alignment horizontal="justify" vertical="top"/>
    </xf>
    <xf numFmtId="0" fontId="16" fillId="0" borderId="0" xfId="84" applyFont="1" applyAlignment="1">
      <alignment horizontal="center" vertical="center" wrapText="1"/>
    </xf>
    <xf numFmtId="0" fontId="44" fillId="0" borderId="0" xfId="84" applyAlignment="1">
      <alignment horizontal="justify" vertical="top" wrapText="1"/>
    </xf>
    <xf numFmtId="0" fontId="16" fillId="0" borderId="0" xfId="84"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44" fillId="0" borderId="0" xfId="84" applyAlignment="1" applyProtection="1">
      <alignment horizontal="center" vertical="center"/>
      <protection locked="0"/>
    </xf>
    <xf numFmtId="0" fontId="9" fillId="0" borderId="0" xfId="0" applyFont="1" applyAlignment="1">
      <alignment vertical="top" wrapText="1"/>
    </xf>
    <xf numFmtId="0" fontId="9" fillId="0" borderId="0" xfId="0" applyFont="1" applyAlignment="1">
      <alignment horizontal="center" vertical="center" wrapText="1"/>
    </xf>
    <xf numFmtId="0" fontId="44" fillId="0" borderId="0" xfId="84" applyAlignment="1" applyProtection="1">
      <alignment horizontal="center" vertical="center" wrapText="1"/>
      <protection locked="0"/>
    </xf>
    <xf numFmtId="0" fontId="286" fillId="0" borderId="0" xfId="84" applyFont="1" applyAlignment="1" applyProtection="1">
      <alignment horizontal="center" vertical="center" wrapText="1"/>
      <protection locked="0"/>
    </xf>
    <xf numFmtId="0" fontId="195" fillId="0" borderId="0" xfId="84" applyFont="1" applyAlignment="1" applyProtection="1">
      <alignment vertical="center" wrapText="1"/>
      <protection locked="0"/>
    </xf>
    <xf numFmtId="44" fontId="195" fillId="0" borderId="0" xfId="61" applyFont="1" applyFill="1" applyBorder="1" applyAlignment="1" applyProtection="1">
      <alignment horizontal="center" vertical="center"/>
      <protection locked="0"/>
    </xf>
    <xf numFmtId="0" fontId="195" fillId="0" borderId="0" xfId="84" applyFont="1" applyAlignment="1" applyProtection="1">
      <alignment vertical="top"/>
      <protection locked="0"/>
    </xf>
    <xf numFmtId="0" fontId="195" fillId="0" borderId="0" xfId="84" applyFont="1" applyAlignment="1" applyProtection="1">
      <alignment horizontal="left" vertical="top" wrapText="1"/>
      <protection locked="0"/>
    </xf>
    <xf numFmtId="0" fontId="287" fillId="0" borderId="0" xfId="0" applyFont="1" applyAlignment="1">
      <alignment horizontal="left" vertical="center"/>
    </xf>
    <xf numFmtId="0" fontId="135" fillId="0" borderId="0" xfId="0" applyFont="1" applyAlignment="1">
      <alignment horizontal="left"/>
    </xf>
    <xf numFmtId="0" fontId="288" fillId="0" borderId="0" xfId="0" applyFont="1" applyAlignment="1">
      <alignment vertical="center"/>
    </xf>
    <xf numFmtId="164" fontId="59" fillId="0" borderId="0" xfId="0" applyNumberFormat="1" applyFont="1" applyAlignment="1">
      <alignment horizontal="left" vertical="center"/>
    </xf>
    <xf numFmtId="164" fontId="227" fillId="0" borderId="0" xfId="84" applyNumberFormat="1" applyFont="1" applyAlignment="1" applyProtection="1">
      <alignment horizontal="left" vertical="center"/>
      <protection locked="0"/>
    </xf>
    <xf numFmtId="164" fontId="227" fillId="0" borderId="0" xfId="84" applyNumberFormat="1" applyFont="1" applyAlignment="1" applyProtection="1">
      <alignment horizontal="left" vertical="center" wrapText="1"/>
      <protection locked="0"/>
    </xf>
    <xf numFmtId="0" fontId="59" fillId="0" borderId="0" xfId="0" applyFont="1" applyAlignment="1">
      <alignment vertical="center"/>
    </xf>
    <xf numFmtId="0" fontId="289" fillId="0" borderId="0" xfId="0" applyFont="1" applyAlignment="1">
      <alignment vertical="center"/>
    </xf>
    <xf numFmtId="0" fontId="289" fillId="0" borderId="0" xfId="0" applyFont="1" applyAlignment="1">
      <alignment horizontal="left" vertical="center"/>
    </xf>
    <xf numFmtId="164" fontId="59" fillId="0" borderId="0" xfId="84" applyNumberFormat="1" applyFont="1" applyAlignment="1" applyProtection="1">
      <alignment horizontal="left" vertical="center"/>
      <protection locked="0"/>
    </xf>
    <xf numFmtId="0" fontId="290" fillId="0" borderId="0" xfId="0" applyFont="1" applyAlignment="1">
      <alignment vertical="center"/>
    </xf>
    <xf numFmtId="0" fontId="164" fillId="0" borderId="0" xfId="0" applyFont="1"/>
    <xf numFmtId="0" fontId="165" fillId="0" borderId="0" xfId="0" applyFont="1" applyAlignment="1">
      <alignment vertical="center"/>
    </xf>
    <xf numFmtId="0" fontId="165" fillId="0" borderId="0" xfId="0" applyFont="1"/>
    <xf numFmtId="0" fontId="166" fillId="0" borderId="0" xfId="0" applyFont="1" applyAlignment="1">
      <alignment vertical="center"/>
    </xf>
    <xf numFmtId="164" fontId="27" fillId="0" borderId="9" xfId="0" applyNumberFormat="1" applyFont="1" applyBorder="1" applyAlignment="1" applyProtection="1">
      <alignment horizontal="center" vertical="center" wrapText="1"/>
      <protection locked="0"/>
    </xf>
    <xf numFmtId="3" fontId="27" fillId="0" borderId="10" xfId="0" applyNumberFormat="1" applyFont="1" applyBorder="1" applyAlignment="1" applyProtection="1">
      <alignment horizontal="center" vertical="center" wrapText="1"/>
      <protection locked="0"/>
    </xf>
    <xf numFmtId="164" fontId="27" fillId="0" borderId="11" xfId="0" applyNumberFormat="1" applyFont="1" applyBorder="1" applyAlignment="1">
      <alignment horizontal="center" vertical="center" wrapText="1"/>
    </xf>
    <xf numFmtId="164" fontId="27" fillId="0" borderId="12" xfId="0" applyNumberFormat="1" applyFont="1" applyBorder="1" applyAlignment="1">
      <alignment horizontal="center" vertical="center" wrapText="1"/>
    </xf>
    <xf numFmtId="44" fontId="24" fillId="0" borderId="22" xfId="37" applyFont="1" applyFill="1" applyBorder="1" applyAlignment="1" applyProtection="1">
      <alignment horizontal="center" vertical="center" wrapText="1"/>
      <protection locked="0"/>
    </xf>
    <xf numFmtId="164" fontId="27" fillId="0" borderId="33" xfId="0" applyNumberFormat="1" applyFont="1" applyBorder="1" applyAlignment="1" applyProtection="1">
      <alignment horizontal="center" vertical="center" wrapText="1"/>
      <protection locked="0"/>
    </xf>
    <xf numFmtId="3" fontId="27" fillId="0" borderId="23" xfId="0" applyNumberFormat="1" applyFont="1" applyBorder="1" applyAlignment="1" applyProtection="1">
      <alignment horizontal="center" vertical="center" wrapText="1"/>
      <protection locked="0"/>
    </xf>
    <xf numFmtId="164" fontId="27" fillId="0" borderId="73" xfId="0" applyNumberFormat="1" applyFont="1" applyBorder="1" applyAlignment="1">
      <alignment horizontal="center" vertical="center" wrapText="1"/>
    </xf>
    <xf numFmtId="164" fontId="27" fillId="0" borderId="24" xfId="0" applyNumberFormat="1" applyFont="1" applyBorder="1" applyAlignment="1">
      <alignment horizontal="center" vertical="center" wrapText="1"/>
    </xf>
    <xf numFmtId="44" fontId="24" fillId="0" borderId="25" xfId="37" applyFont="1" applyFill="1" applyBorder="1" applyAlignment="1" applyProtection="1">
      <alignment horizontal="center" vertical="center" wrapText="1"/>
      <protection locked="0"/>
    </xf>
    <xf numFmtId="0" fontId="31" fillId="0" borderId="83" xfId="0" applyFont="1" applyBorder="1" applyAlignment="1">
      <alignment horizontal="center" vertical="center" wrapText="1"/>
    </xf>
    <xf numFmtId="164" fontId="21" fillId="0" borderId="33" xfId="0" applyNumberFormat="1" applyFont="1" applyBorder="1" applyAlignment="1" applyProtection="1">
      <alignment horizontal="center" vertical="center" wrapText="1"/>
      <protection locked="0"/>
    </xf>
    <xf numFmtId="3" fontId="21" fillId="0" borderId="10" xfId="0" applyNumberFormat="1" applyFont="1" applyBorder="1" applyAlignment="1" applyProtection="1">
      <alignment horizontal="center" vertical="center" wrapText="1"/>
      <protection locked="0"/>
    </xf>
    <xf numFmtId="164" fontId="21" fillId="0" borderId="11" xfId="0" applyNumberFormat="1" applyFont="1" applyBorder="1" applyAlignment="1">
      <alignment horizontal="center" vertical="center" wrapText="1"/>
    </xf>
    <xf numFmtId="3" fontId="27" fillId="0" borderId="150" xfId="0" applyNumberFormat="1" applyFont="1" applyBorder="1" applyAlignment="1" applyProtection="1">
      <alignment horizontal="center" vertical="center" wrapText="1"/>
      <protection locked="0"/>
    </xf>
    <xf numFmtId="164" fontId="27" fillId="0" borderId="150" xfId="0" applyNumberFormat="1" applyFont="1" applyBorder="1" applyAlignment="1">
      <alignment horizontal="center" vertical="center" wrapText="1"/>
    </xf>
    <xf numFmtId="164" fontId="27" fillId="0" borderId="151" xfId="0" applyNumberFormat="1" applyFont="1" applyBorder="1" applyAlignment="1">
      <alignment horizontal="center" vertical="center" wrapText="1"/>
    </xf>
    <xf numFmtId="44" fontId="21" fillId="0" borderId="149" xfId="37" applyFont="1" applyFill="1" applyBorder="1" applyAlignment="1" applyProtection="1">
      <alignment horizontal="center" vertical="center" wrapText="1"/>
      <protection locked="0"/>
    </xf>
    <xf numFmtId="164" fontId="21" fillId="0" borderId="151" xfId="0" applyNumberFormat="1" applyFont="1" applyBorder="1" applyAlignment="1">
      <alignment horizontal="center" vertical="center" wrapText="1"/>
    </xf>
    <xf numFmtId="44" fontId="27" fillId="0" borderId="22" xfId="37" applyFont="1" applyFill="1" applyBorder="1" applyAlignment="1" applyProtection="1">
      <alignment horizontal="center" vertical="center" wrapText="1"/>
      <protection locked="0"/>
    </xf>
    <xf numFmtId="44" fontId="29" fillId="0" borderId="22" xfId="37" applyFont="1" applyFill="1" applyBorder="1" applyAlignment="1" applyProtection="1">
      <alignment horizontal="center" vertical="center" wrapText="1"/>
      <protection locked="0"/>
    </xf>
    <xf numFmtId="164" fontId="29" fillId="0" borderId="12" xfId="0" applyNumberFormat="1" applyFont="1" applyBorder="1" applyAlignment="1">
      <alignment horizontal="center" vertical="center" wrapText="1"/>
    </xf>
    <xf numFmtId="164" fontId="24" fillId="0" borderId="33" xfId="0" applyNumberFormat="1" applyFont="1" applyBorder="1" applyAlignment="1" applyProtection="1">
      <alignment horizontal="center" vertical="center" wrapText="1"/>
      <protection locked="0"/>
    </xf>
    <xf numFmtId="164" fontId="24" fillId="0" borderId="9" xfId="0" applyNumberFormat="1" applyFont="1" applyBorder="1" applyAlignment="1" applyProtection="1">
      <alignment horizontal="center" vertical="center" wrapText="1"/>
      <protection locked="0"/>
    </xf>
    <xf numFmtId="3" fontId="24" fillId="0" borderId="10" xfId="0" applyNumberFormat="1" applyFont="1" applyBorder="1" applyAlignment="1" applyProtection="1">
      <alignment horizontal="center" vertical="center" wrapText="1"/>
      <protection locked="0"/>
    </xf>
    <xf numFmtId="164" fontId="24" fillId="0" borderId="11" xfId="0" applyNumberFormat="1" applyFont="1" applyBorder="1" applyAlignment="1">
      <alignment horizontal="center" vertical="center" wrapText="1"/>
    </xf>
    <xf numFmtId="0" fontId="31" fillId="0" borderId="77" xfId="0" applyFont="1" applyBorder="1" applyAlignment="1">
      <alignment horizontal="center" vertical="center" wrapText="1"/>
    </xf>
    <xf numFmtId="3" fontId="23" fillId="0" borderId="84" xfId="0" applyNumberFormat="1" applyFont="1" applyBorder="1" applyAlignment="1" applyProtection="1">
      <alignment horizontal="center" vertical="center" wrapText="1"/>
      <protection locked="0"/>
    </xf>
    <xf numFmtId="164" fontId="23" fillId="0" borderId="85" xfId="0" applyNumberFormat="1" applyFont="1" applyBorder="1" applyAlignment="1">
      <alignment horizontal="center" vertical="center" wrapText="1"/>
    </xf>
    <xf numFmtId="0" fontId="0" fillId="22" borderId="0" xfId="0" applyFill="1"/>
    <xf numFmtId="0" fontId="167" fillId="22" borderId="0" xfId="0" applyFont="1" applyFill="1" applyAlignment="1">
      <alignment vertical="center"/>
    </xf>
    <xf numFmtId="164" fontId="21" fillId="0" borderId="86" xfId="0" applyNumberFormat="1" applyFont="1" applyBorder="1" applyAlignment="1">
      <alignment horizontal="center" vertical="center" wrapText="1"/>
    </xf>
    <xf numFmtId="164" fontId="23" fillId="0" borderId="23" xfId="0" applyNumberFormat="1" applyFont="1" applyBorder="1" applyAlignment="1">
      <alignment horizontal="center" vertical="center" wrapText="1"/>
    </xf>
    <xf numFmtId="0" fontId="9" fillId="0" borderId="83" xfId="0" applyFont="1" applyBorder="1" applyAlignment="1">
      <alignment horizontal="center" vertical="center" wrapText="1"/>
    </xf>
    <xf numFmtId="44" fontId="21" fillId="0" borderId="87" xfId="37" applyFont="1" applyFill="1" applyBorder="1" applyAlignment="1" applyProtection="1">
      <alignment horizontal="center" vertical="center" wrapText="1"/>
      <protection locked="0"/>
    </xf>
    <xf numFmtId="164" fontId="21" fillId="0" borderId="88" xfId="0" applyNumberFormat="1" applyFont="1" applyBorder="1" applyAlignment="1">
      <alignment horizontal="center" vertical="center" wrapText="1"/>
    </xf>
    <xf numFmtId="0" fontId="31" fillId="0" borderId="12" xfId="0" applyFont="1" applyBorder="1" applyAlignment="1">
      <alignment horizontal="center" vertical="center" wrapText="1"/>
    </xf>
    <xf numFmtId="164" fontId="23" fillId="0" borderId="88" xfId="0" applyNumberFormat="1" applyFont="1" applyBorder="1" applyAlignment="1">
      <alignment horizontal="center" vertical="center" wrapText="1"/>
    </xf>
    <xf numFmtId="164" fontId="31" fillId="0" borderId="33" xfId="0" applyNumberFormat="1" applyFont="1" applyBorder="1" applyAlignment="1" applyProtection="1">
      <alignment horizontal="center" vertical="center" wrapText="1"/>
      <protection locked="0"/>
    </xf>
    <xf numFmtId="0" fontId="199" fillId="0" borderId="28" xfId="0" applyFont="1" applyBorder="1" applyAlignment="1">
      <alignment horizontal="center" vertical="center" wrapText="1"/>
    </xf>
    <xf numFmtId="0" fontId="2" fillId="0" borderId="90" xfId="0" applyFont="1" applyBorder="1" applyAlignment="1">
      <alignment horizontal="center" vertical="center" wrapText="1"/>
    </xf>
    <xf numFmtId="0" fontId="16" fillId="0" borderId="77" xfId="0" applyFont="1" applyBorder="1" applyAlignment="1">
      <alignment horizontal="center" vertical="center" wrapText="1"/>
    </xf>
    <xf numFmtId="0" fontId="201" fillId="0" borderId="121" xfId="0" applyFont="1" applyBorder="1" applyAlignment="1">
      <alignment horizontal="center" vertical="top"/>
    </xf>
    <xf numFmtId="0" fontId="201" fillId="0" borderId="121" xfId="0" applyFont="1" applyBorder="1" applyAlignment="1">
      <alignment vertical="top" wrapText="1"/>
    </xf>
    <xf numFmtId="0" fontId="201" fillId="0" borderId="121" xfId="0" applyFont="1" applyBorder="1" applyAlignment="1">
      <alignment horizontal="left" vertical="top" wrapText="1"/>
    </xf>
    <xf numFmtId="0" fontId="195" fillId="0" borderId="142" xfId="84" applyFont="1" applyBorder="1" applyAlignment="1" applyProtection="1">
      <alignment horizontal="center" vertical="center"/>
      <protection locked="0"/>
    </xf>
    <xf numFmtId="164" fontId="195" fillId="0" borderId="142" xfId="84" applyNumberFormat="1" applyFont="1" applyBorder="1" applyAlignment="1" applyProtection="1">
      <alignment horizontal="center" vertical="center" wrapText="1"/>
      <protection locked="0"/>
    </xf>
    <xf numFmtId="0" fontId="195" fillId="0" borderId="142" xfId="84" applyFont="1" applyBorder="1" applyProtection="1">
      <protection locked="0"/>
    </xf>
    <xf numFmtId="0" fontId="195" fillId="0" borderId="142" xfId="84" applyFont="1" applyBorder="1" applyAlignment="1" applyProtection="1">
      <alignment horizontal="center" vertical="center" wrapText="1"/>
      <protection locked="0"/>
    </xf>
    <xf numFmtId="0" fontId="195" fillId="0" borderId="142" xfId="84" applyFont="1" applyBorder="1" applyAlignment="1" applyProtection="1">
      <alignment wrapText="1"/>
      <protection locked="0"/>
    </xf>
    <xf numFmtId="0" fontId="195" fillId="0" borderId="142" xfId="84" applyFont="1" applyBorder="1" applyAlignment="1" applyProtection="1">
      <alignment vertical="top" wrapText="1"/>
      <protection locked="0"/>
    </xf>
    <xf numFmtId="0" fontId="44" fillId="0" borderId="142" xfId="84" applyBorder="1" applyAlignment="1">
      <alignment horizontal="justify" vertical="top" wrapText="1"/>
    </xf>
    <xf numFmtId="0" fontId="9" fillId="0" borderId="142" xfId="88" applyFont="1" applyBorder="1" applyAlignment="1">
      <alignment horizontal="center" vertical="center"/>
    </xf>
    <xf numFmtId="164" fontId="9" fillId="0" borderId="142" xfId="88" applyNumberFormat="1" applyFont="1" applyBorder="1" applyAlignment="1">
      <alignment horizontal="center" vertical="center" wrapText="1"/>
    </xf>
    <xf numFmtId="0" fontId="44" fillId="0" borderId="142" xfId="84" applyBorder="1" applyAlignment="1" applyProtection="1">
      <alignment horizontal="center" vertical="center"/>
      <protection locked="0"/>
    </xf>
    <xf numFmtId="0" fontId="9" fillId="0" borderId="142" xfId="88" applyFont="1" applyBorder="1" applyAlignment="1">
      <alignment vertical="top" wrapText="1"/>
    </xf>
    <xf numFmtId="0" fontId="286" fillId="0" borderId="142" xfId="84" applyFont="1" applyBorder="1" applyAlignment="1" applyProtection="1">
      <alignment horizontal="center" vertical="center" wrapText="1"/>
      <protection locked="0"/>
    </xf>
    <xf numFmtId="0" fontId="195" fillId="0" borderId="142" xfId="84" applyFont="1" applyBorder="1" applyAlignment="1" applyProtection="1">
      <alignment vertical="center" wrapText="1"/>
      <protection locked="0"/>
    </xf>
    <xf numFmtId="44" fontId="195" fillId="0" borderId="142" xfId="61" applyFont="1" applyFill="1" applyBorder="1" applyAlignment="1" applyProtection="1">
      <alignment horizontal="center" vertical="center"/>
      <protection locked="0"/>
    </xf>
    <xf numFmtId="0" fontId="195" fillId="0" borderId="142" xfId="84" applyFont="1" applyBorder="1" applyAlignment="1" applyProtection="1">
      <alignment vertical="top"/>
      <protection locked="0"/>
    </xf>
    <xf numFmtId="0" fontId="195" fillId="0" borderId="142" xfId="84" applyFont="1" applyBorder="1" applyAlignment="1" applyProtection="1">
      <alignment horizontal="left" vertical="top" wrapText="1"/>
      <protection locked="0"/>
    </xf>
    <xf numFmtId="0" fontId="135" fillId="0" borderId="0" xfId="88" applyFont="1" applyAlignment="1">
      <alignment horizontal="left"/>
    </xf>
    <xf numFmtId="0" fontId="150" fillId="0" borderId="0" xfId="88" applyFont="1" applyAlignment="1">
      <alignment horizontal="left"/>
    </xf>
    <xf numFmtId="0" fontId="223" fillId="0" borderId="0" xfId="88" applyFont="1" applyAlignment="1">
      <alignment horizontal="left" vertical="center"/>
    </xf>
    <xf numFmtId="0" fontId="282" fillId="0" borderId="0" xfId="88" applyFont="1" applyAlignment="1">
      <alignment horizontal="left" vertical="center"/>
    </xf>
    <xf numFmtId="0" fontId="44" fillId="0" borderId="142" xfId="84" applyBorder="1" applyAlignment="1">
      <alignment horizontal="center" vertical="center"/>
    </xf>
    <xf numFmtId="0" fontId="291" fillId="0" borderId="0" xfId="82" applyFont="1"/>
    <xf numFmtId="0" fontId="292" fillId="0" borderId="153" xfId="82" applyFont="1" applyBorder="1" applyAlignment="1">
      <alignment horizontal="center"/>
    </xf>
    <xf numFmtId="0" fontId="292" fillId="0" borderId="154" xfId="82" applyFont="1" applyBorder="1" applyAlignment="1">
      <alignment horizontal="left"/>
    </xf>
    <xf numFmtId="0" fontId="292" fillId="0" borderId="155" xfId="82" applyFont="1" applyBorder="1" applyAlignment="1">
      <alignment horizontal="center"/>
    </xf>
    <xf numFmtId="0" fontId="293" fillId="0" borderId="156" xfId="82" applyFont="1" applyBorder="1" applyAlignment="1">
      <alignment horizontal="left"/>
    </xf>
    <xf numFmtId="0" fontId="293" fillId="0" borderId="157" xfId="82" applyFont="1" applyBorder="1"/>
    <xf numFmtId="0" fontId="293" fillId="0" borderId="158" xfId="82" applyFont="1" applyBorder="1"/>
    <xf numFmtId="0" fontId="293" fillId="0" borderId="159" xfId="82" applyFont="1" applyBorder="1"/>
    <xf numFmtId="49" fontId="293" fillId="0" borderId="160" xfId="82" applyNumberFormat="1" applyFont="1" applyBorder="1" applyAlignment="1">
      <alignment horizontal="left"/>
    </xf>
    <xf numFmtId="0" fontId="293" fillId="0" borderId="160" xfId="82" applyFont="1" applyBorder="1"/>
    <xf numFmtId="0" fontId="294" fillId="0" borderId="161" xfId="78" applyFont="1" applyBorder="1" applyAlignment="1" applyProtection="1"/>
    <xf numFmtId="0" fontId="294" fillId="0" borderId="162" xfId="78" applyFont="1" applyBorder="1" applyAlignment="1" applyProtection="1"/>
    <xf numFmtId="0" fontId="293" fillId="0" borderId="163" xfId="82" applyFont="1" applyBorder="1"/>
    <xf numFmtId="0" fontId="294" fillId="0" borderId="164" xfId="78" applyFont="1" applyBorder="1" applyAlignment="1" applyProtection="1"/>
    <xf numFmtId="0" fontId="292" fillId="0" borderId="165" xfId="82" applyFont="1" applyBorder="1" applyAlignment="1">
      <alignment horizontal="center"/>
    </xf>
    <xf numFmtId="0" fontId="293" fillId="0" borderId="166" xfId="82" applyFont="1" applyBorder="1" applyAlignment="1">
      <alignment horizontal="left"/>
    </xf>
    <xf numFmtId="0" fontId="293" fillId="0" borderId="167" xfId="82" applyFont="1" applyBorder="1" applyAlignment="1">
      <alignment horizontal="left"/>
    </xf>
    <xf numFmtId="49" fontId="293" fillId="0" borderId="169" xfId="82" applyNumberFormat="1" applyFont="1" applyBorder="1" applyAlignment="1">
      <alignment horizontal="left" wrapText="1"/>
    </xf>
    <xf numFmtId="49" fontId="293" fillId="0" borderId="170" xfId="82" applyNumberFormat="1" applyFont="1" applyBorder="1" applyAlignment="1">
      <alignment horizontal="left" wrapText="1"/>
    </xf>
    <xf numFmtId="0" fontId="293" fillId="0" borderId="156" xfId="82" applyFont="1" applyBorder="1" applyAlignment="1">
      <alignment horizontal="left" wrapText="1"/>
    </xf>
    <xf numFmtId="0" fontId="293" fillId="0" borderId="172" xfId="82" applyFont="1" applyBorder="1"/>
    <xf numFmtId="0" fontId="293" fillId="0" borderId="173" xfId="82" applyFont="1" applyBorder="1"/>
    <xf numFmtId="1" fontId="293" fillId="0" borderId="174" xfId="82" applyNumberFormat="1" applyFont="1" applyBorder="1" applyAlignment="1">
      <alignment horizontal="left"/>
    </xf>
    <xf numFmtId="49" fontId="293" fillId="0" borderId="174" xfId="82" applyNumberFormat="1" applyFont="1" applyBorder="1" applyAlignment="1">
      <alignment horizontal="left"/>
    </xf>
    <xf numFmtId="0" fontId="295" fillId="10" borderId="0" xfId="0" applyFont="1" applyFill="1"/>
    <xf numFmtId="164" fontId="279" fillId="0" borderId="26" xfId="0" applyNumberFormat="1" applyFont="1" applyBorder="1" applyAlignment="1" applyProtection="1">
      <alignment horizontal="center" vertical="center" wrapText="1"/>
      <protection locked="0"/>
    </xf>
    <xf numFmtId="3" fontId="279" fillId="0" borderId="13" xfId="0" applyNumberFormat="1" applyFont="1" applyBorder="1" applyAlignment="1" applyProtection="1">
      <alignment horizontal="center" vertical="center" wrapText="1"/>
      <protection locked="0"/>
    </xf>
    <xf numFmtId="164" fontId="198" fillId="0" borderId="13" xfId="0" applyNumberFormat="1" applyFont="1" applyBorder="1" applyAlignment="1">
      <alignment horizontal="center" vertical="center" wrapText="1"/>
    </xf>
    <xf numFmtId="164" fontId="198" fillId="0" borderId="92" xfId="0" applyNumberFormat="1" applyFont="1" applyBorder="1" applyAlignment="1">
      <alignment horizontal="center" vertical="center" wrapText="1"/>
    </xf>
    <xf numFmtId="44" fontId="279" fillId="0" borderId="19" xfId="37" applyFont="1" applyFill="1" applyBorder="1" applyAlignment="1" applyProtection="1">
      <alignment horizontal="center" vertical="center" wrapText="1"/>
      <protection locked="0"/>
    </xf>
    <xf numFmtId="164" fontId="279" fillId="0" borderId="13" xfId="0" applyNumberFormat="1" applyFont="1" applyBorder="1" applyAlignment="1">
      <alignment horizontal="center" vertical="center" wrapText="1"/>
    </xf>
    <xf numFmtId="164" fontId="279" fillId="0" borderId="92" xfId="0" applyNumberFormat="1" applyFont="1" applyBorder="1" applyAlignment="1">
      <alignment horizontal="center" vertical="center" wrapText="1"/>
    </xf>
    <xf numFmtId="164" fontId="198" fillId="0" borderId="7" xfId="37" applyNumberFormat="1" applyFont="1" applyFill="1" applyBorder="1" applyAlignment="1" applyProtection="1">
      <alignment horizontal="center" vertical="center"/>
    </xf>
    <xf numFmtId="0" fontId="200" fillId="10" borderId="0" xfId="77" applyFont="1" applyFill="1" applyBorder="1" applyAlignment="1" applyProtection="1">
      <alignment horizontal="left" vertical="center"/>
    </xf>
    <xf numFmtId="0" fontId="268" fillId="10" borderId="0" xfId="77" applyFont="1" applyFill="1" applyAlignment="1" applyProtection="1">
      <alignment horizontal="left" vertical="center"/>
    </xf>
    <xf numFmtId="0" fontId="268" fillId="10" borderId="0" xfId="77" applyFont="1" applyFill="1" applyBorder="1" applyAlignment="1" applyProtection="1">
      <alignment horizontal="left" vertical="center"/>
    </xf>
    <xf numFmtId="0" fontId="119" fillId="10" borderId="0" xfId="0" applyFont="1" applyFill="1"/>
    <xf numFmtId="0" fontId="268" fillId="0" borderId="13" xfId="0" applyFont="1" applyBorder="1" applyAlignment="1">
      <alignment horizontal="center" vertical="center" wrapText="1"/>
    </xf>
    <xf numFmtId="164" fontId="199" fillId="0" borderId="6" xfId="0" applyNumberFormat="1" applyFont="1" applyBorder="1" applyAlignment="1" applyProtection="1">
      <alignment horizontal="center" vertical="center" wrapText="1"/>
      <protection locked="0"/>
    </xf>
    <xf numFmtId="3" fontId="199" fillId="0" borderId="5" xfId="0" applyNumberFormat="1" applyFont="1" applyBorder="1" applyAlignment="1" applyProtection="1">
      <alignment horizontal="center" vertical="center" wrapText="1"/>
      <protection locked="0"/>
    </xf>
    <xf numFmtId="164" fontId="199" fillId="0" borderId="7" xfId="0" applyNumberFormat="1" applyFont="1" applyBorder="1" applyAlignment="1">
      <alignment horizontal="center" vertical="center" wrapText="1"/>
    </xf>
    <xf numFmtId="164" fontId="199" fillId="0" borderId="8" xfId="0" applyNumberFormat="1" applyFont="1" applyBorder="1" applyAlignment="1">
      <alignment horizontal="center" vertical="center" wrapText="1"/>
    </xf>
    <xf numFmtId="44" fontId="199" fillId="0" borderId="21" xfId="37" applyFont="1" applyFill="1" applyBorder="1" applyAlignment="1" applyProtection="1">
      <alignment horizontal="center" vertical="center" wrapText="1"/>
      <protection locked="0"/>
    </xf>
    <xf numFmtId="0" fontId="199" fillId="0" borderId="5" xfId="0" applyFont="1" applyBorder="1" applyAlignment="1" applyProtection="1">
      <alignment horizontal="center" vertical="center" wrapText="1"/>
      <protection locked="0"/>
    </xf>
    <xf numFmtId="0" fontId="167" fillId="0" borderId="0" xfId="0" applyFont="1"/>
    <xf numFmtId="4" fontId="195" fillId="23" borderId="28" xfId="88" applyNumberFormat="1" applyFill="1" applyBorder="1" applyAlignment="1" applyProtection="1">
      <alignment horizontal="center"/>
      <protection locked="0"/>
    </xf>
    <xf numFmtId="2" fontId="195" fillId="23" borderId="28" xfId="88" applyNumberFormat="1" applyFill="1" applyBorder="1" applyAlignment="1" applyProtection="1">
      <alignment horizontal="center"/>
      <protection locked="0"/>
    </xf>
    <xf numFmtId="0" fontId="195" fillId="23" borderId="28" xfId="88" applyFill="1" applyBorder="1" applyProtection="1">
      <protection locked="0"/>
    </xf>
    <xf numFmtId="49" fontId="268" fillId="23" borderId="28" xfId="88" applyNumberFormat="1" applyFont="1" applyFill="1" applyBorder="1" applyAlignment="1" applyProtection="1">
      <alignment horizontal="left"/>
      <protection locked="0"/>
    </xf>
    <xf numFmtId="0" fontId="296" fillId="0" borderId="0" xfId="0" applyFont="1" applyAlignment="1">
      <alignment vertical="center" wrapText="1"/>
    </xf>
    <xf numFmtId="0" fontId="194" fillId="0" borderId="0" xfId="82" applyAlignment="1">
      <alignment horizontal="center"/>
    </xf>
    <xf numFmtId="0" fontId="18" fillId="0" borderId="0" xfId="0" applyFont="1" applyAlignment="1">
      <alignment horizontal="left"/>
    </xf>
    <xf numFmtId="165" fontId="31" fillId="0" borderId="89" xfId="0" applyNumberFormat="1" applyFont="1" applyBorder="1" applyAlignment="1">
      <alignment horizontal="center" vertical="center" wrapText="1"/>
    </xf>
    <xf numFmtId="7" fontId="31" fillId="0" borderId="28" xfId="37" applyNumberFormat="1" applyFont="1" applyFill="1" applyBorder="1" applyAlignment="1">
      <alignment horizontal="center" vertical="center" wrapText="1"/>
    </xf>
    <xf numFmtId="0" fontId="31" fillId="0" borderId="93" xfId="0" applyFont="1" applyBorder="1" applyAlignment="1">
      <alignment horizontal="center" vertical="center" wrapText="1"/>
    </xf>
    <xf numFmtId="0" fontId="31" fillId="0" borderId="176" xfId="0" applyFont="1" applyBorder="1" applyAlignment="1">
      <alignment horizontal="center" vertical="center" wrapText="1"/>
    </xf>
    <xf numFmtId="44" fontId="21" fillId="0" borderId="9" xfId="37" applyFont="1" applyFill="1" applyBorder="1" applyAlignment="1" applyProtection="1">
      <alignment horizontal="center" vertical="center" wrapText="1"/>
      <protection locked="0"/>
    </xf>
    <xf numFmtId="0" fontId="9" fillId="0" borderId="180" xfId="0" applyFont="1" applyBorder="1" applyAlignment="1">
      <alignment horizontal="center" vertical="center" wrapText="1"/>
    </xf>
    <xf numFmtId="0" fontId="199" fillId="0" borderId="17" xfId="0" applyFont="1" applyBorder="1" applyAlignment="1">
      <alignment horizontal="center" vertical="center" wrapText="1"/>
    </xf>
    <xf numFmtId="44" fontId="199" fillId="0" borderId="9" xfId="37" applyFont="1" applyFill="1" applyBorder="1" applyAlignment="1" applyProtection="1">
      <alignment horizontal="center" vertical="center" wrapText="1"/>
      <protection locked="0"/>
    </xf>
    <xf numFmtId="0" fontId="199" fillId="0" borderId="10" xfId="0" applyFont="1" applyBorder="1" applyAlignment="1" applyProtection="1">
      <alignment horizontal="center" vertical="center" wrapText="1"/>
      <protection locked="0"/>
    </xf>
    <xf numFmtId="164" fontId="199" fillId="0" borderId="12" xfId="0" applyNumberFormat="1" applyFont="1" applyBorder="1" applyAlignment="1">
      <alignment horizontal="center" vertical="center" wrapText="1"/>
    </xf>
    <xf numFmtId="0" fontId="199" fillId="0" borderId="83" xfId="0" applyFont="1" applyBorder="1" applyAlignment="1">
      <alignment horizontal="center" vertical="center" wrapText="1"/>
    </xf>
    <xf numFmtId="164" fontId="199" fillId="0" borderId="94" xfId="0" applyNumberFormat="1" applyFont="1" applyBorder="1" applyAlignment="1">
      <alignment horizontal="center" vertical="center" wrapText="1"/>
    </xf>
    <xf numFmtId="3" fontId="199" fillId="0" borderId="10" xfId="0" applyNumberFormat="1" applyFont="1" applyBorder="1" applyAlignment="1" applyProtection="1">
      <alignment horizontal="center" vertical="center" wrapText="1"/>
      <protection locked="0"/>
    </xf>
    <xf numFmtId="164" fontId="199" fillId="0" borderId="10" xfId="0" applyNumberFormat="1" applyFont="1" applyBorder="1" applyAlignment="1">
      <alignment horizontal="center" vertical="center" wrapText="1"/>
    </xf>
    <xf numFmtId="164" fontId="23" fillId="0" borderId="5" xfId="0" applyNumberFormat="1" applyFont="1" applyBorder="1" applyAlignment="1">
      <alignment horizontal="center" vertical="center" wrapText="1"/>
    </xf>
    <xf numFmtId="0" fontId="0" fillId="0" borderId="33" xfId="0" applyBorder="1" applyAlignment="1">
      <alignment horizontal="center" vertical="center" wrapText="1"/>
    </xf>
    <xf numFmtId="0" fontId="0" fillId="0" borderId="8" xfId="0" applyBorder="1" applyAlignment="1">
      <alignment horizontal="center" vertical="center" wrapText="1"/>
    </xf>
    <xf numFmtId="0" fontId="10" fillId="0" borderId="14" xfId="0" applyFont="1" applyBorder="1" applyAlignment="1">
      <alignment horizontal="center" vertical="center" wrapText="1"/>
    </xf>
    <xf numFmtId="0" fontId="16" fillId="0" borderId="14" xfId="0" applyFont="1" applyBorder="1" applyAlignment="1">
      <alignment horizontal="center" vertical="center" wrapText="1"/>
    </xf>
    <xf numFmtId="3" fontId="31" fillId="0" borderId="14" xfId="1" applyNumberFormat="1" applyFont="1" applyFill="1" applyBorder="1" applyAlignment="1" applyProtection="1">
      <alignment horizontal="center" vertical="center" wrapText="1"/>
      <protection locked="0"/>
    </xf>
    <xf numFmtId="164" fontId="31" fillId="0" borderId="14" xfId="37" applyNumberFormat="1" applyFont="1" applyFill="1" applyBorder="1" applyAlignment="1" applyProtection="1">
      <alignment horizontal="center" vertical="center" wrapText="1"/>
    </xf>
    <xf numFmtId="0" fontId="0" fillId="0" borderId="95" xfId="0" applyBorder="1" applyAlignment="1">
      <alignment wrapText="1"/>
    </xf>
    <xf numFmtId="0" fontId="0" fillId="0" borderId="28" xfId="0" applyBorder="1" applyAlignment="1">
      <alignment wrapText="1"/>
    </xf>
    <xf numFmtId="164" fontId="31" fillId="0" borderId="182" xfId="37" applyNumberFormat="1" applyFont="1" applyFill="1" applyBorder="1" applyAlignment="1" applyProtection="1">
      <alignment horizontal="center" vertical="center" wrapText="1"/>
    </xf>
    <xf numFmtId="0" fontId="10" fillId="0" borderId="13" xfId="0" applyFont="1" applyBorder="1" applyAlignment="1">
      <alignment horizontal="center" vertical="center" wrapText="1"/>
    </xf>
    <xf numFmtId="0" fontId="0" fillId="0" borderId="13" xfId="0" applyBorder="1" applyAlignment="1">
      <alignment wrapText="1"/>
    </xf>
    <xf numFmtId="3" fontId="31" fillId="0" borderId="13" xfId="1" applyNumberFormat="1" applyFont="1" applyFill="1" applyBorder="1" applyAlignment="1" applyProtection="1">
      <alignment horizontal="center" vertical="center" wrapText="1"/>
      <protection locked="0"/>
    </xf>
    <xf numFmtId="164" fontId="31" fillId="0" borderId="13" xfId="37" applyNumberFormat="1" applyFont="1" applyFill="1" applyBorder="1" applyAlignment="1" applyProtection="1">
      <alignment horizontal="center" vertical="center" wrapText="1"/>
    </xf>
    <xf numFmtId="0" fontId="16" fillId="0" borderId="15" xfId="0" applyFont="1" applyBorder="1" applyAlignment="1">
      <alignment horizontal="center" vertical="center" wrapText="1"/>
    </xf>
    <xf numFmtId="0" fontId="16" fillId="0" borderId="13" xfId="0" applyFont="1" applyBorder="1" applyAlignment="1">
      <alignment horizontal="center" vertical="center" wrapText="1"/>
    </xf>
    <xf numFmtId="44" fontId="24" fillId="0" borderId="33" xfId="37" applyFont="1" applyFill="1" applyBorder="1" applyAlignment="1" applyProtection="1">
      <alignment horizontal="center" vertical="center" wrapText="1"/>
      <protection locked="0"/>
    </xf>
    <xf numFmtId="3" fontId="24" fillId="0" borderId="23" xfId="1" applyNumberFormat="1" applyFont="1" applyFill="1" applyBorder="1" applyAlignment="1" applyProtection="1">
      <alignment horizontal="center" vertical="center" wrapText="1"/>
      <protection locked="0"/>
    </xf>
    <xf numFmtId="164" fontId="24" fillId="0" borderId="73" xfId="37" applyNumberFormat="1" applyFont="1" applyFill="1" applyBorder="1" applyAlignment="1" applyProtection="1">
      <alignment horizontal="center" vertical="center" wrapText="1"/>
    </xf>
    <xf numFmtId="164" fontId="24" fillId="0" borderId="24" xfId="37" applyNumberFormat="1" applyFont="1" applyFill="1" applyBorder="1" applyAlignment="1" applyProtection="1">
      <alignment horizontal="center" vertical="center" wrapText="1"/>
    </xf>
    <xf numFmtId="164" fontId="24" fillId="0" borderId="8" xfId="37" applyNumberFormat="1" applyFont="1" applyFill="1" applyBorder="1" applyAlignment="1" applyProtection="1">
      <alignment horizontal="center" vertical="center" wrapText="1"/>
    </xf>
    <xf numFmtId="0" fontId="4" fillId="0" borderId="20" xfId="0" applyFont="1" applyBorder="1" applyAlignment="1">
      <alignment wrapText="1"/>
    </xf>
    <xf numFmtId="0" fontId="0" fillId="0" borderId="96" xfId="0" applyBorder="1" applyAlignment="1">
      <alignment wrapText="1"/>
    </xf>
    <xf numFmtId="3" fontId="24" fillId="0" borderId="23" xfId="1" applyNumberFormat="1" applyFont="1" applyFill="1" applyBorder="1" applyAlignment="1" applyProtection="1">
      <alignment horizontal="center" vertical="center" wrapText="1"/>
    </xf>
    <xf numFmtId="0" fontId="0" fillId="0" borderId="23" xfId="0" applyBorder="1" applyAlignment="1">
      <alignment wrapText="1"/>
    </xf>
    <xf numFmtId="0" fontId="0" fillId="0" borderId="21" xfId="0" applyBorder="1" applyAlignment="1">
      <alignment wrapText="1"/>
    </xf>
    <xf numFmtId="0" fontId="4" fillId="0" borderId="0" xfId="0" applyFont="1" applyAlignment="1">
      <alignment wrapText="1"/>
    </xf>
    <xf numFmtId="44" fontId="31" fillId="0" borderId="6" xfId="37" applyFont="1" applyFill="1" applyBorder="1" applyAlignment="1" applyProtection="1">
      <alignment horizontal="center" vertical="center" wrapText="1"/>
    </xf>
    <xf numFmtId="3" fontId="31" fillId="0" borderId="5" xfId="1" applyNumberFormat="1" applyFont="1" applyFill="1" applyBorder="1" applyAlignment="1" applyProtection="1">
      <alignment horizontal="center" vertical="center" wrapText="1"/>
    </xf>
    <xf numFmtId="0" fontId="4" fillId="0" borderId="5" xfId="0" applyFont="1" applyBorder="1" applyAlignment="1">
      <alignment wrapText="1"/>
    </xf>
    <xf numFmtId="164" fontId="31" fillId="0" borderId="8" xfId="37" applyNumberFormat="1" applyFont="1" applyFill="1" applyBorder="1" applyAlignment="1" applyProtection="1">
      <alignment horizontal="center" vertical="center" wrapText="1"/>
    </xf>
    <xf numFmtId="44" fontId="31" fillId="0" borderId="21" xfId="37" applyFont="1" applyFill="1" applyBorder="1" applyAlignment="1" applyProtection="1">
      <alignment horizontal="center" vertical="center" wrapText="1"/>
    </xf>
    <xf numFmtId="0" fontId="4" fillId="0" borderId="24" xfId="0" applyFont="1" applyBorder="1" applyAlignment="1">
      <alignment wrapText="1"/>
    </xf>
    <xf numFmtId="0" fontId="31" fillId="0" borderId="97" xfId="0" applyFont="1" applyBorder="1" applyAlignment="1">
      <alignment horizontal="center" vertical="center" wrapText="1"/>
    </xf>
    <xf numFmtId="44" fontId="24" fillId="0" borderId="6" xfId="37" applyFont="1" applyFill="1" applyBorder="1" applyAlignment="1" applyProtection="1">
      <alignment horizontal="center" vertical="center" wrapText="1"/>
      <protection locked="0"/>
    </xf>
    <xf numFmtId="3" fontId="24" fillId="0" borderId="5" xfId="1" applyNumberFormat="1" applyFont="1" applyFill="1" applyBorder="1" applyAlignment="1" applyProtection="1">
      <alignment horizontal="center" vertical="center" wrapText="1"/>
      <protection locked="0"/>
    </xf>
    <xf numFmtId="164" fontId="24" fillId="0" borderId="7" xfId="37" applyNumberFormat="1" applyFont="1" applyFill="1" applyBorder="1" applyAlignment="1" applyProtection="1">
      <alignment horizontal="center" vertical="center" wrapText="1"/>
    </xf>
    <xf numFmtId="0" fontId="298" fillId="0" borderId="30" xfId="0" applyFont="1" applyBorder="1" applyAlignment="1">
      <alignment wrapText="1"/>
    </xf>
    <xf numFmtId="0" fontId="298" fillId="0" borderId="97" xfId="0" applyFont="1" applyBorder="1" applyAlignment="1">
      <alignment wrapText="1"/>
    </xf>
    <xf numFmtId="164" fontId="21" fillId="0" borderId="8" xfId="37" applyNumberFormat="1" applyFont="1" applyFill="1" applyBorder="1" applyAlignment="1" applyProtection="1">
      <alignment horizontal="center" vertical="center" wrapText="1"/>
    </xf>
    <xf numFmtId="0" fontId="297" fillId="0" borderId="13" xfId="0" applyFont="1" applyBorder="1" applyAlignment="1">
      <alignment horizontal="center" vertical="center" wrapText="1"/>
    </xf>
    <xf numFmtId="0" fontId="22" fillId="0" borderId="17" xfId="0" applyFont="1" applyBorder="1" applyAlignment="1">
      <alignment horizontal="center" vertical="center" wrapText="1"/>
    </xf>
    <xf numFmtId="164" fontId="24" fillId="0" borderId="98" xfId="37" applyNumberFormat="1" applyFont="1" applyFill="1" applyBorder="1" applyAlignment="1" applyProtection="1">
      <alignment horizontal="center" vertical="center" wrapText="1"/>
    </xf>
    <xf numFmtId="44" fontId="60" fillId="0" borderId="21" xfId="37" applyFont="1" applyFill="1" applyBorder="1" applyAlignment="1" applyProtection="1">
      <alignment horizontal="center" vertical="center" wrapText="1"/>
      <protection locked="0"/>
    </xf>
    <xf numFmtId="164" fontId="60" fillId="0" borderId="8" xfId="37" applyNumberFormat="1" applyFont="1" applyFill="1" applyBorder="1" applyAlignment="1" applyProtection="1">
      <alignment horizontal="center" vertical="center" wrapText="1"/>
    </xf>
    <xf numFmtId="7" fontId="24" fillId="0" borderId="8" xfId="37" applyNumberFormat="1" applyFont="1" applyFill="1" applyBorder="1" applyAlignment="1" applyProtection="1">
      <alignment horizontal="center" vertical="center" wrapText="1"/>
      <protection locked="0"/>
    </xf>
    <xf numFmtId="0" fontId="31" fillId="0" borderId="99" xfId="0" applyFont="1" applyBorder="1" applyAlignment="1" applyProtection="1">
      <alignment horizontal="center" vertical="center" wrapText="1"/>
      <protection locked="0"/>
    </xf>
    <xf numFmtId="44" fontId="31" fillId="0" borderId="6" xfId="37" applyFont="1" applyFill="1" applyBorder="1" applyAlignment="1" applyProtection="1">
      <alignment horizontal="center" vertical="center" wrapText="1"/>
      <protection locked="0"/>
    </xf>
    <xf numFmtId="164" fontId="31" fillId="0" borderId="7" xfId="37" applyNumberFormat="1" applyFont="1" applyFill="1" applyBorder="1" applyAlignment="1" applyProtection="1">
      <alignment horizontal="center" vertical="center" wrapText="1"/>
    </xf>
    <xf numFmtId="0" fontId="0" fillId="0" borderId="33" xfId="0" applyBorder="1" applyAlignment="1">
      <alignment wrapText="1"/>
    </xf>
    <xf numFmtId="0" fontId="0" fillId="0" borderId="9" xfId="0" applyBorder="1" applyAlignment="1">
      <alignment wrapText="1"/>
    </xf>
    <xf numFmtId="0" fontId="0" fillId="0" borderId="6" xfId="0" applyBorder="1" applyAlignment="1">
      <alignment wrapText="1"/>
    </xf>
    <xf numFmtId="164" fontId="24" fillId="0" borderId="5" xfId="37" applyNumberFormat="1" applyFont="1" applyFill="1" applyBorder="1" applyAlignment="1" applyProtection="1">
      <alignment horizontal="center" vertical="center" wrapText="1"/>
    </xf>
    <xf numFmtId="3" fontId="24" fillId="0" borderId="10" xfId="1" applyNumberFormat="1" applyFont="1" applyFill="1" applyBorder="1" applyAlignment="1" applyProtection="1">
      <alignment horizontal="center" vertical="center" wrapText="1"/>
      <protection locked="0"/>
    </xf>
    <xf numFmtId="164" fontId="24" fillId="0" borderId="10" xfId="37" applyNumberFormat="1" applyFont="1" applyFill="1" applyBorder="1" applyAlignment="1" applyProtection="1">
      <alignment horizontal="center" vertical="center" wrapText="1"/>
    </xf>
    <xf numFmtId="164" fontId="24" fillId="0" borderId="12" xfId="37" applyNumberFormat="1" applyFont="1" applyFill="1" applyBorder="1" applyAlignment="1" applyProtection="1">
      <alignment horizontal="center" vertical="center" wrapText="1"/>
    </xf>
    <xf numFmtId="0" fontId="0" fillId="0" borderId="5" xfId="0" applyBorder="1" applyAlignment="1">
      <alignment wrapText="1"/>
    </xf>
    <xf numFmtId="0" fontId="0" fillId="0" borderId="84" xfId="0" applyBorder="1" applyAlignment="1">
      <alignment wrapText="1"/>
    </xf>
    <xf numFmtId="0" fontId="0" fillId="0" borderId="100" xfId="0" applyBorder="1" applyAlignment="1">
      <alignment wrapText="1"/>
    </xf>
    <xf numFmtId="0" fontId="24" fillId="0" borderId="8" xfId="0" applyFont="1" applyBorder="1" applyAlignment="1" applyProtection="1">
      <alignment horizontal="center" vertical="center" wrapText="1"/>
      <protection locked="0"/>
    </xf>
    <xf numFmtId="0" fontId="0" fillId="0" borderId="0" xfId="0" applyAlignment="1">
      <alignment wrapText="1"/>
    </xf>
    <xf numFmtId="44" fontId="9" fillId="0" borderId="6" xfId="37" applyFont="1" applyFill="1" applyBorder="1" applyAlignment="1" applyProtection="1">
      <alignment horizontal="center" vertical="center" wrapText="1"/>
      <protection locked="0"/>
    </xf>
    <xf numFmtId="3" fontId="9" fillId="0" borderId="5" xfId="1" applyNumberFormat="1" applyFont="1" applyFill="1" applyBorder="1" applyAlignment="1" applyProtection="1">
      <alignment horizontal="center" vertical="center" wrapText="1"/>
      <protection locked="0"/>
    </xf>
    <xf numFmtId="164" fontId="9" fillId="0" borderId="7" xfId="37" applyNumberFormat="1" applyFont="1" applyFill="1" applyBorder="1" applyAlignment="1" applyProtection="1">
      <alignment horizontal="center" vertical="center" wrapText="1"/>
    </xf>
    <xf numFmtId="164" fontId="9" fillId="0" borderId="8" xfId="37" applyNumberFormat="1" applyFont="1" applyFill="1" applyBorder="1" applyAlignment="1" applyProtection="1">
      <alignment horizontal="center" vertical="center" wrapText="1"/>
    </xf>
    <xf numFmtId="44" fontId="24" fillId="0" borderId="9" xfId="37" applyFont="1" applyFill="1" applyBorder="1" applyAlignment="1" applyProtection="1">
      <alignment horizontal="center" vertical="center" wrapText="1"/>
      <protection locked="0"/>
    </xf>
    <xf numFmtId="164" fontId="24" fillId="0" borderId="11" xfId="37" applyNumberFormat="1" applyFont="1" applyFill="1" applyBorder="1" applyAlignment="1" applyProtection="1">
      <alignment horizontal="center" vertical="center" wrapText="1"/>
    </xf>
    <xf numFmtId="44" fontId="21" fillId="0" borderId="6" xfId="37" applyFont="1" applyFill="1" applyBorder="1" applyAlignment="1" applyProtection="1">
      <alignment horizontal="center" vertical="center" wrapText="1"/>
      <protection locked="0"/>
    </xf>
    <xf numFmtId="3" fontId="21" fillId="0" borderId="5" xfId="1" applyNumberFormat="1" applyFont="1" applyFill="1" applyBorder="1" applyAlignment="1" applyProtection="1">
      <alignment horizontal="center" vertical="center" wrapText="1"/>
      <protection locked="0"/>
    </xf>
    <xf numFmtId="164" fontId="21" fillId="0" borderId="7" xfId="37" applyNumberFormat="1" applyFont="1" applyFill="1" applyBorder="1" applyAlignment="1" applyProtection="1">
      <alignment horizontal="center" vertical="center" wrapText="1"/>
    </xf>
    <xf numFmtId="44" fontId="199" fillId="0" borderId="6" xfId="37" applyFont="1" applyFill="1" applyBorder="1" applyAlignment="1" applyProtection="1">
      <alignment horizontal="center" vertical="center" wrapText="1"/>
      <protection locked="0"/>
    </xf>
    <xf numFmtId="3" fontId="199" fillId="0" borderId="5" xfId="1" applyNumberFormat="1" applyFont="1" applyFill="1" applyBorder="1" applyAlignment="1" applyProtection="1">
      <alignment horizontal="center" vertical="center" wrapText="1"/>
      <protection locked="0"/>
    </xf>
    <xf numFmtId="164" fontId="199" fillId="0" borderId="7" xfId="37" applyNumberFormat="1" applyFont="1" applyFill="1" applyBorder="1" applyAlignment="1" applyProtection="1">
      <alignment horizontal="center" vertical="center" wrapText="1"/>
    </xf>
    <xf numFmtId="164" fontId="199" fillId="0" borderId="8" xfId="37" applyNumberFormat="1" applyFont="1" applyFill="1" applyBorder="1" applyAlignment="1" applyProtection="1">
      <alignment horizontal="center" vertical="center" wrapText="1"/>
    </xf>
    <xf numFmtId="44" fontId="31" fillId="0" borderId="9" xfId="37" applyFont="1" applyFill="1" applyBorder="1" applyAlignment="1" applyProtection="1">
      <alignment horizontal="center" vertical="center" wrapText="1"/>
      <protection locked="0"/>
    </xf>
    <xf numFmtId="0" fontId="2" fillId="0" borderId="20" xfId="0" applyFont="1" applyBorder="1" applyAlignment="1">
      <alignment horizontal="center" vertical="center" wrapText="1"/>
    </xf>
    <xf numFmtId="44" fontId="198" fillId="0" borderId="9" xfId="37" applyFont="1" applyFill="1" applyBorder="1" applyAlignment="1" applyProtection="1">
      <alignment horizontal="center" vertical="center" wrapText="1"/>
      <protection locked="0"/>
    </xf>
    <xf numFmtId="164" fontId="21" fillId="0" borderId="12" xfId="37" applyNumberFormat="1" applyFont="1" applyFill="1" applyBorder="1" applyAlignment="1" applyProtection="1">
      <alignment horizontal="center" vertical="center" wrapText="1"/>
    </xf>
    <xf numFmtId="44" fontId="21" fillId="0" borderId="33" xfId="37" applyFont="1" applyFill="1" applyBorder="1" applyAlignment="1" applyProtection="1">
      <alignment horizontal="center" vertical="center" wrapText="1"/>
      <protection locked="0"/>
    </xf>
    <xf numFmtId="3" fontId="21" fillId="0" borderId="23" xfId="1" applyNumberFormat="1" applyFont="1" applyFill="1" applyBorder="1" applyAlignment="1" applyProtection="1">
      <alignment horizontal="center" vertical="center" wrapText="1"/>
      <protection locked="0"/>
    </xf>
    <xf numFmtId="164" fontId="21" fillId="0" borderId="73" xfId="37" applyNumberFormat="1" applyFont="1" applyFill="1" applyBorder="1" applyAlignment="1" applyProtection="1">
      <alignment horizontal="center" vertical="center" wrapText="1"/>
    </xf>
    <xf numFmtId="164" fontId="21" fillId="0" borderId="24" xfId="37" applyNumberFormat="1" applyFont="1" applyFill="1" applyBorder="1" applyAlignment="1" applyProtection="1">
      <alignment horizontal="center" vertical="center" wrapText="1"/>
    </xf>
    <xf numFmtId="0" fontId="0" fillId="0" borderId="25" xfId="0" applyBorder="1" applyAlignment="1">
      <alignment vertical="center" wrapText="1"/>
    </xf>
    <xf numFmtId="0" fontId="195" fillId="0" borderId="14" xfId="0" applyFont="1" applyBorder="1" applyAlignment="1">
      <alignment vertical="center" wrapText="1"/>
    </xf>
    <xf numFmtId="0" fontId="27" fillId="0" borderId="0" xfId="0" applyFont="1" applyAlignment="1">
      <alignment wrapText="1"/>
    </xf>
    <xf numFmtId="44" fontId="198" fillId="0" borderId="6" xfId="37" applyFont="1" applyFill="1" applyBorder="1" applyAlignment="1" applyProtection="1">
      <alignment horizontal="center" vertical="center" wrapText="1"/>
      <protection locked="0"/>
    </xf>
    <xf numFmtId="3" fontId="198" fillId="0" borderId="5" xfId="1" applyNumberFormat="1" applyFont="1" applyFill="1" applyBorder="1" applyAlignment="1" applyProtection="1">
      <alignment horizontal="center" vertical="center" wrapText="1"/>
      <protection locked="0"/>
    </xf>
    <xf numFmtId="164" fontId="198" fillId="0" borderId="7" xfId="37" applyNumberFormat="1" applyFont="1" applyFill="1" applyBorder="1" applyAlignment="1" applyProtection="1">
      <alignment horizontal="center" vertical="center" wrapText="1"/>
    </xf>
    <xf numFmtId="164" fontId="198" fillId="0" borderId="8" xfId="37" applyNumberFormat="1" applyFont="1" applyFill="1" applyBorder="1" applyAlignment="1" applyProtection="1">
      <alignment horizontal="center" vertical="center" wrapText="1"/>
    </xf>
    <xf numFmtId="0" fontId="195" fillId="20" borderId="0" xfId="0" applyFont="1" applyFill="1" applyAlignment="1">
      <alignment wrapText="1"/>
    </xf>
    <xf numFmtId="0" fontId="268" fillId="20" borderId="105" xfId="0" applyFont="1" applyFill="1" applyBorder="1" applyAlignment="1">
      <alignment horizontal="center" vertical="center" wrapText="1"/>
    </xf>
    <xf numFmtId="0" fontId="31" fillId="20" borderId="0" xfId="0" applyFont="1" applyFill="1" applyAlignment="1">
      <alignment horizontal="center" vertical="center" wrapText="1"/>
    </xf>
    <xf numFmtId="164" fontId="22" fillId="20" borderId="0" xfId="0" applyNumberFormat="1" applyFont="1" applyFill="1" applyAlignment="1">
      <alignment horizontal="center" vertical="center" wrapText="1"/>
    </xf>
    <xf numFmtId="0" fontId="31" fillId="20" borderId="18" xfId="0" applyFont="1" applyFill="1" applyBorder="1" applyAlignment="1">
      <alignment horizontal="center" vertical="center" wrapText="1"/>
    </xf>
    <xf numFmtId="164" fontId="22" fillId="20" borderId="29" xfId="0" applyNumberFormat="1" applyFont="1" applyFill="1" applyBorder="1" applyAlignment="1">
      <alignment horizontal="center" vertical="center" wrapText="1"/>
    </xf>
    <xf numFmtId="0" fontId="195" fillId="20" borderId="29" xfId="0" applyFont="1" applyFill="1" applyBorder="1" applyAlignment="1">
      <alignment wrapText="1"/>
    </xf>
    <xf numFmtId="0" fontId="282" fillId="20" borderId="29" xfId="0" applyFont="1" applyFill="1" applyBorder="1" applyAlignment="1">
      <alignment vertical="center" wrapText="1"/>
    </xf>
    <xf numFmtId="0" fontId="268" fillId="20" borderId="29" xfId="0" applyFont="1" applyFill="1" applyBorder="1" applyAlignment="1">
      <alignment wrapText="1"/>
    </xf>
    <xf numFmtId="0" fontId="282" fillId="20" borderId="29" xfId="0" applyFont="1" applyFill="1" applyBorder="1" applyAlignment="1">
      <alignment horizontal="center" vertical="center" wrapText="1"/>
    </xf>
    <xf numFmtId="0" fontId="31" fillId="20" borderId="91" xfId="0" applyFont="1" applyFill="1" applyBorder="1" applyAlignment="1">
      <alignment horizontal="center" vertical="center" wrapText="1"/>
    </xf>
    <xf numFmtId="3" fontId="22" fillId="20" borderId="0" xfId="0" applyNumberFormat="1" applyFont="1" applyFill="1" applyAlignment="1" applyProtection="1">
      <alignment horizontal="center" vertical="center" wrapText="1"/>
      <protection locked="0"/>
    </xf>
    <xf numFmtId="0" fontId="268" fillId="20" borderId="183" xfId="0" applyFont="1" applyFill="1" applyBorder="1" applyAlignment="1">
      <alignment wrapText="1"/>
    </xf>
    <xf numFmtId="0" fontId="195" fillId="20" borderId="185" xfId="0" applyFont="1" applyFill="1" applyBorder="1" applyAlignment="1">
      <alignment wrapText="1"/>
    </xf>
    <xf numFmtId="0" fontId="6" fillId="0" borderId="0" xfId="77" applyAlignment="1" applyProtection="1">
      <alignment wrapText="1"/>
    </xf>
    <xf numFmtId="0" fontId="6" fillId="0" borderId="0" xfId="77" applyBorder="1" applyAlignment="1" applyProtection="1">
      <alignment wrapText="1"/>
    </xf>
    <xf numFmtId="0" fontId="23" fillId="0" borderId="0" xfId="0" applyFont="1" applyAlignment="1">
      <alignment wrapText="1"/>
    </xf>
    <xf numFmtId="0" fontId="198" fillId="0" borderId="0" xfId="0" applyFont="1" applyAlignment="1">
      <alignment wrapText="1"/>
    </xf>
    <xf numFmtId="0" fontId="21" fillId="0" borderId="0" xfId="0" applyFont="1" applyAlignment="1">
      <alignment wrapText="1"/>
    </xf>
    <xf numFmtId="0" fontId="62" fillId="0" borderId="0" xfId="0" applyFont="1" applyAlignment="1">
      <alignment wrapText="1"/>
    </xf>
    <xf numFmtId="0" fontId="31" fillId="0" borderId="91" xfId="0" applyFont="1" applyBorder="1" applyAlignment="1">
      <alignment horizontal="center" vertical="center" wrapText="1"/>
    </xf>
    <xf numFmtId="164" fontId="22" fillId="0" borderId="0" xfId="0" applyNumberFormat="1" applyFont="1" applyAlignment="1">
      <alignment horizontal="center" vertical="center" wrapText="1"/>
    </xf>
    <xf numFmtId="3" fontId="22" fillId="0" borderId="0" xfId="0" applyNumberFormat="1" applyFont="1" applyAlignment="1" applyProtection="1">
      <alignment horizontal="center" vertical="center" wrapText="1"/>
      <protection locked="0"/>
    </xf>
    <xf numFmtId="44" fontId="20" fillId="0" borderId="0" xfId="37" applyFont="1" applyFill="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164" fontId="20" fillId="0" borderId="0" xfId="0" applyNumberFormat="1" applyFont="1" applyAlignment="1">
      <alignment horizontal="center" vertical="center" wrapText="1"/>
    </xf>
    <xf numFmtId="0" fontId="2" fillId="0" borderId="29" xfId="0" applyFont="1" applyBorder="1" applyAlignment="1">
      <alignment horizontal="center" vertical="center" wrapText="1"/>
    </xf>
    <xf numFmtId="164" fontId="23" fillId="0" borderId="21" xfId="0" applyNumberFormat="1" applyFont="1" applyBorder="1" applyAlignment="1" applyProtection="1">
      <alignment horizontal="center" vertical="center" wrapText="1"/>
      <protection locked="0"/>
    </xf>
    <xf numFmtId="164" fontId="23" fillId="0" borderId="25" xfId="0" applyNumberFormat="1" applyFont="1" applyBorder="1" applyAlignment="1" applyProtection="1">
      <alignment horizontal="center" vertical="center" wrapText="1"/>
      <protection locked="0"/>
    </xf>
    <xf numFmtId="164" fontId="27" fillId="0" borderId="189" xfId="0" applyNumberFormat="1" applyFont="1" applyBorder="1" applyAlignment="1" applyProtection="1">
      <alignment horizontal="center" vertical="center" wrapText="1"/>
      <protection locked="0"/>
    </xf>
    <xf numFmtId="3" fontId="27" fillId="0" borderId="189" xfId="0" applyNumberFormat="1" applyFont="1" applyBorder="1" applyAlignment="1" applyProtection="1">
      <alignment horizontal="center" vertical="center" wrapText="1"/>
      <protection locked="0"/>
    </xf>
    <xf numFmtId="164" fontId="27" fillId="0" borderId="189" xfId="0" applyNumberFormat="1" applyFont="1" applyBorder="1" applyAlignment="1">
      <alignment horizontal="center" vertical="center" wrapText="1"/>
    </xf>
    <xf numFmtId="164" fontId="27" fillId="0" borderId="190" xfId="0" applyNumberFormat="1" applyFont="1" applyBorder="1" applyAlignment="1">
      <alignment horizontal="center" vertical="center" wrapText="1"/>
    </xf>
    <xf numFmtId="3" fontId="9" fillId="0" borderId="10" xfId="0" applyNumberFormat="1" applyFont="1" applyBorder="1" applyAlignment="1" applyProtection="1">
      <alignment horizontal="center" vertical="center" wrapText="1"/>
      <protection locked="0"/>
    </xf>
    <xf numFmtId="164" fontId="9" fillId="0" borderId="11" xfId="0" applyNumberFormat="1" applyFont="1" applyBorder="1" applyAlignment="1">
      <alignment horizontal="center" vertical="center" wrapText="1"/>
    </xf>
    <xf numFmtId="164" fontId="9" fillId="0" borderId="12" xfId="0" applyNumberFormat="1" applyFont="1" applyBorder="1" applyAlignment="1">
      <alignment horizontal="center" vertical="center" wrapText="1"/>
    </xf>
    <xf numFmtId="44" fontId="21" fillId="0" borderId="189" xfId="37" applyFont="1" applyFill="1" applyBorder="1" applyAlignment="1" applyProtection="1">
      <alignment horizontal="center" vertical="center" wrapText="1"/>
      <protection locked="0"/>
    </xf>
    <xf numFmtId="164" fontId="21" fillId="0" borderId="190" xfId="0" applyNumberFormat="1" applyFont="1" applyBorder="1" applyAlignment="1">
      <alignment horizontal="center" vertical="center" wrapText="1"/>
    </xf>
    <xf numFmtId="164" fontId="27" fillId="0" borderId="193" xfId="0" applyNumberFormat="1" applyFont="1" applyBorder="1" applyAlignment="1" applyProtection="1">
      <alignment horizontal="center" vertical="center" wrapText="1"/>
      <protection locked="0"/>
    </xf>
    <xf numFmtId="3" fontId="27" fillId="0" borderId="194" xfId="0" applyNumberFormat="1" applyFont="1" applyBorder="1" applyAlignment="1" applyProtection="1">
      <alignment horizontal="center" vertical="center" wrapText="1"/>
      <protection locked="0"/>
    </xf>
    <xf numFmtId="164" fontId="27" fillId="0" borderId="195" xfId="0" applyNumberFormat="1" applyFont="1" applyBorder="1" applyAlignment="1">
      <alignment horizontal="center" vertical="center" wrapText="1"/>
    </xf>
    <xf numFmtId="164" fontId="27" fillId="0" borderId="196" xfId="0" applyNumberFormat="1" applyFont="1" applyBorder="1" applyAlignment="1">
      <alignment horizontal="center" vertical="center" wrapText="1"/>
    </xf>
    <xf numFmtId="44" fontId="21" fillId="0" borderId="197" xfId="37" applyFont="1" applyFill="1" applyBorder="1" applyAlignment="1" applyProtection="1">
      <alignment horizontal="center" vertical="center" wrapText="1"/>
      <protection locked="0"/>
    </xf>
    <xf numFmtId="164" fontId="21" fillId="0" borderId="196" xfId="0" applyNumberFormat="1" applyFont="1" applyBorder="1" applyAlignment="1">
      <alignment horizontal="center" vertical="center" wrapText="1"/>
    </xf>
    <xf numFmtId="164" fontId="198" fillId="0" borderId="0" xfId="37" applyNumberFormat="1" applyFont="1" applyFill="1" applyBorder="1" applyAlignment="1" applyProtection="1">
      <alignment horizontal="center" vertical="center"/>
    </xf>
    <xf numFmtId="3" fontId="28" fillId="0" borderId="10" xfId="0" applyNumberFormat="1" applyFont="1" applyBorder="1" applyAlignment="1" applyProtection="1">
      <alignment horizontal="center" vertical="center" wrapText="1"/>
      <protection locked="0"/>
    </xf>
    <xf numFmtId="164" fontId="28" fillId="0" borderId="11" xfId="0" applyNumberFormat="1" applyFont="1" applyBorder="1" applyAlignment="1">
      <alignment horizontal="center" vertical="center" wrapText="1"/>
    </xf>
    <xf numFmtId="164" fontId="28" fillId="0" borderId="12" xfId="0" applyNumberFormat="1" applyFont="1" applyBorder="1" applyAlignment="1">
      <alignment horizontal="center" vertical="center" wrapText="1"/>
    </xf>
    <xf numFmtId="0" fontId="199" fillId="0" borderId="180" xfId="0" applyFont="1" applyBorder="1" applyAlignment="1">
      <alignment horizontal="center" vertical="center" wrapText="1"/>
    </xf>
    <xf numFmtId="0" fontId="31" fillId="0" borderId="180" xfId="0" applyFont="1" applyBorder="1" applyAlignment="1">
      <alignment horizontal="center" vertical="center" wrapText="1"/>
    </xf>
    <xf numFmtId="0" fontId="31" fillId="0" borderId="96" xfId="0" applyFont="1" applyBorder="1" applyAlignment="1">
      <alignment horizontal="center" vertical="center" wrapText="1"/>
    </xf>
    <xf numFmtId="0" fontId="2" fillId="0" borderId="200" xfId="0" applyFont="1" applyBorder="1" applyAlignment="1">
      <alignment horizontal="center" vertical="center" wrapText="1"/>
    </xf>
    <xf numFmtId="164" fontId="23" fillId="0" borderId="201" xfId="0" applyNumberFormat="1" applyFont="1" applyBorder="1" applyAlignment="1" applyProtection="1">
      <alignment horizontal="center" vertical="center" wrapText="1"/>
      <protection locked="0"/>
    </xf>
    <xf numFmtId="3" fontId="31" fillId="0" borderId="194" xfId="1" applyNumberFormat="1" applyFont="1" applyFill="1" applyBorder="1" applyAlignment="1" applyProtection="1">
      <alignment horizontal="center" vertical="center" wrapText="1"/>
      <protection locked="0"/>
    </xf>
    <xf numFmtId="164" fontId="31" fillId="0" borderId="195" xfId="37" applyNumberFormat="1" applyFont="1" applyFill="1" applyBorder="1" applyAlignment="1" applyProtection="1">
      <alignment horizontal="center" vertical="center" wrapText="1"/>
    </xf>
    <xf numFmtId="164" fontId="31" fillId="0" borderId="196" xfId="37" applyNumberFormat="1" applyFont="1" applyFill="1" applyBorder="1" applyAlignment="1" applyProtection="1">
      <alignment horizontal="center" vertical="center" wrapText="1"/>
    </xf>
    <xf numFmtId="44" fontId="31" fillId="0" borderId="197" xfId="37" applyFont="1" applyFill="1" applyBorder="1" applyAlignment="1" applyProtection="1">
      <alignment horizontal="center" vertical="center" wrapText="1"/>
      <protection locked="0"/>
    </xf>
    <xf numFmtId="0" fontId="31" fillId="0" borderId="202" xfId="0" applyFont="1" applyBorder="1" applyAlignment="1">
      <alignment horizontal="center" vertical="center" wrapText="1"/>
    </xf>
    <xf numFmtId="3" fontId="31" fillId="0" borderId="5" xfId="0" applyNumberFormat="1" applyFont="1" applyBorder="1" applyAlignment="1" applyProtection="1">
      <alignment horizontal="center" vertical="center"/>
      <protection locked="0"/>
    </xf>
    <xf numFmtId="0" fontId="0" fillId="0" borderId="193" xfId="0" applyBorder="1" applyAlignment="1">
      <alignment wrapText="1"/>
    </xf>
    <xf numFmtId="3" fontId="23" fillId="0" borderId="194" xfId="0" applyNumberFormat="1" applyFont="1" applyBorder="1" applyAlignment="1" applyProtection="1">
      <alignment horizontal="center" vertical="center" wrapText="1"/>
      <protection locked="0"/>
    </xf>
    <xf numFmtId="164" fontId="23" fillId="0" borderId="195" xfId="0" applyNumberFormat="1" applyFont="1" applyBorder="1" applyAlignment="1">
      <alignment horizontal="center" vertical="center" wrapText="1"/>
    </xf>
    <xf numFmtId="164" fontId="23" fillId="0" borderId="196" xfId="0" applyNumberFormat="1" applyFont="1" applyBorder="1" applyAlignment="1">
      <alignment horizontal="center" vertical="center" wrapText="1"/>
    </xf>
    <xf numFmtId="0" fontId="23" fillId="24" borderId="0" xfId="0" applyFont="1" applyFill="1"/>
    <xf numFmtId="0" fontId="23" fillId="25" borderId="0" xfId="0" applyFont="1" applyFill="1"/>
    <xf numFmtId="0" fontId="21" fillId="26" borderId="0" xfId="0" applyFont="1" applyFill="1"/>
    <xf numFmtId="0" fontId="23" fillId="27" borderId="0" xfId="0" applyFont="1" applyFill="1"/>
    <xf numFmtId="0" fontId="2" fillId="0" borderId="19" xfId="0" applyFont="1" applyBorder="1" applyAlignment="1" applyProtection="1">
      <alignment horizontal="center" vertical="center" wrapText="1"/>
      <protection locked="0"/>
    </xf>
    <xf numFmtId="0" fontId="282" fillId="20" borderId="184" xfId="0" applyFont="1" applyFill="1" applyBorder="1" applyAlignment="1">
      <alignment vertical="center"/>
    </xf>
    <xf numFmtId="0" fontId="282" fillId="20" borderId="184" xfId="0" applyFont="1" applyFill="1" applyBorder="1" applyAlignment="1">
      <alignment horizontal="center" vertical="center"/>
    </xf>
    <xf numFmtId="0" fontId="0" fillId="0" borderId="6" xfId="0" applyBorder="1" applyAlignment="1" applyProtection="1">
      <alignment wrapText="1"/>
      <protection locked="0"/>
    </xf>
    <xf numFmtId="0" fontId="31" fillId="0" borderId="0" xfId="0" applyFont="1" applyAlignment="1">
      <alignment horizontal="center" vertical="center"/>
    </xf>
    <xf numFmtId="0" fontId="23" fillId="27" borderId="0" xfId="0" applyFont="1" applyFill="1" applyAlignment="1">
      <alignment wrapText="1"/>
    </xf>
    <xf numFmtId="0" fontId="31" fillId="0" borderId="5" xfId="0" applyFont="1" applyBorder="1"/>
    <xf numFmtId="0" fontId="31" fillId="0" borderId="6" xfId="0" applyFont="1" applyBorder="1"/>
    <xf numFmtId="0" fontId="31" fillId="0" borderId="8" xfId="0" applyFont="1" applyBorder="1"/>
    <xf numFmtId="0" fontId="199" fillId="0" borderId="29" xfId="0" applyFont="1" applyBorder="1" applyAlignment="1">
      <alignment horizontal="center" vertical="center" wrapText="1"/>
    </xf>
    <xf numFmtId="0" fontId="23" fillId="0" borderId="14" xfId="0" applyFont="1" applyBorder="1" applyAlignment="1">
      <alignment vertical="center" wrapText="1"/>
    </xf>
    <xf numFmtId="0" fontId="23" fillId="0" borderId="13" xfId="0" applyFont="1" applyBorder="1" applyAlignment="1">
      <alignment vertical="center" wrapText="1"/>
    </xf>
    <xf numFmtId="164" fontId="299" fillId="0" borderId="6" xfId="0" applyNumberFormat="1" applyFont="1" applyBorder="1" applyAlignment="1" applyProtection="1">
      <alignment horizontal="center" vertical="center" wrapText="1"/>
      <protection locked="0"/>
    </xf>
    <xf numFmtId="164" fontId="27" fillId="0" borderId="87" xfId="0" applyNumberFormat="1" applyFont="1" applyBorder="1" applyAlignment="1" applyProtection="1">
      <alignment horizontal="center" vertical="center" wrapText="1"/>
      <protection locked="0"/>
    </xf>
    <xf numFmtId="164" fontId="27" fillId="0" borderId="208" xfId="0" applyNumberFormat="1" applyFont="1" applyBorder="1" applyAlignment="1" applyProtection="1">
      <alignment horizontal="center" vertical="center" wrapText="1"/>
      <protection locked="0"/>
    </xf>
    <xf numFmtId="164" fontId="24" fillId="0" borderId="99" xfId="37" applyNumberFormat="1" applyFont="1" applyFill="1" applyBorder="1" applyAlignment="1" applyProtection="1">
      <alignment horizontal="center" vertical="center" wrapText="1"/>
    </xf>
    <xf numFmtId="44" fontId="24" fillId="0" borderId="99" xfId="37" applyFont="1" applyFill="1" applyBorder="1" applyAlignment="1" applyProtection="1">
      <alignment horizontal="center" vertical="center" wrapText="1"/>
      <protection locked="0"/>
    </xf>
    <xf numFmtId="0" fontId="103" fillId="10" borderId="0" xfId="77" applyFont="1" applyFill="1" applyAlignment="1" applyProtection="1">
      <alignment horizontal="left" vertical="center"/>
    </xf>
    <xf numFmtId="0" fontId="31" fillId="0" borderId="212" xfId="0" applyFont="1" applyBorder="1" applyAlignment="1">
      <alignment horizontal="center" vertical="center" wrapText="1"/>
    </xf>
    <xf numFmtId="0" fontId="16" fillId="0" borderId="16" xfId="0" applyFont="1" applyBorder="1" applyAlignment="1">
      <alignment horizontal="center" vertical="center" wrapText="1"/>
    </xf>
    <xf numFmtId="0" fontId="88" fillId="0" borderId="0" xfId="0" applyFont="1" applyAlignment="1">
      <alignment vertical="center" wrapText="1"/>
    </xf>
    <xf numFmtId="0" fontId="216" fillId="0" borderId="0" xfId="0" applyFont="1" applyAlignment="1">
      <alignment vertical="center"/>
    </xf>
    <xf numFmtId="0" fontId="218" fillId="20" borderId="107" xfId="77" applyFont="1" applyFill="1" applyBorder="1" applyAlignment="1" applyProtection="1">
      <alignment horizontal="center" vertical="center" wrapText="1"/>
    </xf>
    <xf numFmtId="44" fontId="9" fillId="0" borderId="33" xfId="37" applyFont="1" applyFill="1" applyBorder="1" applyAlignment="1" applyProtection="1">
      <alignment horizontal="center" vertical="center" wrapText="1"/>
      <protection locked="0"/>
    </xf>
    <xf numFmtId="3" fontId="9" fillId="0" borderId="23" xfId="1" applyNumberFormat="1" applyFont="1" applyFill="1" applyBorder="1" applyAlignment="1" applyProtection="1">
      <alignment horizontal="center" vertical="center" wrapText="1"/>
      <protection locked="0"/>
    </xf>
    <xf numFmtId="164" fontId="9" fillId="0" borderId="73" xfId="37" applyNumberFormat="1" applyFont="1" applyFill="1" applyBorder="1" applyAlignment="1" applyProtection="1">
      <alignment horizontal="center" vertical="center" wrapText="1"/>
    </xf>
    <xf numFmtId="164" fontId="9" fillId="0" borderId="24" xfId="37" applyNumberFormat="1" applyFont="1" applyFill="1" applyBorder="1" applyAlignment="1" applyProtection="1">
      <alignment horizontal="center" vertical="center" wrapText="1"/>
    </xf>
    <xf numFmtId="44" fontId="9" fillId="0" borderId="25" xfId="37" applyFont="1" applyFill="1" applyBorder="1" applyAlignment="1" applyProtection="1">
      <alignment horizontal="center" vertical="center" wrapText="1"/>
      <protection locked="0"/>
    </xf>
    <xf numFmtId="0" fontId="9" fillId="0" borderId="108" xfId="0" applyFont="1" applyBorder="1" applyAlignment="1">
      <alignment horizontal="center" vertical="center" wrapText="1"/>
    </xf>
    <xf numFmtId="0" fontId="302" fillId="0" borderId="0" xfId="0" applyFont="1" applyAlignment="1">
      <alignment vertical="center" wrapText="1"/>
    </xf>
    <xf numFmtId="0" fontId="303" fillId="0" borderId="0" xfId="0" applyFont="1" applyAlignment="1">
      <alignment horizontal="left"/>
    </xf>
    <xf numFmtId="0" fontId="173" fillId="0" borderId="0" xfId="0" applyFont="1"/>
    <xf numFmtId="0" fontId="304" fillId="0" borderId="0" xfId="0" applyFont="1" applyAlignment="1">
      <alignment horizontal="left" vertical="center" wrapText="1"/>
    </xf>
    <xf numFmtId="0" fontId="224" fillId="0" borderId="0" xfId="0" applyFont="1" applyAlignment="1">
      <alignment vertical="center" wrapText="1"/>
    </xf>
    <xf numFmtId="0" fontId="305" fillId="0" borderId="0" xfId="0" applyFont="1" applyAlignment="1">
      <alignment vertical="center" wrapText="1"/>
    </xf>
    <xf numFmtId="0" fontId="224" fillId="0" borderId="0" xfId="0" applyFont="1" applyAlignment="1">
      <alignment vertical="center"/>
    </xf>
    <xf numFmtId="0" fontId="224" fillId="0" borderId="0" xfId="0" applyFont="1"/>
    <xf numFmtId="0" fontId="174" fillId="0" borderId="0" xfId="0" applyFont="1" applyAlignment="1">
      <alignment vertical="center" wrapText="1"/>
    </xf>
    <xf numFmtId="0" fontId="18" fillId="0" borderId="0" xfId="0" applyFont="1" applyAlignment="1">
      <alignment horizontal="center"/>
    </xf>
    <xf numFmtId="0" fontId="304" fillId="0" borderId="0" xfId="0" applyFont="1" applyAlignment="1">
      <alignment horizontal="left"/>
    </xf>
    <xf numFmtId="0" fontId="18" fillId="0" borderId="0" xfId="0" applyFont="1" applyAlignment="1">
      <alignment vertical="center" wrapText="1"/>
    </xf>
    <xf numFmtId="0" fontId="4" fillId="20" borderId="0" xfId="0" applyFont="1" applyFill="1" applyAlignment="1">
      <alignment horizontal="center" vertical="center" wrapText="1"/>
    </xf>
    <xf numFmtId="0" fontId="4" fillId="20" borderId="29" xfId="0" applyFont="1" applyFill="1" applyBorder="1" applyAlignment="1">
      <alignment horizontal="center" vertical="center" wrapText="1"/>
    </xf>
    <xf numFmtId="0" fontId="4" fillId="0" borderId="0" xfId="0" applyFont="1" applyAlignment="1">
      <alignment horizontal="center" vertical="center" wrapText="1"/>
    </xf>
    <xf numFmtId="0" fontId="16" fillId="0" borderId="14" xfId="77" applyFont="1" applyFill="1" applyBorder="1" applyAlignment="1" applyProtection="1">
      <alignment horizontal="center" vertical="center" wrapText="1"/>
    </xf>
    <xf numFmtId="0" fontId="306" fillId="0" borderId="0" xfId="0" applyFont="1" applyAlignment="1">
      <alignment horizontal="left"/>
    </xf>
    <xf numFmtId="0" fontId="16" fillId="0" borderId="0" xfId="0" applyFont="1" applyAlignment="1" applyProtection="1">
      <alignment horizontal="center"/>
      <protection locked="0" hidden="1"/>
    </xf>
    <xf numFmtId="0" fontId="16" fillId="0" borderId="0" xfId="0" applyFont="1" applyProtection="1">
      <protection locked="0" hidden="1"/>
    </xf>
    <xf numFmtId="0" fontId="210" fillId="0" borderId="0" xfId="0" applyFont="1" applyAlignment="1" applyProtection="1">
      <alignment horizontal="center"/>
      <protection locked="0" hidden="1"/>
    </xf>
    <xf numFmtId="0" fontId="178" fillId="0" borderId="0" xfId="0" applyFont="1" applyAlignment="1" applyProtection="1">
      <alignment horizontal="left" vertical="center"/>
      <protection locked="0" hidden="1"/>
    </xf>
    <xf numFmtId="9" fontId="8" fillId="5" borderId="57" xfId="84" applyNumberFormat="1" applyFont="1" applyFill="1" applyBorder="1" applyAlignment="1">
      <alignment horizontal="center" vertical="center"/>
    </xf>
    <xf numFmtId="0" fontId="16" fillId="0" borderId="0" xfId="88" applyFont="1" applyAlignment="1">
      <alignment horizontal="left"/>
    </xf>
    <xf numFmtId="0" fontId="9" fillId="0" borderId="13" xfId="82" applyFont="1" applyBorder="1" applyAlignment="1">
      <alignment horizontal="left" vertical="top" wrapText="1"/>
    </xf>
    <xf numFmtId="0" fontId="31" fillId="0" borderId="13" xfId="82" applyFont="1" applyBorder="1" applyAlignment="1">
      <alignment horizontal="left" vertical="top" wrapText="1"/>
    </xf>
    <xf numFmtId="0" fontId="32" fillId="20" borderId="109" xfId="77" applyFont="1" applyFill="1" applyBorder="1" applyAlignment="1" applyProtection="1">
      <alignment horizontal="center" vertical="center" wrapText="1"/>
    </xf>
    <xf numFmtId="0" fontId="195" fillId="0" borderId="213" xfId="84" applyFont="1" applyBorder="1" applyAlignment="1" applyProtection="1">
      <alignment vertical="top" wrapText="1"/>
      <protection locked="0"/>
    </xf>
    <xf numFmtId="0" fontId="195" fillId="0" borderId="214" xfId="84" applyFont="1" applyBorder="1" applyAlignment="1" applyProtection="1">
      <alignment vertical="top" wrapText="1"/>
      <protection locked="0"/>
    </xf>
    <xf numFmtId="164" fontId="44" fillId="0" borderId="16" xfId="84" applyNumberFormat="1" applyBorder="1" applyAlignment="1">
      <alignment horizontal="center" vertical="center" wrapText="1"/>
    </xf>
    <xf numFmtId="0" fontId="4" fillId="0" borderId="13" xfId="84" applyFont="1" applyBorder="1" applyAlignment="1">
      <alignment horizontal="center" vertical="center" wrapText="1"/>
    </xf>
    <xf numFmtId="0" fontId="195" fillId="0" borderId="19" xfId="84" applyFont="1" applyBorder="1" applyAlignment="1">
      <alignment horizontal="center" vertical="center" wrapText="1"/>
    </xf>
    <xf numFmtId="0" fontId="30" fillId="0" borderId="7" xfId="84" applyFont="1" applyBorder="1" applyAlignment="1" applyProtection="1">
      <alignment horizontal="center" vertical="center" wrapText="1"/>
      <protection locked="0"/>
    </xf>
    <xf numFmtId="0" fontId="117" fillId="10" borderId="0" xfId="77" applyFont="1" applyFill="1" applyBorder="1" applyAlignment="1" applyProtection="1">
      <alignment horizontal="left" vertical="center" indent="6"/>
    </xf>
    <xf numFmtId="0" fontId="307" fillId="10" borderId="0" xfId="0" applyFont="1" applyFill="1" applyAlignment="1">
      <alignment horizontal="right" vertical="center"/>
    </xf>
    <xf numFmtId="0" fontId="103" fillId="10" borderId="0" xfId="77" applyFont="1" applyFill="1" applyAlignment="1" applyProtection="1"/>
    <xf numFmtId="0" fontId="18" fillId="10" borderId="0" xfId="0" applyFont="1" applyFill="1"/>
    <xf numFmtId="0" fontId="103" fillId="10" borderId="0" xfId="77" applyFont="1" applyFill="1" applyAlignment="1" applyProtection="1">
      <alignment horizontal="center" vertical="center"/>
    </xf>
    <xf numFmtId="0" fontId="8" fillId="10" borderId="0" xfId="0" applyFont="1" applyFill="1" applyAlignment="1">
      <alignment horizontal="center" vertical="center"/>
    </xf>
    <xf numFmtId="0" fontId="154" fillId="10" borderId="0" xfId="0" applyFont="1" applyFill="1"/>
    <xf numFmtId="0" fontId="17" fillId="10" borderId="0" xfId="0" applyFont="1" applyFill="1"/>
    <xf numFmtId="0" fontId="195" fillId="10" borderId="0" xfId="77" applyFont="1" applyFill="1" applyAlignment="1" applyProtection="1"/>
    <xf numFmtId="0" fontId="18" fillId="10" borderId="0" xfId="77" applyFont="1" applyFill="1" applyBorder="1" applyAlignment="1" applyProtection="1"/>
    <xf numFmtId="0" fontId="201" fillId="10" borderId="0" xfId="0" applyFont="1" applyFill="1" applyAlignment="1">
      <alignment horizontal="right"/>
    </xf>
    <xf numFmtId="0" fontId="308" fillId="10" borderId="0" xfId="0" applyFont="1" applyFill="1"/>
    <xf numFmtId="0" fontId="308" fillId="10" borderId="0" xfId="77" applyFont="1" applyFill="1" applyBorder="1" applyAlignment="1" applyProtection="1">
      <alignment horizontal="left" vertical="center"/>
    </xf>
    <xf numFmtId="0" fontId="309" fillId="10" borderId="0" xfId="77" applyFont="1" applyFill="1" applyBorder="1" applyAlignment="1" applyProtection="1">
      <alignment horizontal="left" vertical="center" indent="2"/>
    </xf>
    <xf numFmtId="0" fontId="16" fillId="10" borderId="0" xfId="77" applyFont="1" applyFill="1" applyAlignment="1" applyProtection="1">
      <alignment horizontal="left" vertical="center"/>
    </xf>
    <xf numFmtId="0" fontId="308" fillId="10" borderId="0" xfId="0" applyFont="1" applyFill="1" applyAlignment="1">
      <alignment horizontal="left"/>
    </xf>
    <xf numFmtId="0" fontId="202" fillId="10" borderId="0" xfId="0" applyFont="1" applyFill="1" applyAlignment="1">
      <alignment horizontal="center"/>
    </xf>
    <xf numFmtId="0" fontId="103" fillId="10" borderId="215" xfId="77" applyFont="1" applyFill="1" applyBorder="1" applyAlignment="1" applyProtection="1">
      <alignment horizontal="left"/>
    </xf>
    <xf numFmtId="0" fontId="59" fillId="10" borderId="0" xfId="0" applyFont="1" applyFill="1" applyAlignment="1">
      <alignment horizontal="center"/>
    </xf>
    <xf numFmtId="0" fontId="59" fillId="10" borderId="0" xfId="0" applyFont="1" applyFill="1" applyAlignment="1">
      <alignment horizontal="center" vertical="center"/>
    </xf>
    <xf numFmtId="0" fontId="103" fillId="10" borderId="215" xfId="77" applyFont="1" applyFill="1" applyBorder="1" applyAlignment="1" applyProtection="1"/>
    <xf numFmtId="0" fontId="8" fillId="10" borderId="0" xfId="0" applyFont="1" applyFill="1" applyAlignment="1">
      <alignment horizontal="right" vertical="center"/>
    </xf>
    <xf numFmtId="0" fontId="202" fillId="0" borderId="0" xfId="90" applyFont="1"/>
    <xf numFmtId="0" fontId="44" fillId="0" borderId="0" xfId="90"/>
    <xf numFmtId="0" fontId="310" fillId="20" borderId="217" xfId="0" applyFont="1" applyFill="1" applyBorder="1" applyAlignment="1">
      <alignment horizontal="center" vertical="center" wrapText="1"/>
    </xf>
    <xf numFmtId="0" fontId="311" fillId="20" borderId="218" xfId="0" applyFont="1" applyFill="1" applyBorder="1" applyAlignment="1">
      <alignment horizontal="center" vertical="center" wrapText="1"/>
    </xf>
    <xf numFmtId="0" fontId="311" fillId="20" borderId="109" xfId="0" applyFont="1" applyFill="1" applyBorder="1" applyAlignment="1">
      <alignment horizontal="center" vertical="center" wrapText="1"/>
    </xf>
    <xf numFmtId="0" fontId="311" fillId="20" borderId="219" xfId="0" applyFont="1" applyFill="1" applyBorder="1" applyAlignment="1">
      <alignment horizontal="center" vertical="center" wrapText="1"/>
    </xf>
    <xf numFmtId="3" fontId="311" fillId="20" borderId="109" xfId="0" applyNumberFormat="1" applyFont="1" applyFill="1" applyBorder="1" applyAlignment="1" applyProtection="1">
      <alignment horizontal="center" vertical="center" wrapText="1"/>
      <protection locked="0"/>
    </xf>
    <xf numFmtId="0" fontId="311" fillId="20" borderId="107" xfId="0" applyFont="1" applyFill="1" applyBorder="1" applyAlignment="1">
      <alignment horizontal="center" vertical="center" wrapText="1"/>
    </xf>
    <xf numFmtId="0" fontId="70" fillId="14" borderId="0" xfId="84" applyFont="1" applyFill="1" applyAlignment="1">
      <alignment horizontal="center" wrapText="1"/>
    </xf>
    <xf numFmtId="44" fontId="87" fillId="5" borderId="110" xfId="84" applyNumberFormat="1" applyFont="1" applyFill="1" applyBorder="1" applyAlignment="1">
      <alignment horizontal="center" vertical="center"/>
    </xf>
    <xf numFmtId="0" fontId="201" fillId="0" borderId="0" xfId="88" applyFont="1"/>
    <xf numFmtId="0" fontId="201" fillId="0" borderId="0" xfId="88" applyFont="1" applyAlignment="1">
      <alignment horizontal="right"/>
    </xf>
    <xf numFmtId="0" fontId="201" fillId="0" borderId="0" xfId="88" quotePrefix="1" applyFont="1" applyAlignment="1">
      <alignment horizontal="center"/>
    </xf>
    <xf numFmtId="2" fontId="201" fillId="0" borderId="0" xfId="88" applyNumberFormat="1" applyFont="1" applyAlignment="1">
      <alignment horizontal="left"/>
    </xf>
    <xf numFmtId="0" fontId="201" fillId="0" borderId="0" xfId="88" applyFont="1" applyAlignment="1">
      <alignment horizontal="center"/>
    </xf>
    <xf numFmtId="2" fontId="53" fillId="0" borderId="0" xfId="84" applyNumberFormat="1" applyFont="1" applyAlignment="1">
      <alignment horizontal="center"/>
    </xf>
    <xf numFmtId="0" fontId="195" fillId="0" borderId="0" xfId="88" applyAlignment="1" applyProtection="1">
      <alignment horizontal="center"/>
      <protection locked="0"/>
    </xf>
    <xf numFmtId="0" fontId="195" fillId="0" borderId="0" xfId="88" quotePrefix="1" applyAlignment="1">
      <alignment horizontal="center"/>
    </xf>
    <xf numFmtId="2" fontId="195" fillId="0" borderId="0" xfId="88" applyNumberFormat="1" applyAlignment="1">
      <alignment horizontal="left"/>
    </xf>
    <xf numFmtId="2" fontId="44" fillId="0" borderId="0" xfId="84" applyNumberFormat="1" applyAlignment="1">
      <alignment horizontal="center"/>
    </xf>
    <xf numFmtId="0" fontId="200" fillId="0" borderId="0" xfId="88" applyFont="1" applyAlignment="1" applyProtection="1">
      <alignment horizontal="center"/>
      <protection locked="0"/>
    </xf>
    <xf numFmtId="0" fontId="53" fillId="0" borderId="220" xfId="0" applyFont="1" applyBorder="1" applyAlignment="1">
      <alignment horizontal="left" vertical="center" wrapText="1"/>
    </xf>
    <xf numFmtId="0" fontId="31" fillId="27" borderId="0" xfId="0" applyFont="1" applyFill="1" applyAlignment="1">
      <alignment wrapText="1"/>
    </xf>
    <xf numFmtId="0" fontId="31" fillId="27" borderId="0" xfId="0" applyFont="1" applyFill="1"/>
    <xf numFmtId="0" fontId="44" fillId="0" borderId="111" xfId="84" applyBorder="1"/>
    <xf numFmtId="0" fontId="195" fillId="0" borderId="111" xfId="88" applyBorder="1"/>
    <xf numFmtId="0" fontId="195" fillId="0" borderId="111" xfId="88" applyBorder="1" applyAlignment="1">
      <alignment horizontal="right"/>
    </xf>
    <xf numFmtId="0" fontId="195" fillId="0" borderId="111" xfId="88" applyBorder="1" applyAlignment="1" applyProtection="1">
      <alignment horizontal="center"/>
      <protection locked="0"/>
    </xf>
    <xf numFmtId="0" fontId="195" fillId="0" borderId="111" xfId="88" quotePrefix="1" applyBorder="1" applyAlignment="1">
      <alignment horizontal="center"/>
    </xf>
    <xf numFmtId="2" fontId="195" fillId="0" borderId="111" xfId="88" applyNumberFormat="1" applyBorder="1" applyAlignment="1">
      <alignment horizontal="left"/>
    </xf>
    <xf numFmtId="0" fontId="195" fillId="0" borderId="111" xfId="88" applyBorder="1" applyAlignment="1">
      <alignment horizontal="center"/>
    </xf>
    <xf numFmtId="2" fontId="44" fillId="0" borderId="111" xfId="84" applyNumberFormat="1" applyBorder="1" applyAlignment="1">
      <alignment horizontal="center"/>
    </xf>
    <xf numFmtId="0" fontId="9" fillId="0" borderId="57" xfId="0" applyFont="1" applyBorder="1" applyAlignment="1">
      <alignment wrapText="1"/>
    </xf>
    <xf numFmtId="0" fontId="312" fillId="14" borderId="0" xfId="84" applyFont="1" applyFill="1" applyAlignment="1">
      <alignment horizontal="center"/>
    </xf>
    <xf numFmtId="7" fontId="258" fillId="5" borderId="69" xfId="84" applyNumberFormat="1" applyFont="1" applyFill="1" applyBorder="1" applyAlignment="1">
      <alignment horizontal="center" vertical="center"/>
    </xf>
    <xf numFmtId="0" fontId="16" fillId="20" borderId="75" xfId="77" applyFont="1" applyFill="1" applyBorder="1" applyAlignment="1" applyProtection="1">
      <alignment horizontal="center" vertical="center" wrapText="1"/>
    </xf>
    <xf numFmtId="0" fontId="313" fillId="0" borderId="0" xfId="88" applyFont="1" applyAlignment="1">
      <alignment horizontal="center"/>
    </xf>
    <xf numFmtId="0" fontId="314" fillId="0" borderId="0" xfId="88" applyFont="1" applyAlignment="1">
      <alignment horizontal="center" vertical="top"/>
    </xf>
    <xf numFmtId="2" fontId="313" fillId="0" borderId="0" xfId="88" applyNumberFormat="1" applyFont="1" applyAlignment="1" applyProtection="1">
      <alignment horizontal="center"/>
      <protection locked="0"/>
    </xf>
    <xf numFmtId="0" fontId="313" fillId="0" borderId="0" xfId="88" applyFont="1" applyAlignment="1">
      <alignment horizontal="center" vertical="top"/>
    </xf>
    <xf numFmtId="4" fontId="313" fillId="0" borderId="0" xfId="88" applyNumberFormat="1" applyFont="1" applyAlignment="1" applyProtection="1">
      <alignment horizontal="center"/>
      <protection locked="0"/>
    </xf>
    <xf numFmtId="0" fontId="313" fillId="0" borderId="0" xfId="88" applyFont="1" applyAlignment="1">
      <alignment horizontal="right"/>
    </xf>
    <xf numFmtId="164" fontId="313" fillId="0" borderId="0" xfId="88" applyNumberFormat="1" applyFont="1" applyAlignment="1">
      <alignment horizontal="center"/>
    </xf>
    <xf numFmtId="2" fontId="313" fillId="0" borderId="0" xfId="88" applyNumberFormat="1" applyFont="1" applyAlignment="1">
      <alignment horizontal="center"/>
    </xf>
    <xf numFmtId="0" fontId="185" fillId="0" borderId="0" xfId="84" applyFont="1"/>
    <xf numFmtId="164" fontId="315" fillId="0" borderId="0" xfId="84" applyNumberFormat="1" applyFont="1"/>
    <xf numFmtId="0" fontId="315" fillId="0" borderId="0" xfId="84" applyFont="1"/>
    <xf numFmtId="0" fontId="201" fillId="0" borderId="221" xfId="88" applyFont="1" applyBorder="1"/>
    <xf numFmtId="0" fontId="201" fillId="0" borderId="222" xfId="88" applyFont="1" applyBorder="1" applyAlignment="1">
      <alignment horizontal="right"/>
    </xf>
    <xf numFmtId="0" fontId="200" fillId="0" borderId="222" xfId="88" applyFont="1" applyBorder="1" applyAlignment="1" applyProtection="1">
      <alignment horizontal="center"/>
      <protection locked="0"/>
    </xf>
    <xf numFmtId="0" fontId="201" fillId="0" borderId="222" xfId="88" quotePrefix="1" applyFont="1" applyBorder="1" applyAlignment="1">
      <alignment horizontal="center"/>
    </xf>
    <xf numFmtId="2" fontId="201" fillId="0" borderId="222" xfId="88" applyNumberFormat="1" applyFont="1" applyBorder="1" applyAlignment="1">
      <alignment horizontal="left"/>
    </xf>
    <xf numFmtId="0" fontId="201" fillId="0" borderId="222" xfId="88" applyFont="1" applyBorder="1" applyAlignment="1">
      <alignment horizontal="center"/>
    </xf>
    <xf numFmtId="0" fontId="200" fillId="0" borderId="222" xfId="88" applyFont="1" applyBorder="1" applyAlignment="1">
      <alignment horizontal="right"/>
    </xf>
    <xf numFmtId="0" fontId="53" fillId="0" borderId="222" xfId="84" applyFont="1" applyBorder="1"/>
    <xf numFmtId="2" fontId="53" fillId="0" borderId="222" xfId="84" applyNumberFormat="1" applyFont="1" applyBorder="1" applyAlignment="1">
      <alignment horizontal="center"/>
    </xf>
    <xf numFmtId="0" fontId="53" fillId="0" borderId="223" xfId="84" applyFont="1" applyBorder="1"/>
    <xf numFmtId="0" fontId="314" fillId="0" borderId="224" xfId="88" applyFont="1" applyBorder="1"/>
    <xf numFmtId="0" fontId="44" fillId="0" borderId="225" xfId="84" applyBorder="1"/>
    <xf numFmtId="0" fontId="313" fillId="0" borderId="226" xfId="88" applyFont="1" applyBorder="1"/>
    <xf numFmtId="0" fontId="313" fillId="0" borderId="227" xfId="88" applyFont="1" applyBorder="1" applyAlignment="1">
      <alignment horizontal="center"/>
    </xf>
    <xf numFmtId="0" fontId="185" fillId="0" borderId="227" xfId="84" applyFont="1" applyBorder="1"/>
    <xf numFmtId="2" fontId="313" fillId="0" borderId="227" xfId="88" applyNumberFormat="1" applyFont="1" applyBorder="1" applyAlignment="1" applyProtection="1">
      <alignment horizontal="center"/>
      <protection locked="0"/>
    </xf>
    <xf numFmtId="4" fontId="313" fillId="0" borderId="227" xfId="88" applyNumberFormat="1" applyFont="1" applyBorder="1" applyAlignment="1" applyProtection="1">
      <alignment horizontal="center"/>
      <protection locked="0"/>
    </xf>
    <xf numFmtId="0" fontId="313" fillId="0" borderId="227" xfId="88" applyFont="1" applyBorder="1" applyAlignment="1">
      <alignment horizontal="right"/>
    </xf>
    <xf numFmtId="164" fontId="313" fillId="0" borderId="227" xfId="88" applyNumberFormat="1" applyFont="1" applyBorder="1" applyAlignment="1">
      <alignment horizontal="center"/>
    </xf>
    <xf numFmtId="0" fontId="314" fillId="0" borderId="227" xfId="88" applyFont="1" applyBorder="1" applyProtection="1">
      <protection locked="0"/>
    </xf>
    <xf numFmtId="164" fontId="315" fillId="0" borderId="227" xfId="84" applyNumberFormat="1" applyFont="1" applyBorder="1"/>
    <xf numFmtId="0" fontId="315" fillId="0" borderId="227" xfId="84" applyFont="1" applyBorder="1"/>
    <xf numFmtId="0" fontId="44" fillId="0" borderId="227" xfId="84" applyBorder="1"/>
    <xf numFmtId="0" fontId="44" fillId="0" borderId="228" xfId="84" applyBorder="1"/>
    <xf numFmtId="0" fontId="186" fillId="0" borderId="0" xfId="0" applyFont="1"/>
    <xf numFmtId="7" fontId="2" fillId="9" borderId="123" xfId="84" applyNumberFormat="1" applyFont="1" applyFill="1" applyBorder="1" applyAlignment="1">
      <alignment horizontal="center" vertical="center"/>
    </xf>
    <xf numFmtId="0" fontId="100" fillId="9" borderId="122" xfId="84" applyFont="1" applyFill="1" applyBorder="1" applyAlignment="1">
      <alignment horizontal="left" vertical="center" indent="1"/>
    </xf>
    <xf numFmtId="3" fontId="23" fillId="0" borderId="22" xfId="0" applyNumberFormat="1" applyFont="1" applyBorder="1" applyAlignment="1" applyProtection="1">
      <alignment horizontal="center" vertical="center" wrapText="1"/>
      <protection locked="0"/>
    </xf>
    <xf numFmtId="0" fontId="53" fillId="0" borderId="0" xfId="90" applyFont="1" applyAlignment="1">
      <alignment vertical="top" wrapText="1"/>
    </xf>
    <xf numFmtId="0" fontId="150" fillId="0" borderId="0" xfId="90" applyFont="1" applyAlignment="1">
      <alignment vertical="top" wrapText="1"/>
    </xf>
    <xf numFmtId="0" fontId="49" fillId="0" borderId="0" xfId="90" applyFont="1" applyAlignment="1">
      <alignment vertical="top" wrapText="1"/>
    </xf>
    <xf numFmtId="0" fontId="202" fillId="0" borderId="0" xfId="90" applyFont="1" applyAlignment="1">
      <alignment horizontal="left" vertical="center" indent="20"/>
    </xf>
    <xf numFmtId="0" fontId="44" fillId="0" borderId="0" xfId="90" applyAlignment="1">
      <alignment vertical="top" wrapText="1"/>
    </xf>
    <xf numFmtId="0" fontId="297" fillId="0" borderId="17" xfId="0" applyFont="1" applyBorder="1" applyAlignment="1">
      <alignment horizontal="center" vertical="center" wrapText="1"/>
    </xf>
    <xf numFmtId="0" fontId="297" fillId="0" borderId="14" xfId="0" applyFont="1" applyBorder="1" applyAlignment="1">
      <alignment horizontal="center" vertical="center" wrapText="1"/>
    </xf>
    <xf numFmtId="0" fontId="23" fillId="27" borderId="13" xfId="0" applyFont="1" applyFill="1" applyBorder="1" applyAlignment="1">
      <alignment wrapText="1"/>
    </xf>
    <xf numFmtId="164" fontId="32" fillId="0" borderId="13" xfId="77" applyNumberFormat="1" applyFont="1" applyFill="1" applyBorder="1" applyAlignment="1" applyProtection="1">
      <alignment horizontal="center" vertical="center" wrapText="1"/>
    </xf>
    <xf numFmtId="3" fontId="23" fillId="0" borderId="13" xfId="0" applyNumberFormat="1" applyFont="1" applyBorder="1" applyAlignment="1" applyProtection="1">
      <alignment horizontal="center" vertical="center" wrapText="1"/>
      <protection locked="0"/>
    </xf>
    <xf numFmtId="164" fontId="23" fillId="0" borderId="13" xfId="0" applyNumberFormat="1" applyFont="1" applyBorder="1" applyAlignment="1">
      <alignment horizontal="center" vertical="center" wrapText="1"/>
    </xf>
    <xf numFmtId="44" fontId="21" fillId="0" borderId="13" xfId="37" applyFont="1" applyFill="1" applyBorder="1" applyAlignment="1" applyProtection="1">
      <alignment horizontal="center" vertical="center" wrapText="1"/>
      <protection locked="0"/>
    </xf>
    <xf numFmtId="0" fontId="23" fillId="0" borderId="13" xfId="0" applyFont="1" applyBorder="1" applyAlignment="1">
      <alignment horizontal="center" vertical="center"/>
    </xf>
    <xf numFmtId="44" fontId="23" fillId="0" borderId="13" xfId="0" applyNumberFormat="1" applyFont="1" applyBorder="1" applyAlignment="1">
      <alignment horizontal="center" vertical="center"/>
    </xf>
    <xf numFmtId="0" fontId="23" fillId="27" borderId="13" xfId="0" applyFont="1" applyFill="1" applyBorder="1"/>
    <xf numFmtId="0" fontId="23" fillId="27" borderId="17" xfId="0" applyFont="1" applyFill="1" applyBorder="1" applyAlignment="1">
      <alignment wrapText="1"/>
    </xf>
    <xf numFmtId="164" fontId="23" fillId="0" borderId="17" xfId="0" applyNumberFormat="1" applyFont="1" applyBorder="1" applyAlignment="1">
      <alignment horizontal="center" vertical="center" wrapText="1"/>
    </xf>
    <xf numFmtId="0" fontId="23" fillId="0" borderId="17" xfId="0" applyFont="1" applyBorder="1"/>
    <xf numFmtId="44" fontId="23" fillId="0" borderId="17" xfId="0" applyNumberFormat="1" applyFont="1" applyBorder="1" applyAlignment="1">
      <alignment horizontal="center" vertical="center"/>
    </xf>
    <xf numFmtId="0" fontId="23" fillId="27" borderId="17" xfId="0" applyFont="1" applyFill="1" applyBorder="1"/>
    <xf numFmtId="3" fontId="23" fillId="0" borderId="19" xfId="0" applyNumberFormat="1" applyFont="1" applyBorder="1" applyAlignment="1" applyProtection="1">
      <alignment horizontal="center" vertical="center" wrapText="1"/>
      <protection locked="0"/>
    </xf>
    <xf numFmtId="3" fontId="23" fillId="0" borderId="77" xfId="0" applyNumberFormat="1" applyFont="1" applyBorder="1" applyAlignment="1" applyProtection="1">
      <alignment horizontal="center" vertical="center" wrapText="1"/>
      <protection locked="0"/>
    </xf>
    <xf numFmtId="164" fontId="23" fillId="0" borderId="13" xfId="0" applyNumberFormat="1" applyFont="1" applyBorder="1" applyAlignment="1" applyProtection="1">
      <alignment horizontal="center" vertical="center" wrapText="1"/>
      <protection locked="0"/>
    </xf>
    <xf numFmtId="0" fontId="0" fillId="0" borderId="13" xfId="0" applyBorder="1"/>
    <xf numFmtId="3" fontId="31" fillId="0" borderId="10" xfId="0" applyNumberFormat="1" applyFont="1" applyBorder="1" applyAlignment="1" applyProtection="1">
      <alignment horizontal="center" vertical="center" wrapText="1"/>
      <protection locked="0"/>
    </xf>
    <xf numFmtId="164" fontId="31" fillId="0" borderId="11" xfId="0" applyNumberFormat="1" applyFont="1" applyBorder="1" applyAlignment="1">
      <alignment horizontal="center" vertical="center" wrapText="1"/>
    </xf>
    <xf numFmtId="164" fontId="31" fillId="0" borderId="12" xfId="0" applyNumberFormat="1" applyFont="1" applyBorder="1" applyAlignment="1">
      <alignment horizontal="center" vertical="center" wrapText="1"/>
    </xf>
    <xf numFmtId="0" fontId="27" fillId="27" borderId="13" xfId="0" applyFont="1" applyFill="1" applyBorder="1" applyAlignment="1">
      <alignment wrapText="1"/>
    </xf>
    <xf numFmtId="44" fontId="24" fillId="0" borderId="13" xfId="37" applyFont="1" applyFill="1" applyBorder="1" applyAlignment="1" applyProtection="1">
      <alignment horizontal="center" vertical="center" wrapText="1"/>
      <protection locked="0"/>
    </xf>
    <xf numFmtId="3" fontId="24" fillId="0" borderId="13" xfId="1" applyNumberFormat="1" applyFont="1" applyFill="1" applyBorder="1" applyAlignment="1" applyProtection="1">
      <alignment horizontal="center" vertical="center" wrapText="1"/>
      <protection locked="0"/>
    </xf>
    <xf numFmtId="164" fontId="24" fillId="0" borderId="13" xfId="37" applyNumberFormat="1" applyFont="1" applyFill="1" applyBorder="1" applyAlignment="1" applyProtection="1">
      <alignment horizontal="center" vertical="center" wrapText="1"/>
    </xf>
    <xf numFmtId="0" fontId="27" fillId="27" borderId="13" xfId="0" applyFont="1" applyFill="1" applyBorder="1"/>
    <xf numFmtId="0" fontId="27" fillId="0" borderId="13" xfId="0" applyFont="1" applyBorder="1" applyAlignment="1">
      <alignment wrapText="1"/>
    </xf>
    <xf numFmtId="0" fontId="27" fillId="0" borderId="13" xfId="0" applyFont="1" applyBorder="1"/>
    <xf numFmtId="0" fontId="2" fillId="0" borderId="101" xfId="0" applyFont="1" applyBorder="1" applyAlignment="1">
      <alignment horizontal="center" vertical="center" wrapText="1"/>
    </xf>
    <xf numFmtId="0" fontId="23" fillId="0" borderId="13" xfId="0" applyFont="1" applyBorder="1" applyAlignment="1">
      <alignment wrapText="1"/>
    </xf>
    <xf numFmtId="0" fontId="316" fillId="0" borderId="0" xfId="0" applyFont="1"/>
    <xf numFmtId="0" fontId="188" fillId="0" borderId="0" xfId="0" applyFont="1"/>
    <xf numFmtId="0" fontId="189" fillId="0" borderId="0" xfId="0" applyFont="1"/>
    <xf numFmtId="0" fontId="283" fillId="0" borderId="0" xfId="88" applyFont="1" applyAlignment="1">
      <alignment horizontal="center" vertical="top"/>
    </xf>
    <xf numFmtId="0" fontId="201" fillId="0" borderId="0" xfId="88" applyFont="1" applyAlignment="1">
      <alignment horizontal="center" vertical="top"/>
    </xf>
    <xf numFmtId="0" fontId="9" fillId="0" borderId="16" xfId="0" applyFont="1" applyBorder="1" applyAlignment="1">
      <alignment horizontal="center" vertical="center" wrapText="1"/>
    </xf>
    <xf numFmtId="0" fontId="31" fillId="0" borderId="16" xfId="0" applyFont="1" applyBorder="1" applyAlignment="1">
      <alignment horizontal="center" vertical="center" wrapText="1"/>
    </xf>
    <xf numFmtId="0" fontId="317" fillId="0" borderId="0" xfId="0" applyFont="1" applyProtection="1">
      <protection locked="0" hidden="1"/>
    </xf>
    <xf numFmtId="0" fontId="133" fillId="0" borderId="0" xfId="0" applyFont="1" applyProtection="1">
      <protection locked="0" hidden="1"/>
    </xf>
    <xf numFmtId="0" fontId="266" fillId="0" borderId="0" xfId="0" applyFont="1" applyProtection="1">
      <protection locked="0" hidden="1"/>
    </xf>
    <xf numFmtId="8" fontId="213" fillId="0" borderId="0" xfId="0" applyNumberFormat="1" applyFont="1" applyAlignment="1" applyProtection="1">
      <alignment horizontal="center"/>
      <protection locked="0" hidden="1"/>
    </xf>
    <xf numFmtId="0" fontId="213" fillId="0" borderId="0" xfId="0" applyFont="1" applyProtection="1">
      <protection locked="0" hidden="1"/>
    </xf>
    <xf numFmtId="0" fontId="16" fillId="0" borderId="0" xfId="0" applyFont="1" applyAlignment="1" applyProtection="1">
      <alignment horizontal="center"/>
      <protection hidden="1"/>
    </xf>
    <xf numFmtId="0" fontId="16" fillId="0" borderId="0" xfId="0" applyFont="1" applyProtection="1">
      <protection hidden="1"/>
    </xf>
    <xf numFmtId="164" fontId="0" fillId="0" borderId="0" xfId="0" applyNumberFormat="1" applyProtection="1">
      <protection hidden="1"/>
    </xf>
    <xf numFmtId="0" fontId="317" fillId="0" borderId="0" xfId="0" applyFont="1" applyProtection="1">
      <protection hidden="1"/>
    </xf>
    <xf numFmtId="0" fontId="133" fillId="0" borderId="0" xfId="0" applyFont="1" applyProtection="1">
      <protection hidden="1"/>
    </xf>
    <xf numFmtId="0" fontId="266" fillId="0" borderId="0" xfId="0" applyFont="1" applyProtection="1">
      <protection hidden="1"/>
    </xf>
    <xf numFmtId="0" fontId="206" fillId="0" borderId="0" xfId="0" applyFont="1" applyAlignment="1" applyProtection="1">
      <alignment horizontal="center"/>
      <protection hidden="1"/>
    </xf>
    <xf numFmtId="8" fontId="266" fillId="0" borderId="0" xfId="0" applyNumberFormat="1" applyFont="1" applyAlignment="1" applyProtection="1">
      <alignment horizontal="center"/>
      <protection hidden="1"/>
    </xf>
    <xf numFmtId="8" fontId="0" fillId="0" borderId="0" xfId="0" applyNumberFormat="1" applyProtection="1">
      <protection hidden="1"/>
    </xf>
    <xf numFmtId="8" fontId="16" fillId="0" borderId="0" xfId="0" applyNumberFormat="1" applyFont="1" applyProtection="1">
      <protection hidden="1"/>
    </xf>
    <xf numFmtId="0" fontId="16" fillId="0" borderId="0" xfId="0" applyFont="1" applyAlignment="1" applyProtection="1">
      <alignment horizontal="right"/>
      <protection hidden="1"/>
    </xf>
    <xf numFmtId="0" fontId="0" fillId="0" borderId="0" xfId="0" applyAlignment="1" applyProtection="1">
      <alignment horizontal="right"/>
      <protection hidden="1"/>
    </xf>
    <xf numFmtId="0" fontId="178" fillId="0" borderId="0" xfId="0" applyFont="1" applyAlignment="1" applyProtection="1">
      <alignment horizontal="left" vertical="center"/>
      <protection hidden="1"/>
    </xf>
    <xf numFmtId="0" fontId="178" fillId="0" borderId="0" xfId="0" applyFont="1" applyProtection="1">
      <protection hidden="1"/>
    </xf>
    <xf numFmtId="0" fontId="23" fillId="15" borderId="0" xfId="0" applyFont="1" applyFill="1" applyAlignment="1">
      <alignment wrapText="1"/>
    </xf>
    <xf numFmtId="0" fontId="2" fillId="15" borderId="19" xfId="0" applyFont="1" applyFill="1" applyBorder="1" applyAlignment="1">
      <alignment horizontal="center" vertical="center" wrapText="1"/>
    </xf>
    <xf numFmtId="164" fontId="23" fillId="15" borderId="6" xfId="0" applyNumberFormat="1" applyFont="1" applyFill="1" applyBorder="1" applyAlignment="1" applyProtection="1">
      <alignment horizontal="center" vertical="center" wrapText="1"/>
      <protection locked="0"/>
    </xf>
    <xf numFmtId="3" fontId="23" fillId="15" borderId="5" xfId="0" applyNumberFormat="1" applyFont="1" applyFill="1" applyBorder="1" applyAlignment="1" applyProtection="1">
      <alignment horizontal="center" vertical="center" wrapText="1"/>
      <protection locked="0"/>
    </xf>
    <xf numFmtId="164" fontId="23" fillId="15" borderId="7" xfId="0" applyNumberFormat="1" applyFont="1" applyFill="1" applyBorder="1" applyAlignment="1">
      <alignment horizontal="center" vertical="center" wrapText="1"/>
    </xf>
    <xf numFmtId="164" fontId="23" fillId="15" borderId="8" xfId="0" applyNumberFormat="1" applyFont="1" applyFill="1" applyBorder="1" applyAlignment="1">
      <alignment horizontal="center" vertical="center" wrapText="1"/>
    </xf>
    <xf numFmtId="44" fontId="21" fillId="15" borderId="21" xfId="37" applyFont="1" applyFill="1" applyBorder="1" applyAlignment="1" applyProtection="1">
      <alignment horizontal="center" vertical="center" wrapText="1"/>
      <protection locked="0"/>
    </xf>
    <xf numFmtId="164" fontId="21" fillId="15" borderId="8" xfId="0" applyNumberFormat="1" applyFont="1" applyFill="1" applyBorder="1" applyAlignment="1">
      <alignment horizontal="center" vertical="center" wrapText="1"/>
    </xf>
    <xf numFmtId="0" fontId="31" fillId="15" borderId="20" xfId="0" applyFont="1" applyFill="1" applyBorder="1" applyAlignment="1">
      <alignment horizontal="center" vertical="center" wrapText="1"/>
    </xf>
    <xf numFmtId="0" fontId="23" fillId="15" borderId="0" xfId="0" applyFont="1" applyFill="1"/>
    <xf numFmtId="0" fontId="9" fillId="15" borderId="20" xfId="0" applyFont="1" applyFill="1" applyBorder="1" applyAlignment="1">
      <alignment horizontal="center" vertical="center" wrapText="1"/>
    </xf>
    <xf numFmtId="44" fontId="31" fillId="0" borderId="22" xfId="37" applyFont="1" applyFill="1" applyBorder="1" applyAlignment="1" applyProtection="1">
      <alignment horizontal="center" vertical="center" wrapText="1"/>
      <protection locked="0"/>
    </xf>
    <xf numFmtId="164" fontId="23" fillId="0" borderId="233" xfId="0" applyNumberFormat="1" applyFont="1" applyBorder="1" applyAlignment="1" applyProtection="1">
      <alignment horizontal="center" vertical="center" wrapText="1"/>
      <protection locked="0"/>
    </xf>
    <xf numFmtId="3" fontId="23" fillId="0" borderId="234" xfId="0" applyNumberFormat="1" applyFont="1" applyBorder="1" applyAlignment="1" applyProtection="1">
      <alignment horizontal="center" vertical="center" wrapText="1"/>
      <protection locked="0"/>
    </xf>
    <xf numFmtId="164" fontId="23" fillId="0" borderId="235" xfId="0" applyNumberFormat="1" applyFont="1" applyBorder="1" applyAlignment="1">
      <alignment horizontal="center" vertical="center" wrapText="1"/>
    </xf>
    <xf numFmtId="164" fontId="23" fillId="0" borderId="236" xfId="0" applyNumberFormat="1" applyFont="1" applyBorder="1" applyAlignment="1">
      <alignment horizontal="center" vertical="center" wrapText="1"/>
    </xf>
    <xf numFmtId="44" fontId="21" fillId="0" borderId="99" xfId="37" applyFont="1" applyFill="1" applyBorder="1" applyAlignment="1" applyProtection="1">
      <alignment horizontal="center" vertical="center" wrapText="1"/>
      <protection locked="0"/>
    </xf>
    <xf numFmtId="164" fontId="24" fillId="0" borderId="98" xfId="0" applyNumberFormat="1" applyFont="1" applyBorder="1" applyAlignment="1">
      <alignment horizontal="center" vertical="center" wrapText="1"/>
    </xf>
    <xf numFmtId="44" fontId="24" fillId="0" borderId="21" xfId="37" applyFont="1" applyBorder="1" applyAlignment="1" applyProtection="1">
      <alignment horizontal="center" vertical="center" wrapText="1"/>
      <protection locked="0"/>
    </xf>
    <xf numFmtId="3" fontId="24" fillId="0" borderId="5" xfId="1" applyNumberFormat="1" applyFont="1" applyBorder="1" applyAlignment="1" applyProtection="1">
      <alignment horizontal="center" vertical="center" wrapText="1"/>
      <protection locked="0"/>
    </xf>
    <xf numFmtId="164" fontId="24" fillId="0" borderId="7" xfId="37" applyNumberFormat="1" applyFont="1" applyBorder="1" applyAlignment="1">
      <alignment horizontal="center" vertical="center" wrapText="1"/>
    </xf>
    <xf numFmtId="164" fontId="24" fillId="0" borderId="8" xfId="37" applyNumberFormat="1" applyFont="1" applyBorder="1" applyAlignment="1">
      <alignment horizontal="center" vertical="center" wrapText="1"/>
    </xf>
    <xf numFmtId="44" fontId="21" fillId="0" borderId="21" xfId="39" applyFont="1" applyFill="1" applyBorder="1" applyAlignment="1" applyProtection="1">
      <alignment horizontal="center" vertical="center" wrapText="1"/>
      <protection locked="0"/>
    </xf>
    <xf numFmtId="44" fontId="271" fillId="0" borderId="33" xfId="77" applyNumberFormat="1" applyFont="1" applyFill="1" applyBorder="1" applyAlignment="1" applyProtection="1">
      <alignment horizontal="center" vertical="center" wrapText="1"/>
    </xf>
    <xf numFmtId="0" fontId="6" fillId="0" borderId="0" xfId="77" applyFill="1" applyAlignment="1" applyProtection="1">
      <alignment wrapText="1"/>
    </xf>
    <xf numFmtId="164" fontId="198" fillId="0" borderId="33" xfId="0" applyNumberFormat="1" applyFont="1" applyBorder="1" applyAlignment="1" applyProtection="1">
      <alignment horizontal="center" vertical="center" wrapText="1"/>
      <protection locked="0"/>
    </xf>
    <xf numFmtId="3" fontId="198" fillId="0" borderId="10" xfId="0" applyNumberFormat="1" applyFont="1" applyBorder="1" applyAlignment="1" applyProtection="1">
      <alignment horizontal="center" vertical="center" wrapText="1"/>
      <protection locked="0"/>
    </xf>
    <xf numFmtId="164" fontId="198" fillId="0" borderId="11" xfId="0" applyNumberFormat="1" applyFont="1" applyBorder="1" applyAlignment="1">
      <alignment horizontal="center" vertical="center" wrapText="1"/>
    </xf>
    <xf numFmtId="164" fontId="198" fillId="0" borderId="12" xfId="0" applyNumberFormat="1" applyFont="1" applyBorder="1" applyAlignment="1">
      <alignment horizontal="center" vertical="center" wrapText="1"/>
    </xf>
    <xf numFmtId="44" fontId="198" fillId="0" borderId="22" xfId="37" applyFont="1" applyFill="1" applyBorder="1" applyAlignment="1" applyProtection="1">
      <alignment horizontal="center" vertical="center" wrapText="1"/>
      <protection locked="0"/>
    </xf>
    <xf numFmtId="0" fontId="319" fillId="10" borderId="0" xfId="0" applyFont="1" applyFill="1"/>
    <xf numFmtId="0" fontId="133" fillId="10" borderId="0" xfId="0" applyFont="1" applyFill="1"/>
    <xf numFmtId="0" fontId="191" fillId="0" borderId="0" xfId="84" applyFont="1" applyAlignment="1">
      <alignment horizontal="left" indent="1"/>
    </xf>
    <xf numFmtId="0" fontId="192" fillId="0" borderId="0" xfId="84" applyFont="1" applyAlignment="1">
      <alignment horizontal="right"/>
    </xf>
    <xf numFmtId="0" fontId="193" fillId="0" borderId="0" xfId="84" applyFont="1" applyAlignment="1">
      <alignment horizontal="left" indent="1"/>
    </xf>
    <xf numFmtId="0" fontId="198" fillId="0" borderId="29" xfId="0" applyFont="1" applyBorder="1" applyAlignment="1">
      <alignment horizontal="center" vertical="center" wrapText="1"/>
    </xf>
    <xf numFmtId="0" fontId="16" fillId="0" borderId="13" xfId="84" applyFont="1" applyBorder="1" applyAlignment="1">
      <alignment horizontal="center" vertical="center" wrapText="1"/>
    </xf>
    <xf numFmtId="0" fontId="35" fillId="0" borderId="0" xfId="0" applyFont="1" applyAlignment="1" applyProtection="1">
      <alignment horizontal="center" vertical="center" wrapText="1"/>
      <protection locked="0"/>
    </xf>
    <xf numFmtId="0" fontId="31" fillId="0" borderId="19" xfId="0" applyFont="1" applyBorder="1" applyAlignment="1">
      <alignment horizontal="center" vertical="center" wrapText="1"/>
    </xf>
    <xf numFmtId="3" fontId="30" fillId="0" borderId="10" xfId="0" applyNumberFormat="1" applyFont="1" applyBorder="1" applyAlignment="1" applyProtection="1">
      <alignment horizontal="center" vertical="center" wrapText="1"/>
      <protection locked="0"/>
    </xf>
    <xf numFmtId="164" fontId="30" fillId="0" borderId="11" xfId="0" applyNumberFormat="1" applyFont="1" applyBorder="1" applyAlignment="1">
      <alignment horizontal="center" vertical="center" wrapText="1"/>
    </xf>
    <xf numFmtId="164" fontId="30" fillId="0" borderId="12" xfId="0" applyNumberFormat="1" applyFont="1" applyBorder="1" applyAlignment="1">
      <alignment horizontal="center" vertical="center" wrapText="1"/>
    </xf>
    <xf numFmtId="0" fontId="229" fillId="27" borderId="51" xfId="0" applyFont="1" applyFill="1" applyBorder="1" applyAlignment="1">
      <alignment horizontal="center" vertical="center" wrapText="1"/>
    </xf>
    <xf numFmtId="164" fontId="229" fillId="27" borderId="46" xfId="0" applyNumberFormat="1" applyFont="1" applyFill="1" applyBorder="1" applyAlignment="1">
      <alignment horizontal="center" vertical="center"/>
    </xf>
    <xf numFmtId="0" fontId="40" fillId="20" borderId="0" xfId="0" applyFont="1" applyFill="1" applyAlignment="1">
      <alignment wrapText="1"/>
    </xf>
    <xf numFmtId="0" fontId="339" fillId="0" borderId="14" xfId="0" applyFont="1" applyBorder="1" applyAlignment="1">
      <alignment horizontal="center" vertical="center" wrapText="1"/>
    </xf>
    <xf numFmtId="0" fontId="339" fillId="0" borderId="0" xfId="0" applyFont="1" applyAlignment="1">
      <alignment horizontal="center" vertical="center" wrapText="1"/>
    </xf>
    <xf numFmtId="7" fontId="24" fillId="0" borderId="12" xfId="37" applyNumberFormat="1" applyFont="1" applyFill="1" applyBorder="1" applyAlignment="1" applyProtection="1">
      <alignment horizontal="center" vertical="center" wrapText="1"/>
      <protection locked="0"/>
    </xf>
    <xf numFmtId="0" fontId="268" fillId="0" borderId="17" xfId="0" applyFont="1" applyBorder="1" applyAlignment="1">
      <alignment horizontal="center" vertical="center" wrapText="1"/>
    </xf>
    <xf numFmtId="3" fontId="279" fillId="0" borderId="17" xfId="0" applyNumberFormat="1" applyFont="1" applyBorder="1" applyAlignment="1" applyProtection="1">
      <alignment horizontal="center" vertical="center" wrapText="1"/>
      <protection locked="0"/>
    </xf>
    <xf numFmtId="164" fontId="279" fillId="0" borderId="17" xfId="0" applyNumberFormat="1" applyFont="1" applyBorder="1" applyAlignment="1">
      <alignment horizontal="center" vertical="center" wrapText="1"/>
    </xf>
    <xf numFmtId="164" fontId="279" fillId="0" borderId="94" xfId="0" applyNumberFormat="1" applyFont="1" applyBorder="1" applyAlignment="1">
      <alignment horizontal="center" vertical="center" wrapText="1"/>
    </xf>
    <xf numFmtId="44" fontId="279" fillId="0" borderId="77" xfId="37" applyFont="1" applyFill="1" applyBorder="1" applyAlignment="1" applyProtection="1">
      <alignment horizontal="center" vertical="center" wrapText="1"/>
      <protection locked="0"/>
    </xf>
    <xf numFmtId="164" fontId="198" fillId="0" borderId="94" xfId="0" applyNumberFormat="1" applyFont="1" applyBorder="1" applyAlignment="1">
      <alignment horizontal="center" vertical="center" wrapText="1"/>
    </xf>
    <xf numFmtId="0" fontId="199" fillId="0" borderId="17" xfId="0" applyFont="1" applyBorder="1" applyAlignment="1">
      <alignment vertical="center" wrapText="1"/>
    </xf>
    <xf numFmtId="0" fontId="1" fillId="20" borderId="183" xfId="77" applyFont="1" applyFill="1" applyBorder="1" applyAlignment="1" applyProtection="1">
      <alignment wrapText="1"/>
    </xf>
    <xf numFmtId="0" fontId="1" fillId="20" borderId="184" xfId="77" applyFont="1" applyFill="1" applyBorder="1" applyAlignment="1" applyProtection="1">
      <alignment wrapText="1"/>
    </xf>
    <xf numFmtId="0" fontId="1" fillId="20" borderId="185" xfId="77" applyFont="1" applyFill="1" applyBorder="1" applyAlignment="1" applyProtection="1">
      <alignment wrapText="1"/>
    </xf>
    <xf numFmtId="0" fontId="1" fillId="0" borderId="6" xfId="0" applyFont="1" applyBorder="1" applyAlignment="1">
      <alignment wrapText="1"/>
    </xf>
    <xf numFmtId="0" fontId="1" fillId="0" borderId="106" xfId="0" applyFont="1" applyBorder="1" applyAlignment="1">
      <alignment horizontal="center" vertical="center" wrapText="1"/>
    </xf>
    <xf numFmtId="0" fontId="1" fillId="21" borderId="0" xfId="0" applyFont="1" applyFill="1"/>
    <xf numFmtId="0" fontId="1" fillId="0" borderId="139" xfId="0" applyFont="1" applyBorder="1"/>
    <xf numFmtId="0" fontId="1" fillId="0" borderId="139" xfId="0" applyFont="1" applyBorder="1" applyAlignment="1">
      <alignment vertical="center"/>
    </xf>
    <xf numFmtId="164" fontId="1" fillId="0" borderId="0" xfId="0" applyNumberFormat="1" applyFont="1" applyProtection="1">
      <protection locked="0" hidden="1"/>
    </xf>
    <xf numFmtId="8" fontId="1" fillId="0" borderId="0" xfId="0" applyNumberFormat="1" applyFont="1" applyProtection="1">
      <protection locked="0" hidden="1"/>
    </xf>
    <xf numFmtId="8" fontId="1" fillId="0" borderId="0" xfId="0" applyNumberFormat="1" applyFont="1"/>
    <xf numFmtId="0" fontId="1" fillId="0" borderId="0" xfId="0" applyFont="1" applyAlignment="1">
      <alignment vertical="center"/>
    </xf>
    <xf numFmtId="3" fontId="8" fillId="8" borderId="0" xfId="0" applyNumberFormat="1" applyFont="1" applyFill="1" applyAlignment="1" applyProtection="1">
      <alignment horizontal="center"/>
      <protection locked="0"/>
    </xf>
    <xf numFmtId="0" fontId="8" fillId="8" borderId="0" xfId="0" applyFont="1" applyFill="1" applyAlignment="1">
      <alignment horizontal="right"/>
    </xf>
    <xf numFmtId="0" fontId="8" fillId="8" borderId="0" xfId="0" applyFont="1" applyFill="1"/>
    <xf numFmtId="0" fontId="4" fillId="15" borderId="0" xfId="0" applyFont="1" applyFill="1" applyAlignment="1">
      <alignment horizontal="center" vertical="center"/>
    </xf>
    <xf numFmtId="0" fontId="1" fillId="0" borderId="39" xfId="0" applyFont="1" applyBorder="1"/>
    <xf numFmtId="0" fontId="1" fillId="0" borderId="41" xfId="0" applyFont="1" applyBorder="1"/>
    <xf numFmtId="0" fontId="1" fillId="0" borderId="44" xfId="0" applyFont="1" applyBorder="1"/>
    <xf numFmtId="0" fontId="1" fillId="0" borderId="0" xfId="0" applyFont="1" applyAlignment="1">
      <alignment horizontal="right"/>
    </xf>
    <xf numFmtId="0" fontId="1" fillId="10" borderId="0" xfId="0" applyFont="1" applyFill="1"/>
    <xf numFmtId="0" fontId="1" fillId="10" borderId="0" xfId="0" applyFont="1" applyFill="1" applyAlignment="1">
      <alignment horizontal="left" vertical="top"/>
    </xf>
    <xf numFmtId="0" fontId="115" fillId="10" borderId="0" xfId="77" applyFont="1" applyFill="1" applyAlignment="1" applyProtection="1">
      <alignment horizontal="center" vertical="center"/>
    </xf>
    <xf numFmtId="0" fontId="1" fillId="10" borderId="216" xfId="0" applyFont="1" applyFill="1" applyBorder="1"/>
    <xf numFmtId="0" fontId="4" fillId="0" borderId="1" xfId="95" applyFont="1" applyBorder="1" applyAlignment="1">
      <alignment horizontal="center" vertical="center" wrapText="1"/>
    </xf>
    <xf numFmtId="0" fontId="1" fillId="0" borderId="1" xfId="0" applyFont="1" applyBorder="1"/>
    <xf numFmtId="0" fontId="1" fillId="0" borderId="1" xfId="97" applyFont="1" applyBorder="1"/>
    <xf numFmtId="0" fontId="1" fillId="0" borderId="1" xfId="95" applyBorder="1" applyAlignment="1">
      <alignment horizontal="center" vertical="center" wrapText="1"/>
    </xf>
    <xf numFmtId="0" fontId="1" fillId="0" borderId="0" xfId="97" applyFont="1"/>
    <xf numFmtId="0" fontId="1" fillId="0" borderId="0" xfId="95" applyAlignment="1">
      <alignment horizontal="center" vertical="center" wrapText="1"/>
    </xf>
    <xf numFmtId="0" fontId="4" fillId="0" borderId="0" xfId="95" applyFont="1" applyAlignment="1">
      <alignment horizontal="center" vertical="center" wrapText="1"/>
    </xf>
    <xf numFmtId="0" fontId="1" fillId="0" borderId="142" xfId="91" applyFont="1" applyBorder="1" applyAlignment="1">
      <alignment vertical="top"/>
    </xf>
    <xf numFmtId="0" fontId="1" fillId="0" borderId="142" xfId="91" applyFont="1" applyBorder="1" applyAlignment="1">
      <alignment vertical="top" wrapText="1"/>
    </xf>
    <xf numFmtId="0" fontId="1" fillId="0" borderId="142" xfId="91" applyFont="1" applyBorder="1" applyAlignment="1">
      <alignment horizontal="center" vertical="center"/>
    </xf>
    <xf numFmtId="3" fontId="1" fillId="0" borderId="0" xfId="1" applyNumberFormat="1" applyFont="1" applyFill="1" applyBorder="1" applyAlignment="1" applyProtection="1">
      <alignment horizontal="center" vertical="center"/>
      <protection locked="0"/>
    </xf>
    <xf numFmtId="164" fontId="1" fillId="0" borderId="0" xfId="37" applyNumberFormat="1" applyFont="1" applyFill="1" applyBorder="1" applyAlignment="1" applyProtection="1">
      <alignment horizontal="center" vertical="center"/>
    </xf>
    <xf numFmtId="0" fontId="1" fillId="0" borderId="0" xfId="0" applyFont="1" applyAlignment="1">
      <alignment horizontal="center" vertical="center"/>
    </xf>
    <xf numFmtId="0" fontId="1" fillId="0" borderId="142" xfId="88" applyFont="1" applyBorder="1" applyAlignment="1">
      <alignment horizontal="center" vertical="center"/>
    </xf>
    <xf numFmtId="164" fontId="1" fillId="0" borderId="142" xfId="88" applyNumberFormat="1" applyFont="1" applyBorder="1" applyAlignment="1">
      <alignment horizontal="center" vertical="center" wrapText="1"/>
    </xf>
    <xf numFmtId="3" fontId="1" fillId="0" borderId="142" xfId="8" applyNumberFormat="1" applyFont="1" applyFill="1" applyBorder="1" applyAlignment="1" applyProtection="1">
      <alignment horizontal="center" vertical="center"/>
      <protection locked="0"/>
    </xf>
    <xf numFmtId="164" fontId="1" fillId="0" borderId="142" xfId="61" applyNumberFormat="1" applyFont="1" applyFill="1" applyBorder="1" applyAlignment="1" applyProtection="1">
      <alignment horizontal="center" vertical="center"/>
    </xf>
    <xf numFmtId="0" fontId="1" fillId="0" borderId="142" xfId="88" applyFont="1" applyBorder="1" applyAlignment="1">
      <alignment vertical="top" wrapText="1"/>
    </xf>
    <xf numFmtId="2" fontId="286" fillId="0" borderId="0" xfId="88" applyNumberFormat="1" applyFont="1" applyAlignment="1">
      <alignment horizontal="center"/>
    </xf>
    <xf numFmtId="164" fontId="307" fillId="0" borderId="0" xfId="88" applyNumberFormat="1" applyFont="1" applyAlignment="1">
      <alignment horizontal="left" vertical="center" indent="1"/>
    </xf>
    <xf numFmtId="0" fontId="16" fillId="0" borderId="19" xfId="84" applyFont="1" applyBorder="1" applyAlignment="1">
      <alignment horizontal="center" vertical="center" wrapText="1"/>
    </xf>
    <xf numFmtId="164" fontId="199" fillId="0" borderId="15" xfId="0" applyNumberFormat="1" applyFont="1" applyBorder="1" applyAlignment="1">
      <alignment horizontal="center" vertical="center" wrapText="1"/>
    </xf>
    <xf numFmtId="44" fontId="299" fillId="0" borderId="33" xfId="37" applyFont="1" applyFill="1" applyBorder="1" applyAlignment="1" applyProtection="1">
      <alignment horizontal="center" vertical="center" wrapText="1"/>
      <protection locked="0"/>
    </xf>
    <xf numFmtId="3" fontId="198" fillId="0" borderId="23" xfId="1" applyNumberFormat="1" applyFont="1" applyFill="1" applyBorder="1" applyAlignment="1" applyProtection="1">
      <alignment horizontal="center" vertical="center" wrapText="1"/>
      <protection locked="0"/>
    </xf>
    <xf numFmtId="164" fontId="198" fillId="0" borderId="73" xfId="37" applyNumberFormat="1" applyFont="1" applyFill="1" applyBorder="1" applyAlignment="1" applyProtection="1">
      <alignment horizontal="center" vertical="center" wrapText="1"/>
    </xf>
    <xf numFmtId="164" fontId="198" fillId="0" borderId="24" xfId="37" applyNumberFormat="1" applyFont="1" applyFill="1" applyBorder="1" applyAlignment="1" applyProtection="1">
      <alignment horizontal="center" vertical="center" wrapText="1"/>
    </xf>
    <xf numFmtId="44" fontId="279" fillId="0" borderId="76" xfId="37" applyFont="1" applyFill="1" applyBorder="1" applyAlignment="1" applyProtection="1">
      <alignment horizontal="center" vertical="center" wrapText="1"/>
      <protection locked="0"/>
    </xf>
    <xf numFmtId="3" fontId="299" fillId="0" borderId="5" xfId="1" applyNumberFormat="1" applyFont="1" applyFill="1" applyBorder="1" applyAlignment="1" applyProtection="1">
      <alignment horizontal="center" vertical="center" wrapText="1"/>
      <protection locked="0"/>
    </xf>
    <xf numFmtId="164" fontId="299" fillId="0" borderId="7" xfId="37" applyNumberFormat="1" applyFont="1" applyFill="1" applyBorder="1" applyAlignment="1" applyProtection="1">
      <alignment horizontal="center" vertical="center" wrapText="1"/>
    </xf>
    <xf numFmtId="164" fontId="299" fillId="0" borderId="8" xfId="37" applyNumberFormat="1" applyFont="1" applyFill="1" applyBorder="1" applyAlignment="1" applyProtection="1">
      <alignment horizontal="center" vertical="center" wrapText="1"/>
    </xf>
    <xf numFmtId="44" fontId="25" fillId="0" borderId="19" xfId="37" applyFont="1" applyFill="1" applyBorder="1" applyAlignment="1" applyProtection="1">
      <alignment horizontal="center" vertical="center" wrapText="1"/>
      <protection locked="0"/>
    </xf>
    <xf numFmtId="44" fontId="299" fillId="0" borderId="21" xfId="37" applyFont="1" applyFill="1" applyBorder="1" applyAlignment="1" applyProtection="1">
      <alignment horizontal="center" vertical="center" wrapText="1"/>
      <protection locked="0"/>
    </xf>
    <xf numFmtId="0" fontId="23" fillId="0" borderId="20" xfId="0" applyFont="1" applyBorder="1" applyAlignment="1">
      <alignment horizontal="center" vertical="center" wrapText="1"/>
    </xf>
    <xf numFmtId="0" fontId="19" fillId="10" borderId="0" xfId="77" applyFont="1" applyFill="1" applyBorder="1" applyAlignment="1" applyProtection="1">
      <alignment horizontal="left" vertical="center"/>
    </xf>
    <xf numFmtId="0" fontId="199" fillId="0" borderId="14" xfId="0" applyFont="1" applyBorder="1" applyAlignment="1">
      <alignment vertical="center" wrapText="1"/>
    </xf>
    <xf numFmtId="0" fontId="199" fillId="0" borderId="0" xfId="0" applyFont="1" applyAlignment="1">
      <alignment vertical="center" wrapText="1"/>
    </xf>
    <xf numFmtId="0" fontId="195" fillId="0" borderId="13" xfId="0" applyFont="1" applyBorder="1" applyAlignment="1">
      <alignment horizontal="left" wrapText="1"/>
    </xf>
    <xf numFmtId="0" fontId="199" fillId="0" borderId="17" xfId="0" applyFont="1" applyBorder="1" applyAlignment="1">
      <alignment horizontal="left" vertical="top" wrapText="1"/>
    </xf>
    <xf numFmtId="0" fontId="199" fillId="0" borderId="17" xfId="0" applyFont="1" applyBorder="1" applyAlignment="1">
      <alignment horizontal="left" vertical="center" wrapText="1"/>
    </xf>
    <xf numFmtId="0" fontId="199" fillId="0" borderId="13" xfId="0" applyFont="1" applyBorder="1" applyAlignment="1">
      <alignment horizontal="left" wrapText="1"/>
    </xf>
    <xf numFmtId="0" fontId="199" fillId="0" borderId="13" xfId="0" applyFont="1" applyBorder="1" applyAlignment="1">
      <alignment horizontal="left" vertical="top" wrapText="1"/>
    </xf>
    <xf numFmtId="0" fontId="195" fillId="0" borderId="76" xfId="0" applyFont="1" applyBorder="1" applyAlignment="1">
      <alignment horizontal="left" vertical="center" wrapText="1"/>
    </xf>
    <xf numFmtId="0" fontId="199" fillId="0" borderId="14" xfId="0" applyFont="1" applyBorder="1" applyAlignment="1">
      <alignment horizontal="left" vertical="top" wrapText="1"/>
    </xf>
    <xf numFmtId="0" fontId="199" fillId="0" borderId="20" xfId="0" applyFont="1" applyBorder="1" applyAlignment="1">
      <alignment horizontal="left" vertical="top" wrapText="1"/>
    </xf>
    <xf numFmtId="164" fontId="297" fillId="0" borderId="16" xfId="0" applyNumberFormat="1" applyFont="1" applyBorder="1" applyAlignment="1">
      <alignment horizontal="center" vertical="center" wrapText="1"/>
    </xf>
    <xf numFmtId="0" fontId="297" fillId="0" borderId="20" xfId="0" applyFont="1" applyBorder="1" applyAlignment="1">
      <alignment horizontal="center" vertical="center" wrapText="1"/>
    </xf>
    <xf numFmtId="0" fontId="345" fillId="0" borderId="7" xfId="0" applyFont="1" applyBorder="1" applyAlignment="1" applyProtection="1">
      <alignment horizontal="center" vertical="center" wrapText="1"/>
      <protection locked="0"/>
    </xf>
    <xf numFmtId="0" fontId="199" fillId="0" borderId="14" xfId="0" applyFont="1" applyBorder="1" applyAlignment="1" applyProtection="1">
      <alignment horizontal="center" vertical="center" wrapText="1"/>
      <protection locked="0"/>
    </xf>
    <xf numFmtId="0" fontId="199" fillId="0" borderId="25" xfId="0" applyFont="1" applyBorder="1" applyAlignment="1" applyProtection="1">
      <alignment horizontal="center" vertical="center" wrapText="1"/>
      <protection locked="0"/>
    </xf>
    <xf numFmtId="0" fontId="195" fillId="0" borderId="21" xfId="0" applyFont="1" applyBorder="1" applyAlignment="1">
      <alignment horizontal="center" vertical="center" wrapText="1"/>
    </xf>
    <xf numFmtId="0" fontId="195" fillId="0" borderId="23" xfId="0" applyFont="1" applyBorder="1" applyAlignment="1">
      <alignment wrapText="1"/>
    </xf>
    <xf numFmtId="0" fontId="345" fillId="0" borderId="5" xfId="0" applyFont="1" applyBorder="1" applyAlignment="1" applyProtection="1">
      <alignment horizontal="center" vertical="center" wrapText="1"/>
      <protection locked="0"/>
    </xf>
    <xf numFmtId="0" fontId="199" fillId="0" borderId="7" xfId="0" applyFont="1" applyBorder="1" applyAlignment="1" applyProtection="1">
      <alignment horizontal="center" vertical="center" wrapText="1"/>
      <protection locked="0"/>
    </xf>
    <xf numFmtId="0" fontId="199" fillId="0" borderId="11" xfId="0" applyFont="1" applyBorder="1" applyAlignment="1" applyProtection="1">
      <alignment horizontal="center" vertical="center" wrapText="1"/>
      <protection locked="0"/>
    </xf>
    <xf numFmtId="0" fontId="199" fillId="0" borderId="150" xfId="0" applyFont="1" applyBorder="1" applyAlignment="1" applyProtection="1">
      <alignment horizontal="center" vertical="center" wrapText="1"/>
      <protection locked="0"/>
    </xf>
    <xf numFmtId="0" fontId="345" fillId="0" borderId="10" xfId="0" applyFont="1" applyBorder="1" applyAlignment="1" applyProtection="1">
      <alignment horizontal="center" vertical="center" wrapText="1"/>
      <protection locked="0"/>
    </xf>
    <xf numFmtId="0" fontId="199" fillId="0" borderId="12" xfId="0" applyFont="1" applyBorder="1" applyAlignment="1" applyProtection="1">
      <alignment horizontal="center" vertical="center" wrapText="1"/>
      <protection locked="0"/>
    </xf>
    <xf numFmtId="0" fontId="199" fillId="0" borderId="13" xfId="0" applyFont="1" applyBorder="1" applyAlignment="1">
      <alignment horizontal="center" vertical="center"/>
    </xf>
    <xf numFmtId="0" fontId="199" fillId="0" borderId="17" xfId="0" applyFont="1" applyBorder="1" applyAlignment="1">
      <alignment horizontal="center" vertical="center"/>
    </xf>
    <xf numFmtId="0" fontId="199" fillId="0" borderId="13" xfId="0" applyFont="1" applyBorder="1"/>
    <xf numFmtId="0" fontId="199" fillId="0" borderId="23" xfId="0" applyFont="1" applyBorder="1" applyAlignment="1" applyProtection="1">
      <alignment horizontal="center" vertical="center" wrapText="1"/>
      <protection locked="0"/>
    </xf>
    <xf numFmtId="0" fontId="199" fillId="0" borderId="84" xfId="0" applyFont="1" applyBorder="1" applyAlignment="1" applyProtection="1">
      <alignment horizontal="center" vertical="center" wrapText="1"/>
      <protection locked="0"/>
    </xf>
    <xf numFmtId="0" fontId="345" fillId="0" borderId="11" xfId="0" applyFont="1" applyBorder="1" applyAlignment="1" applyProtection="1">
      <alignment horizontal="center" vertical="center" wrapText="1"/>
      <protection locked="0"/>
    </xf>
    <xf numFmtId="0" fontId="199" fillId="0" borderId="194" xfId="0" applyFont="1" applyBorder="1" applyAlignment="1" applyProtection="1">
      <alignment horizontal="center" vertical="center" wrapText="1"/>
      <protection locked="0"/>
    </xf>
    <xf numFmtId="0" fontId="199" fillId="0" borderId="189" xfId="0" applyFont="1" applyBorder="1" applyAlignment="1" applyProtection="1">
      <alignment horizontal="center" vertical="center" wrapText="1"/>
      <protection locked="0"/>
    </xf>
    <xf numFmtId="0" fontId="199" fillId="15" borderId="5" xfId="0" applyFont="1" applyFill="1" applyBorder="1" applyAlignment="1" applyProtection="1">
      <alignment horizontal="center" vertical="center" wrapText="1"/>
      <protection locked="0"/>
    </xf>
    <xf numFmtId="0" fontId="199" fillId="0" borderId="73" xfId="0" applyFont="1" applyBorder="1" applyAlignment="1" applyProtection="1">
      <alignment horizontal="center" vertical="center" wrapText="1"/>
      <protection locked="0"/>
    </xf>
    <xf numFmtId="0" fontId="199" fillId="0" borderId="204" xfId="0" applyFont="1" applyBorder="1" applyAlignment="1" applyProtection="1">
      <alignment horizontal="center" vertical="center" wrapText="1"/>
      <protection locked="0"/>
    </xf>
    <xf numFmtId="0" fontId="345" fillId="0" borderId="73" xfId="0" applyFont="1" applyBorder="1" applyAlignment="1" applyProtection="1">
      <alignment horizontal="center" vertical="center" wrapText="1"/>
      <protection locked="0"/>
    </xf>
    <xf numFmtId="0" fontId="199" fillId="0" borderId="13" xfId="0" applyFont="1" applyBorder="1" applyAlignment="1" applyProtection="1">
      <alignment horizontal="center" vertical="center" wrapText="1"/>
      <protection locked="0"/>
    </xf>
    <xf numFmtId="0" fontId="199" fillId="0" borderId="21" xfId="0" applyFont="1" applyBorder="1" applyAlignment="1" applyProtection="1">
      <alignment horizontal="center" vertical="center" wrapText="1"/>
      <protection locked="0"/>
    </xf>
    <xf numFmtId="0" fontId="345" fillId="0" borderId="13" xfId="0" applyFont="1" applyBorder="1" applyAlignment="1" applyProtection="1">
      <alignment horizontal="center" vertical="center" wrapText="1"/>
      <protection locked="0"/>
    </xf>
    <xf numFmtId="0" fontId="199" fillId="0" borderId="5" xfId="0" applyFont="1" applyBorder="1" applyAlignment="1">
      <alignment horizontal="center" vertical="center" wrapText="1"/>
    </xf>
    <xf numFmtId="0" fontId="199" fillId="0" borderId="10" xfId="0" applyFont="1" applyBorder="1" applyAlignment="1">
      <alignment horizontal="center" vertical="center" wrapText="1"/>
    </xf>
    <xf numFmtId="0" fontId="199" fillId="0" borderId="14" xfId="0" applyFont="1" applyBorder="1" applyAlignment="1">
      <alignment horizontal="center" vertical="center" wrapText="1"/>
    </xf>
    <xf numFmtId="0" fontId="199" fillId="0" borderId="23" xfId="0" applyFont="1" applyBorder="1" applyAlignment="1">
      <alignment horizontal="center" vertical="center" wrapText="1"/>
    </xf>
    <xf numFmtId="0" fontId="297" fillId="0" borderId="13" xfId="0" applyFont="1" applyBorder="1" applyAlignment="1" applyProtection="1">
      <alignment horizontal="center" vertical="center" wrapText="1"/>
      <protection locked="0"/>
    </xf>
    <xf numFmtId="0" fontId="297" fillId="0" borderId="17" xfId="0" applyFont="1" applyBorder="1" applyAlignment="1" applyProtection="1">
      <alignment horizontal="center" vertical="center" wrapText="1"/>
      <protection locked="0"/>
    </xf>
    <xf numFmtId="0" fontId="195" fillId="0" borderId="175" xfId="77" applyFont="1" applyFill="1" applyBorder="1" applyAlignment="1" applyProtection="1">
      <alignment horizontal="center" vertical="center" wrapText="1"/>
    </xf>
    <xf numFmtId="0" fontId="195" fillId="0" borderId="198" xfId="77" applyFont="1" applyFill="1" applyBorder="1" applyAlignment="1" applyProtection="1">
      <alignment horizontal="center" vertical="center" wrapText="1"/>
    </xf>
    <xf numFmtId="0" fontId="318" fillId="0" borderId="175" xfId="77" applyFont="1" applyFill="1" applyBorder="1" applyAlignment="1" applyProtection="1">
      <alignment horizontal="center" vertical="center" wrapText="1"/>
    </xf>
    <xf numFmtId="0" fontId="195" fillId="0" borderId="152" xfId="77" applyFont="1" applyFill="1" applyBorder="1" applyAlignment="1" applyProtection="1">
      <alignment horizontal="center" vertical="center" wrapText="1"/>
    </xf>
    <xf numFmtId="0" fontId="195" fillId="0" borderId="230" xfId="77" applyFont="1" applyFill="1" applyBorder="1" applyAlignment="1" applyProtection="1">
      <alignment horizontal="center" vertical="center" wrapText="1"/>
    </xf>
    <xf numFmtId="0" fontId="195" fillId="0" borderId="231" xfId="77" applyFont="1" applyFill="1" applyBorder="1" applyAlignment="1" applyProtection="1">
      <alignment horizontal="center" vertical="center" wrapText="1"/>
    </xf>
    <xf numFmtId="0" fontId="195" fillId="0" borderId="232" xfId="77" applyFont="1" applyFill="1" applyBorder="1" applyAlignment="1" applyProtection="1">
      <alignment horizontal="center" vertical="center" wrapText="1"/>
    </xf>
    <xf numFmtId="0" fontId="0" fillId="0" borderId="181" xfId="0" applyBorder="1" applyAlignment="1">
      <alignment wrapText="1"/>
    </xf>
    <xf numFmtId="0" fontId="0" fillId="0" borderId="17" xfId="0" applyBorder="1" applyAlignment="1">
      <alignment wrapText="1"/>
    </xf>
    <xf numFmtId="0" fontId="31" fillId="0" borderId="33" xfId="0" applyFont="1" applyBorder="1" applyAlignment="1">
      <alignment vertical="center" wrapText="1"/>
    </xf>
    <xf numFmtId="0" fontId="31" fillId="0" borderId="6" xfId="0" applyFont="1" applyBorder="1" applyAlignment="1">
      <alignment vertical="center" wrapText="1"/>
    </xf>
    <xf numFmtId="0" fontId="23" fillId="0" borderId="96" xfId="0" applyFont="1" applyBorder="1" applyAlignment="1">
      <alignment wrapText="1"/>
    </xf>
    <xf numFmtId="164" fontId="33" fillId="0" borderId="6" xfId="0" applyNumberFormat="1" applyFont="1" applyBorder="1" applyAlignment="1" applyProtection="1">
      <alignment horizontal="center" vertical="center" wrapText="1"/>
      <protection locked="0"/>
    </xf>
    <xf numFmtId="164" fontId="34" fillId="0" borderId="6" xfId="0" applyNumberFormat="1" applyFont="1" applyBorder="1" applyAlignment="1" applyProtection="1">
      <alignment horizontal="center" vertical="center" wrapText="1"/>
      <protection locked="0"/>
    </xf>
    <xf numFmtId="164" fontId="21" fillId="0" borderId="9" xfId="0" applyNumberFormat="1" applyFont="1" applyBorder="1" applyAlignment="1" applyProtection="1">
      <alignment horizontal="center" vertical="center" wrapText="1"/>
      <protection locked="0"/>
    </xf>
    <xf numFmtId="164" fontId="27" fillId="0" borderId="149" xfId="0" applyNumberFormat="1" applyFont="1" applyBorder="1" applyAlignment="1" applyProtection="1">
      <alignment horizontal="center" vertical="center" wrapText="1"/>
      <protection locked="0"/>
    </xf>
    <xf numFmtId="164" fontId="27" fillId="0" borderId="22" xfId="0" applyNumberFormat="1" applyFont="1" applyBorder="1" applyAlignment="1" applyProtection="1">
      <alignment horizontal="center" vertical="center" wrapText="1"/>
      <protection locked="0"/>
    </xf>
    <xf numFmtId="0" fontId="268" fillId="13" borderId="13" xfId="77" applyFont="1" applyFill="1" applyBorder="1" applyAlignment="1" applyProtection="1">
      <alignment horizontal="center" vertical="center" wrapText="1"/>
    </xf>
    <xf numFmtId="7" fontId="346" fillId="13" borderId="16" xfId="77" applyNumberFormat="1" applyFont="1" applyFill="1" applyBorder="1" applyAlignment="1" applyProtection="1">
      <alignment horizontal="center" vertical="center" wrapText="1"/>
    </xf>
    <xf numFmtId="0" fontId="268" fillId="0" borderId="16" xfId="0" applyFont="1" applyBorder="1" applyAlignment="1">
      <alignment horizontal="center" vertical="center" wrapText="1"/>
    </xf>
    <xf numFmtId="0" fontId="348" fillId="0" borderId="14" xfId="0" applyFont="1" applyBorder="1" applyAlignment="1">
      <alignment horizontal="center" vertical="center" wrapText="1"/>
    </xf>
    <xf numFmtId="0" fontId="297" fillId="0" borderId="13" xfId="0" applyFont="1" applyBorder="1" applyAlignment="1">
      <alignment horizontal="center" vertical="center"/>
    </xf>
    <xf numFmtId="7" fontId="346" fillId="13" borderId="94" xfId="77" applyNumberFormat="1" applyFont="1" applyFill="1" applyBorder="1" applyAlignment="1" applyProtection="1">
      <alignment horizontal="center" vertical="center" wrapText="1"/>
    </xf>
    <xf numFmtId="7" fontId="310" fillId="13" borderId="16" xfId="77" applyNumberFormat="1" applyFont="1" applyFill="1" applyBorder="1" applyAlignment="1" applyProtection="1">
      <alignment horizontal="center" vertical="center" wrapText="1"/>
    </xf>
    <xf numFmtId="164" fontId="346" fillId="13" borderId="16" xfId="77" applyNumberFormat="1" applyFont="1" applyFill="1" applyBorder="1" applyAlignment="1" applyProtection="1">
      <alignment horizontal="center" vertical="center" wrapText="1"/>
    </xf>
    <xf numFmtId="164" fontId="346" fillId="13" borderId="94" xfId="77" applyNumberFormat="1" applyFont="1" applyFill="1" applyBorder="1" applyAlignment="1" applyProtection="1">
      <alignment horizontal="center" vertical="center" wrapText="1"/>
    </xf>
    <xf numFmtId="164" fontId="346" fillId="13" borderId="18" xfId="77" applyNumberFormat="1" applyFont="1" applyFill="1" applyBorder="1" applyAlignment="1" applyProtection="1">
      <alignment horizontal="center" vertical="center" wrapText="1"/>
    </xf>
    <xf numFmtId="7" fontId="346" fillId="13" borderId="192" xfId="77" applyNumberFormat="1" applyFont="1" applyFill="1" applyBorder="1" applyAlignment="1" applyProtection="1">
      <alignment horizontal="center" vertical="center" wrapText="1"/>
    </xf>
    <xf numFmtId="7" fontId="349" fillId="13" borderId="34" xfId="77" applyNumberFormat="1" applyFont="1" applyFill="1" applyBorder="1" applyAlignment="1" applyProtection="1">
      <alignment horizontal="center" vertical="center" wrapText="1"/>
    </xf>
    <xf numFmtId="7" fontId="346" fillId="13" borderId="18" xfId="77" applyNumberFormat="1" applyFont="1" applyFill="1" applyBorder="1" applyAlignment="1" applyProtection="1">
      <alignment horizontal="center" vertical="center" wrapText="1"/>
    </xf>
    <xf numFmtId="7" fontId="346" fillId="13" borderId="15" xfId="77" applyNumberFormat="1" applyFont="1" applyFill="1" applyBorder="1" applyAlignment="1" applyProtection="1">
      <alignment horizontal="center" vertical="center" wrapText="1"/>
    </xf>
    <xf numFmtId="7" fontId="349" fillId="13" borderId="11" xfId="77" applyNumberFormat="1" applyFont="1" applyFill="1" applyBorder="1" applyAlignment="1" applyProtection="1">
      <alignment horizontal="center" vertical="center" wrapText="1"/>
    </xf>
    <xf numFmtId="0" fontId="297" fillId="0" borderId="17" xfId="0" applyFont="1" applyBorder="1" applyAlignment="1">
      <alignment horizontal="center" wrapText="1"/>
    </xf>
    <xf numFmtId="0" fontId="297" fillId="0" borderId="101" xfId="0" applyFont="1" applyBorder="1" applyAlignment="1">
      <alignment horizontal="center" vertical="center" wrapText="1"/>
    </xf>
    <xf numFmtId="0" fontId="297" fillId="15" borderId="13" xfId="0" applyFont="1" applyFill="1" applyBorder="1" applyAlignment="1">
      <alignment horizontal="center" vertical="center" wrapText="1"/>
    </xf>
    <xf numFmtId="0" fontId="268" fillId="0" borderId="13" xfId="77" applyFont="1" applyFill="1" applyBorder="1" applyAlignment="1" applyProtection="1">
      <alignment horizontal="center" vertical="center" wrapText="1"/>
    </xf>
    <xf numFmtId="0" fontId="199" fillId="0" borderId="177" xfId="0" applyFont="1" applyBorder="1" applyAlignment="1">
      <alignment horizontal="center" vertical="center" wrapText="1"/>
    </xf>
    <xf numFmtId="0" fontId="195" fillId="0" borderId="17" xfId="0" applyFont="1" applyBorder="1" applyAlignment="1">
      <alignment horizontal="center" vertical="center" wrapText="1"/>
    </xf>
    <xf numFmtId="0" fontId="195" fillId="0" borderId="13" xfId="0" applyFont="1" applyBorder="1" applyAlignment="1">
      <alignment horizontal="center" vertical="center" wrapText="1"/>
    </xf>
    <xf numFmtId="0" fontId="268" fillId="13" borderId="17" xfId="77" applyFont="1" applyFill="1" applyBorder="1" applyAlignment="1" applyProtection="1">
      <alignment horizontal="center" vertical="center" wrapText="1"/>
    </xf>
    <xf numFmtId="0" fontId="268" fillId="13" borderId="14" xfId="77" applyFont="1" applyFill="1" applyBorder="1" applyAlignment="1" applyProtection="1">
      <alignment horizontal="center" vertical="center" wrapText="1"/>
    </xf>
    <xf numFmtId="164" fontId="199" fillId="0" borderId="91" xfId="0" applyNumberFormat="1" applyFont="1" applyBorder="1" applyAlignment="1">
      <alignment horizontal="center" vertical="center" wrapText="1"/>
    </xf>
    <xf numFmtId="164" fontId="199" fillId="0" borderId="13" xfId="0" applyNumberFormat="1" applyFont="1" applyBorder="1" applyAlignment="1">
      <alignment horizontal="center" vertical="center" wrapText="1"/>
    </xf>
    <xf numFmtId="164" fontId="273" fillId="0" borderId="16" xfId="77" quotePrefix="1" applyNumberFormat="1" applyFont="1" applyFill="1" applyBorder="1" applyAlignment="1" applyProtection="1">
      <alignment horizontal="center" vertical="center" wrapText="1"/>
    </xf>
    <xf numFmtId="4" fontId="286" fillId="0" borderId="19" xfId="94" applyNumberFormat="1" applyFont="1" applyBorder="1" applyAlignment="1">
      <alignment horizontal="center" vertical="center"/>
    </xf>
    <xf numFmtId="164" fontId="199" fillId="0" borderId="18" xfId="0" applyNumberFormat="1" applyFont="1" applyBorder="1" applyAlignment="1">
      <alignment horizontal="center" vertical="center" wrapText="1"/>
    </xf>
    <xf numFmtId="164" fontId="286" fillId="0" borderId="16" xfId="0" applyNumberFormat="1" applyFont="1" applyBorder="1" applyAlignment="1">
      <alignment horizontal="center" vertical="center" wrapText="1"/>
    </xf>
    <xf numFmtId="164" fontId="199" fillId="0" borderId="148" xfId="0" applyNumberFormat="1" applyFont="1" applyBorder="1" applyAlignment="1">
      <alignment horizontal="center" vertical="center" wrapText="1"/>
    </xf>
    <xf numFmtId="164" fontId="199" fillId="0" borderId="179" xfId="0" applyNumberFormat="1" applyFont="1" applyBorder="1" applyAlignment="1">
      <alignment horizontal="center" vertical="center" wrapText="1"/>
    </xf>
    <xf numFmtId="164" fontId="346" fillId="0" borderId="16" xfId="77" applyNumberFormat="1" applyFont="1" applyFill="1" applyBorder="1" applyAlignment="1" applyProtection="1">
      <alignment horizontal="center" vertical="center" wrapText="1"/>
    </xf>
    <xf numFmtId="164" fontId="199" fillId="0" borderId="186" xfId="0" applyNumberFormat="1" applyFont="1" applyBorder="1" applyAlignment="1">
      <alignment horizontal="center" vertical="center" wrapText="1"/>
    </xf>
    <xf numFmtId="164" fontId="199" fillId="0" borderId="187" xfId="0" applyNumberFormat="1" applyFont="1" applyBorder="1" applyAlignment="1">
      <alignment horizontal="center" vertical="center" wrapText="1"/>
    </xf>
    <xf numFmtId="164" fontId="199" fillId="0" borderId="229" xfId="0" applyNumberFormat="1" applyFont="1" applyBorder="1" applyAlignment="1">
      <alignment horizontal="center" vertical="center" wrapText="1"/>
    </xf>
    <xf numFmtId="164" fontId="199" fillId="0" borderId="92" xfId="0" applyNumberFormat="1" applyFont="1" applyBorder="1" applyAlignment="1">
      <alignment horizontal="center" vertical="center" wrapText="1"/>
    </xf>
    <xf numFmtId="164" fontId="199" fillId="0" borderId="209" xfId="0" applyNumberFormat="1" applyFont="1" applyBorder="1" applyAlignment="1">
      <alignment horizontal="center" vertical="center" wrapText="1"/>
    </xf>
    <xf numFmtId="164" fontId="199" fillId="0" borderId="210" xfId="0" applyNumberFormat="1" applyFont="1" applyBorder="1" applyAlignment="1">
      <alignment horizontal="center" vertical="center" wrapText="1"/>
    </xf>
    <xf numFmtId="164" fontId="199" fillId="0" borderId="191" xfId="0" applyNumberFormat="1" applyFont="1" applyBorder="1" applyAlignment="1">
      <alignment horizontal="center" vertical="center" wrapText="1"/>
    </xf>
    <xf numFmtId="164" fontId="199" fillId="0" borderId="192" xfId="0" applyNumberFormat="1" applyFont="1" applyBorder="1" applyAlignment="1">
      <alignment horizontal="center" vertical="center" wrapText="1"/>
    </xf>
    <xf numFmtId="164" fontId="199" fillId="0" borderId="188" xfId="0" applyNumberFormat="1" applyFont="1" applyBorder="1" applyAlignment="1">
      <alignment horizontal="center" vertical="center" wrapText="1"/>
    </xf>
    <xf numFmtId="164" fontId="199" fillId="15" borderId="16" xfId="0" applyNumberFormat="1" applyFont="1" applyFill="1" applyBorder="1" applyAlignment="1">
      <alignment horizontal="center" vertical="center" wrapText="1"/>
    </xf>
    <xf numFmtId="164" fontId="199" fillId="0" borderId="199" xfId="0" applyNumberFormat="1" applyFont="1" applyBorder="1" applyAlignment="1">
      <alignment horizontal="center" vertical="center" wrapText="1"/>
    </xf>
    <xf numFmtId="164" fontId="199" fillId="0" borderId="205" xfId="0" applyNumberFormat="1" applyFont="1" applyBorder="1" applyAlignment="1">
      <alignment horizontal="center" vertical="center" wrapText="1"/>
    </xf>
    <xf numFmtId="164" fontId="199" fillId="0" borderId="206" xfId="0" applyNumberFormat="1" applyFont="1" applyBorder="1" applyAlignment="1">
      <alignment horizontal="center" vertical="center" wrapText="1"/>
    </xf>
    <xf numFmtId="7" fontId="346" fillId="0" borderId="18" xfId="77" applyNumberFormat="1" applyFont="1" applyFill="1" applyBorder="1" applyAlignment="1" applyProtection="1">
      <alignment horizontal="center" vertical="center" wrapText="1"/>
    </xf>
    <xf numFmtId="7" fontId="346" fillId="0" borderId="16" xfId="77" applyNumberFormat="1" applyFont="1" applyFill="1" applyBorder="1" applyAlignment="1" applyProtection="1">
      <alignment horizontal="center" vertical="center" wrapText="1"/>
    </xf>
    <xf numFmtId="7" fontId="346" fillId="0" borderId="94" xfId="77" applyNumberFormat="1" applyFont="1" applyFill="1" applyBorder="1" applyAlignment="1" applyProtection="1">
      <alignment horizontal="center" vertical="center" wrapText="1"/>
    </xf>
    <xf numFmtId="0" fontId="195" fillId="0" borderId="17" xfId="0" applyFont="1" applyBorder="1" applyAlignment="1">
      <alignment horizontal="center" vertical="center"/>
    </xf>
    <xf numFmtId="0" fontId="195" fillId="0" borderId="13" xfId="0" applyFont="1" applyBorder="1" applyAlignment="1">
      <alignment horizontal="center" vertical="center"/>
    </xf>
    <xf numFmtId="0" fontId="195" fillId="0" borderId="92" xfId="0" applyFont="1" applyBorder="1" applyAlignment="1">
      <alignment horizontal="center" vertical="center"/>
    </xf>
    <xf numFmtId="164" fontId="199" fillId="0" borderId="113" xfId="0" applyNumberFormat="1" applyFont="1" applyBorder="1" applyAlignment="1">
      <alignment horizontal="center" vertical="center" wrapText="1"/>
    </xf>
    <xf numFmtId="164" fontId="199" fillId="0" borderId="207" xfId="0" applyNumberFormat="1" applyFont="1" applyBorder="1" applyAlignment="1">
      <alignment horizontal="center" vertical="center" wrapText="1"/>
    </xf>
    <xf numFmtId="7" fontId="346" fillId="0" borderId="13" xfId="77" applyNumberFormat="1" applyFont="1" applyFill="1" applyBorder="1" applyAlignment="1" applyProtection="1">
      <alignment horizontal="center" vertical="center" wrapText="1"/>
    </xf>
    <xf numFmtId="7" fontId="346" fillId="0" borderId="15" xfId="77" applyNumberFormat="1" applyFont="1" applyFill="1" applyBorder="1" applyAlignment="1" applyProtection="1">
      <alignment horizontal="center" vertical="center" wrapText="1"/>
    </xf>
    <xf numFmtId="164" fontId="199" fillId="0" borderId="35" xfId="0" applyNumberFormat="1" applyFont="1" applyBorder="1" applyAlignment="1">
      <alignment horizontal="center" vertical="center" wrapText="1"/>
    </xf>
    <xf numFmtId="164" fontId="199" fillId="0" borderId="34" xfId="0" applyNumberFormat="1" applyFont="1" applyBorder="1" applyAlignment="1">
      <alignment horizontal="center" vertical="center" wrapText="1"/>
    </xf>
    <xf numFmtId="7" fontId="199" fillId="0" borderId="7" xfId="37" applyNumberFormat="1" applyFont="1" applyFill="1" applyBorder="1" applyAlignment="1">
      <alignment horizontal="center" vertical="center" wrapText="1"/>
    </xf>
    <xf numFmtId="0" fontId="297" fillId="0" borderId="13" xfId="0" applyFont="1" applyBorder="1" applyAlignment="1">
      <alignment vertical="center" wrapText="1"/>
    </xf>
    <xf numFmtId="44" fontId="271" fillId="13" borderId="33" xfId="77" applyNumberFormat="1" applyFont="1" applyFill="1" applyBorder="1" applyAlignment="1" applyProtection="1">
      <alignment horizontal="center" vertical="center" wrapText="1"/>
    </xf>
    <xf numFmtId="3" fontId="199" fillId="0" borderId="21" xfId="0" applyNumberFormat="1" applyFont="1" applyBorder="1" applyAlignment="1" applyProtection="1">
      <alignment horizontal="center" vertical="center" wrapText="1"/>
      <protection locked="0"/>
    </xf>
    <xf numFmtId="164" fontId="282" fillId="13" borderId="13" xfId="77" applyNumberFormat="1" applyFont="1" applyFill="1" applyBorder="1" applyAlignment="1" applyProtection="1">
      <alignment horizontal="center" vertical="center" wrapText="1"/>
      <protection locked="0"/>
    </xf>
    <xf numFmtId="0" fontId="53" fillId="0" borderId="244" xfId="0" applyFont="1" applyBorder="1" applyAlignment="1">
      <alignment horizontal="left" vertical="center" wrapText="1"/>
    </xf>
    <xf numFmtId="0" fontId="53" fillId="0" borderId="297" xfId="0" applyFont="1" applyBorder="1" applyAlignment="1">
      <alignment horizontal="left" vertical="center" wrapText="1"/>
    </xf>
    <xf numFmtId="0" fontId="0" fillId="0" borderId="23" xfId="0" applyBorder="1" applyAlignment="1">
      <alignment vertical="center" wrapText="1"/>
    </xf>
    <xf numFmtId="0" fontId="0" fillId="0" borderId="24" xfId="0" applyBorder="1" applyAlignment="1">
      <alignment vertical="center" wrapText="1"/>
    </xf>
    <xf numFmtId="0" fontId="1" fillId="0" borderId="25" xfId="0" applyFont="1" applyBorder="1" applyAlignment="1">
      <alignment horizontal="center" vertical="center" wrapText="1"/>
    </xf>
    <xf numFmtId="0" fontId="0" fillId="0" borderId="24" xfId="0" applyBorder="1" applyAlignment="1">
      <alignment wrapText="1"/>
    </xf>
    <xf numFmtId="0" fontId="0" fillId="0" borderId="73" xfId="0" applyBorder="1" applyAlignment="1">
      <alignment vertical="center" wrapText="1"/>
    </xf>
    <xf numFmtId="0" fontId="297" fillId="0" borderId="13" xfId="84" applyFont="1" applyBorder="1" applyAlignment="1">
      <alignment horizontal="center" vertical="center" wrapText="1"/>
    </xf>
    <xf numFmtId="0" fontId="1" fillId="0" borderId="25" xfId="0" applyFont="1" applyBorder="1" applyAlignment="1">
      <alignment vertical="center" wrapText="1"/>
    </xf>
    <xf numFmtId="0" fontId="16" fillId="0" borderId="20" xfId="84" applyFont="1" applyBorder="1" applyAlignment="1">
      <alignment horizontal="center" vertical="center" wrapText="1"/>
    </xf>
    <xf numFmtId="0" fontId="9" fillId="0" borderId="20" xfId="84" applyFont="1" applyBorder="1" applyAlignment="1">
      <alignment horizontal="center" vertical="center" wrapText="1"/>
    </xf>
    <xf numFmtId="0" fontId="199" fillId="0" borderId="13" xfId="84" applyFont="1" applyBorder="1" applyAlignment="1">
      <alignment horizontal="center" vertical="center" wrapText="1"/>
    </xf>
    <xf numFmtId="3" fontId="24" fillId="0" borderId="6" xfId="0" applyNumberFormat="1" applyFont="1" applyBorder="1" applyAlignment="1" applyProtection="1">
      <alignment horizontal="center" vertical="center" wrapText="1"/>
      <protection locked="0"/>
    </xf>
    <xf numFmtId="44" fontId="9" fillId="0" borderId="7" xfId="37" applyFont="1" applyFill="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20" borderId="0" xfId="0" applyFill="1" applyAlignment="1">
      <alignment wrapText="1"/>
    </xf>
    <xf numFmtId="0" fontId="268" fillId="20" borderId="29" xfId="0" applyFont="1" applyFill="1" applyBorder="1" applyAlignment="1">
      <alignment horizontal="left" wrapText="1"/>
    </xf>
    <xf numFmtId="0" fontId="195" fillId="20" borderId="0" xfId="0" applyFont="1" applyFill="1" applyAlignment="1">
      <alignment horizontal="left" wrapText="1"/>
    </xf>
    <xf numFmtId="0" fontId="199" fillId="0" borderId="76" xfId="0" applyFont="1" applyBorder="1" applyAlignment="1">
      <alignment horizontal="left" vertical="center" wrapText="1"/>
    </xf>
    <xf numFmtId="0" fontId="199" fillId="0" borderId="14" xfId="0" applyFont="1" applyBorder="1" applyAlignment="1">
      <alignment horizontal="left" vertical="center" wrapText="1"/>
    </xf>
    <xf numFmtId="0" fontId="199" fillId="0" borderId="0" xfId="0" applyFont="1" applyAlignment="1">
      <alignment horizontal="left" vertical="top" wrapText="1"/>
    </xf>
    <xf numFmtId="0" fontId="195" fillId="0" borderId="13" xfId="0" applyFont="1" applyBorder="1" applyAlignment="1">
      <alignment horizontal="left" vertical="top" wrapText="1"/>
    </xf>
    <xf numFmtId="0" fontId="199" fillId="0" borderId="0" xfId="0" applyFont="1" applyAlignment="1">
      <alignment horizontal="left" wrapText="1"/>
    </xf>
    <xf numFmtId="0" fontId="199" fillId="0" borderId="0" xfId="0" applyFont="1" applyAlignment="1">
      <alignment horizontal="left" vertical="center" wrapText="1"/>
    </xf>
    <xf numFmtId="0" fontId="195" fillId="0" borderId="13" xfId="84" applyFont="1" applyBorder="1" applyAlignment="1">
      <alignment horizontal="left" vertical="top" wrapText="1"/>
    </xf>
    <xf numFmtId="0" fontId="195" fillId="0" borderId="16" xfId="84" applyFont="1" applyBorder="1" applyAlignment="1">
      <alignment horizontal="left" vertical="top" wrapText="1"/>
    </xf>
    <xf numFmtId="0" fontId="199" fillId="0" borderId="16" xfId="0" applyFont="1" applyBorder="1" applyAlignment="1">
      <alignment horizontal="left" wrapText="1"/>
    </xf>
    <xf numFmtId="0" fontId="199" fillId="0" borderId="16" xfId="0" applyFont="1" applyBorder="1" applyAlignment="1">
      <alignment horizontal="left" vertical="top" wrapText="1"/>
    </xf>
    <xf numFmtId="1" fontId="199" fillId="0" borderId="13" xfId="0" applyNumberFormat="1" applyFont="1" applyBorder="1" applyAlignment="1">
      <alignment horizontal="left" wrapText="1"/>
    </xf>
    <xf numFmtId="0" fontId="199" fillId="0" borderId="19" xfId="0" applyFont="1" applyBorder="1" applyAlignment="1">
      <alignment horizontal="left" vertical="top" wrapText="1"/>
    </xf>
    <xf numFmtId="0" fontId="199" fillId="0" borderId="177" xfId="0" applyFont="1" applyBorder="1" applyAlignment="1">
      <alignment horizontal="left" vertical="center" wrapText="1"/>
    </xf>
    <xf numFmtId="0" fontId="199" fillId="15" borderId="13" xfId="0" applyFont="1" applyFill="1" applyBorder="1" applyAlignment="1">
      <alignment horizontal="left" vertical="top" wrapText="1"/>
    </xf>
    <xf numFmtId="0" fontId="199" fillId="0" borderId="13" xfId="0" applyFont="1" applyBorder="1" applyAlignment="1">
      <alignment horizontal="left" vertical="center" wrapText="1"/>
    </xf>
    <xf numFmtId="0" fontId="31" fillId="0" borderId="13" xfId="0" applyFont="1" applyBorder="1" applyAlignment="1">
      <alignment horizontal="left" vertical="top" wrapText="1"/>
    </xf>
    <xf numFmtId="0" fontId="195" fillId="0" borderId="14" xfId="0" applyFont="1" applyBorder="1" applyAlignment="1">
      <alignment horizontal="left" vertical="center" wrapText="1"/>
    </xf>
    <xf numFmtId="0" fontId="195" fillId="0" borderId="13" xfId="0" applyFont="1" applyBorder="1" applyAlignment="1">
      <alignment horizontal="left" vertical="center" wrapText="1"/>
    </xf>
    <xf numFmtId="0" fontId="199" fillId="0" borderId="13" xfId="84" applyFont="1" applyBorder="1" applyAlignment="1">
      <alignment horizontal="left" vertical="top" wrapText="1"/>
    </xf>
    <xf numFmtId="0" fontId="31" fillId="0" borderId="0" xfId="0" applyFont="1" applyAlignment="1">
      <alignment horizontal="left" vertical="top" wrapText="1"/>
    </xf>
    <xf numFmtId="0" fontId="300" fillId="20" borderId="77" xfId="0" applyFont="1" applyFill="1" applyBorder="1" applyAlignment="1">
      <alignment horizontal="center" vertical="center" wrapText="1"/>
    </xf>
    <xf numFmtId="0" fontId="301" fillId="20" borderId="90" xfId="0" applyFont="1" applyFill="1" applyBorder="1" applyAlignment="1">
      <alignment vertical="center" wrapText="1"/>
    </xf>
    <xf numFmtId="0" fontId="199" fillId="0" borderId="13" xfId="84" applyFont="1" applyBorder="1" applyAlignment="1">
      <alignment vertical="center" wrapText="1"/>
    </xf>
    <xf numFmtId="0" fontId="195" fillId="0" borderId="16" xfId="0" applyFont="1" applyBorder="1" applyAlignment="1">
      <alignment vertical="center" wrapText="1"/>
    </xf>
    <xf numFmtId="0" fontId="199" fillId="0" borderId="178" xfId="0" applyFont="1" applyBorder="1" applyAlignment="1">
      <alignment vertical="center" wrapText="1"/>
    </xf>
    <xf numFmtId="0" fontId="297" fillId="0" borderId="17" xfId="0" applyFont="1" applyBorder="1" applyAlignment="1">
      <alignment vertical="center" wrapText="1"/>
    </xf>
    <xf numFmtId="0" fontId="199" fillId="15" borderId="13" xfId="0" applyFont="1" applyFill="1" applyBorder="1" applyAlignment="1">
      <alignment vertical="center" wrapText="1"/>
    </xf>
    <xf numFmtId="0" fontId="199" fillId="0" borderId="20" xfId="0" applyFont="1" applyBorder="1" applyAlignment="1">
      <alignment horizontal="left" vertical="center" wrapText="1"/>
    </xf>
    <xf numFmtId="0" fontId="195" fillId="0" borderId="17" xfId="0" applyFont="1" applyBorder="1" applyAlignment="1">
      <alignment vertical="center" wrapText="1"/>
    </xf>
    <xf numFmtId="0" fontId="9" fillId="0" borderId="13" xfId="0" applyFont="1" applyBorder="1" applyAlignment="1">
      <alignment vertical="center" wrapText="1"/>
    </xf>
    <xf numFmtId="0" fontId="199" fillId="0" borderId="13" xfId="0" applyFont="1" applyBorder="1" applyAlignment="1" applyProtection="1">
      <alignment horizontal="left" vertical="center" wrapText="1"/>
      <protection locked="0"/>
    </xf>
    <xf numFmtId="0" fontId="199" fillId="0" borderId="17" xfId="84" applyFont="1" applyBorder="1" applyAlignment="1">
      <alignment vertical="center" wrapText="1"/>
    </xf>
    <xf numFmtId="0" fontId="31" fillId="0" borderId="0" xfId="0" applyFont="1" applyAlignment="1">
      <alignment vertical="center" wrapText="1"/>
    </xf>
    <xf numFmtId="4" fontId="286" fillId="0" borderId="20" xfId="94" applyNumberFormat="1" applyFont="1" applyBorder="1" applyAlignment="1">
      <alignment horizontal="center" vertical="center"/>
    </xf>
    <xf numFmtId="0" fontId="195" fillId="0" borderId="0" xfId="0" quotePrefix="1" applyFont="1" applyAlignment="1">
      <alignment vertical="center" wrapText="1"/>
    </xf>
    <xf numFmtId="0" fontId="195" fillId="0" borderId="0" xfId="0" applyFont="1" applyAlignment="1">
      <alignment vertical="center" wrapText="1"/>
    </xf>
    <xf numFmtId="0" fontId="195" fillId="0" borderId="203" xfId="0" applyFont="1" applyBorder="1" applyAlignment="1">
      <alignment vertical="center" wrapText="1"/>
    </xf>
    <xf numFmtId="0" fontId="195" fillId="0" borderId="18" xfId="0" applyFont="1" applyBorder="1" applyAlignment="1">
      <alignment vertical="center" wrapText="1"/>
    </xf>
    <xf numFmtId="0" fontId="195" fillId="0" borderId="7" xfId="0" applyFont="1" applyBorder="1" applyAlignment="1">
      <alignment vertical="center" wrapText="1"/>
    </xf>
    <xf numFmtId="0" fontId="195" fillId="0" borderId="34" xfId="0" applyFont="1" applyBorder="1" applyAlignment="1">
      <alignment vertical="center" wrapText="1"/>
    </xf>
    <xf numFmtId="0" fontId="195" fillId="0" borderId="103" xfId="0" applyFont="1" applyBorder="1" applyAlignment="1">
      <alignment vertical="center" wrapText="1"/>
    </xf>
    <xf numFmtId="0" fontId="195" fillId="0" borderId="102" xfId="0" applyFont="1" applyBorder="1" applyAlignment="1">
      <alignment vertical="center" wrapText="1"/>
    </xf>
    <xf numFmtId="0" fontId="195" fillId="0" borderId="15" xfId="0" applyFont="1" applyBorder="1" applyAlignment="1">
      <alignment vertical="center" wrapText="1"/>
    </xf>
    <xf numFmtId="0" fontId="195" fillId="0" borderId="112" xfId="0" applyFont="1" applyBorder="1" applyAlignment="1">
      <alignment vertical="center" wrapText="1"/>
    </xf>
    <xf numFmtId="0" fontId="199" fillId="0" borderId="92" xfId="0" applyFont="1" applyBorder="1" applyAlignment="1">
      <alignment vertical="center"/>
    </xf>
    <xf numFmtId="0" fontId="195" fillId="0" borderId="35" xfId="0" applyFont="1" applyBorder="1" applyAlignment="1">
      <alignment vertical="center" wrapText="1"/>
    </xf>
    <xf numFmtId="0" fontId="199" fillId="0" borderId="0" xfId="0" applyFont="1" applyAlignment="1">
      <alignment vertical="center"/>
    </xf>
    <xf numFmtId="0" fontId="195" fillId="0" borderId="25" xfId="0" applyFont="1" applyBorder="1" applyAlignment="1">
      <alignment horizontal="center" vertical="center" wrapText="1"/>
    </xf>
    <xf numFmtId="0" fontId="195" fillId="0" borderId="23" xfId="0" applyFont="1" applyBorder="1" applyAlignment="1">
      <alignment horizontal="center" vertical="center" wrapText="1"/>
    </xf>
    <xf numFmtId="0" fontId="195" fillId="0" borderId="24" xfId="0" applyFont="1" applyBorder="1" applyAlignment="1">
      <alignment horizontal="center" vertical="center" wrapText="1"/>
    </xf>
    <xf numFmtId="0" fontId="1" fillId="0" borderId="21" xfId="0" applyFont="1" applyBorder="1" applyAlignment="1">
      <alignment horizontal="center" vertical="center" wrapText="1"/>
    </xf>
    <xf numFmtId="164" fontId="199" fillId="0" borderId="24" xfId="0" applyNumberFormat="1" applyFont="1" applyBorder="1" applyAlignment="1">
      <alignment horizontal="center" vertical="center" wrapText="1"/>
    </xf>
    <xf numFmtId="0" fontId="199" fillId="0" borderId="0" xfId="0" applyFont="1" applyAlignment="1">
      <alignment wrapText="1"/>
    </xf>
    <xf numFmtId="7" fontId="199" fillId="0" borderId="11" xfId="37" applyNumberFormat="1" applyFont="1" applyFill="1" applyBorder="1" applyAlignment="1">
      <alignment horizontal="center" vertical="center" wrapText="1"/>
    </xf>
    <xf numFmtId="165" fontId="21" fillId="0" borderId="83" xfId="0" applyNumberFormat="1" applyFont="1" applyBorder="1" applyAlignment="1">
      <alignment horizontal="center" vertical="center" wrapText="1"/>
    </xf>
    <xf numFmtId="7" fontId="268" fillId="0" borderId="50" xfId="77" quotePrefix="1" applyNumberFormat="1" applyFont="1" applyFill="1" applyBorder="1" applyAlignment="1" applyProtection="1">
      <alignment horizontal="center" vertical="center" wrapText="1"/>
    </xf>
    <xf numFmtId="165" fontId="31" fillId="0" borderId="13" xfId="0" applyNumberFormat="1" applyFont="1" applyBorder="1" applyAlignment="1">
      <alignment horizontal="center" vertical="center" wrapText="1"/>
    </xf>
    <xf numFmtId="7" fontId="31" fillId="0" borderId="17" xfId="37" applyNumberFormat="1" applyFont="1" applyFill="1" applyBorder="1" applyAlignment="1">
      <alignment horizontal="center" vertical="center" wrapText="1"/>
    </xf>
    <xf numFmtId="0" fontId="31" fillId="0" borderId="17" xfId="77" applyFont="1" applyFill="1" applyBorder="1" applyAlignment="1" applyProtection="1">
      <alignment horizontal="center" vertical="center" wrapText="1"/>
    </xf>
    <xf numFmtId="0" fontId="31" fillId="0" borderId="17" xfId="0" applyFont="1" applyBorder="1" applyAlignment="1">
      <alignment horizontal="center" vertical="center" wrapText="1"/>
    </xf>
    <xf numFmtId="0" fontId="198" fillId="0" borderId="17" xfId="0" applyFont="1" applyBorder="1" applyAlignment="1">
      <alignment horizontal="center" vertical="center" wrapText="1"/>
    </xf>
    <xf numFmtId="7" fontId="199" fillId="0" borderId="13" xfId="37" applyNumberFormat="1" applyFont="1" applyFill="1" applyBorder="1" applyAlignment="1">
      <alignment horizontal="center" vertical="center" wrapText="1"/>
    </xf>
    <xf numFmtId="7" fontId="31" fillId="0" borderId="13" xfId="37" applyNumberFormat="1" applyFont="1" applyFill="1" applyBorder="1" applyAlignment="1">
      <alignment horizontal="center" vertical="center" wrapText="1"/>
    </xf>
    <xf numFmtId="7" fontId="31" fillId="0" borderId="22" xfId="37" applyNumberFormat="1" applyFont="1" applyFill="1" applyBorder="1" applyAlignment="1">
      <alignment horizontal="center" vertical="center" wrapText="1"/>
    </xf>
    <xf numFmtId="0" fontId="198" fillId="0" borderId="12" xfId="0" applyFont="1" applyBorder="1" applyAlignment="1">
      <alignment horizontal="center" vertical="center" wrapText="1"/>
    </xf>
    <xf numFmtId="0" fontId="31" fillId="0" borderId="9" xfId="0" applyFont="1" applyBorder="1" applyAlignment="1">
      <alignment horizontal="center" vertical="center" wrapText="1"/>
    </xf>
    <xf numFmtId="7" fontId="268" fillId="0" borderId="13" xfId="77" quotePrefix="1" applyNumberFormat="1" applyFont="1" applyFill="1" applyBorder="1" applyAlignment="1" applyProtection="1">
      <alignment horizontal="center" vertical="center" wrapText="1"/>
    </xf>
    <xf numFmtId="0" fontId="31" fillId="0" borderId="13" xfId="77" applyFont="1" applyFill="1" applyBorder="1" applyAlignment="1" applyProtection="1">
      <alignment horizontal="center" vertical="center" wrapText="1"/>
    </xf>
    <xf numFmtId="0" fontId="31" fillId="0" borderId="13" xfId="0" applyFont="1" applyBorder="1" applyAlignment="1">
      <alignment horizontal="center" vertical="center" wrapText="1"/>
    </xf>
    <xf numFmtId="0" fontId="198" fillId="0" borderId="13" xfId="0" applyFont="1" applyBorder="1" applyAlignment="1">
      <alignment horizontal="center" vertical="center" wrapText="1"/>
    </xf>
    <xf numFmtId="0" fontId="2" fillId="0" borderId="14" xfId="0" applyFont="1" applyBorder="1" applyAlignment="1">
      <alignment horizontal="center" vertical="center" wrapText="1"/>
    </xf>
    <xf numFmtId="7" fontId="199" fillId="0" borderId="15" xfId="37" applyNumberFormat="1" applyFont="1" applyFill="1" applyBorder="1" applyAlignment="1">
      <alignment horizontal="center" vertical="center" wrapText="1"/>
    </xf>
    <xf numFmtId="165" fontId="31" fillId="0" borderId="33" xfId="0" applyNumberFormat="1" applyFont="1" applyBorder="1" applyAlignment="1">
      <alignment horizontal="center" vertical="center" wrapText="1"/>
    </xf>
    <xf numFmtId="7" fontId="21" fillId="0" borderId="14" xfId="37" applyNumberFormat="1" applyFont="1" applyFill="1" applyBorder="1" applyAlignment="1">
      <alignment horizontal="center" vertical="center" wrapText="1"/>
    </xf>
    <xf numFmtId="0" fontId="21" fillId="0" borderId="15" xfId="77" applyFont="1" applyFill="1" applyBorder="1" applyAlignment="1" applyProtection="1">
      <alignment horizontal="center" vertical="center" wrapText="1"/>
    </xf>
    <xf numFmtId="0" fontId="31" fillId="0" borderId="89" xfId="0" applyFont="1" applyBorder="1" applyAlignment="1">
      <alignment horizontal="center" vertical="center" wrapText="1"/>
    </xf>
    <xf numFmtId="0" fontId="21" fillId="0" borderId="15" xfId="0" applyFont="1" applyBorder="1" applyAlignment="1">
      <alignment horizontal="center" vertical="center" wrapText="1"/>
    </xf>
    <xf numFmtId="7" fontId="268" fillId="0" borderId="62" xfId="77" quotePrefix="1" applyNumberFormat="1" applyFont="1" applyFill="1" applyBorder="1" applyAlignment="1" applyProtection="1">
      <alignment horizontal="center" vertical="center" wrapText="1"/>
    </xf>
    <xf numFmtId="165" fontId="31" fillId="0" borderId="90" xfId="0" applyNumberFormat="1" applyFont="1" applyBorder="1" applyAlignment="1">
      <alignment horizontal="center" vertical="center" wrapText="1"/>
    </xf>
    <xf numFmtId="7" fontId="31" fillId="0" borderId="101" xfId="37" applyNumberFormat="1" applyFont="1" applyFill="1" applyBorder="1" applyAlignment="1">
      <alignment horizontal="center" vertical="center" wrapText="1"/>
    </xf>
    <xf numFmtId="0" fontId="268" fillId="0" borderId="17" xfId="77" applyFont="1" applyFill="1" applyBorder="1" applyAlignment="1" applyProtection="1">
      <alignment horizontal="center" vertical="center" wrapText="1"/>
    </xf>
    <xf numFmtId="0" fontId="195" fillId="0" borderId="13" xfId="77" applyFont="1" applyFill="1" applyBorder="1" applyAlignment="1" applyProtection="1">
      <alignment horizontal="center" vertical="center" wrapText="1"/>
    </xf>
    <xf numFmtId="0" fontId="195" fillId="0" borderId="13" xfId="0" applyFont="1" applyBorder="1" applyAlignment="1">
      <alignment vertical="center" wrapText="1"/>
    </xf>
    <xf numFmtId="0" fontId="1" fillId="20" borderId="0" xfId="77" applyFont="1" applyFill="1" applyBorder="1" applyAlignment="1" applyProtection="1">
      <alignment wrapText="1"/>
    </xf>
    <xf numFmtId="0" fontId="16" fillId="20" borderId="109" xfId="77" applyFont="1" applyFill="1" applyBorder="1" applyAlignment="1" applyProtection="1">
      <alignment wrapText="1"/>
    </xf>
    <xf numFmtId="0" fontId="0" fillId="20" borderId="0" xfId="0" applyFill="1" applyAlignment="1">
      <alignment horizontal="left" wrapText="1"/>
    </xf>
    <xf numFmtId="0" fontId="11" fillId="0" borderId="0" xfId="77" applyFont="1" applyFill="1" applyAlignment="1" applyProtection="1"/>
    <xf numFmtId="0" fontId="206" fillId="0" borderId="0" xfId="0" applyFont="1" applyAlignment="1">
      <alignment horizontal="center"/>
    </xf>
    <xf numFmtId="8" fontId="0" fillId="0" borderId="0" xfId="0" applyNumberFormat="1" applyAlignment="1">
      <alignment horizontal="center"/>
    </xf>
    <xf numFmtId="0" fontId="133" fillId="0" borderId="0" xfId="0" applyFont="1"/>
    <xf numFmtId="0" fontId="16" fillId="0" borderId="0" xfId="0" applyFont="1" applyAlignment="1">
      <alignment horizontal="center"/>
    </xf>
    <xf numFmtId="0" fontId="1" fillId="0" borderId="0" xfId="0" applyFont="1" applyAlignment="1">
      <alignment horizontal="center"/>
    </xf>
    <xf numFmtId="0" fontId="1" fillId="0" borderId="0" xfId="0" applyFont="1" applyAlignment="1" applyProtection="1">
      <alignment horizontal="center"/>
      <protection hidden="1"/>
    </xf>
    <xf numFmtId="0" fontId="1" fillId="0" borderId="0" xfId="0" applyFont="1" applyProtection="1">
      <protection locked="0" hidden="1"/>
    </xf>
    <xf numFmtId="0" fontId="0" fillId="0" borderId="0" xfId="0" applyAlignment="1" applyProtection="1">
      <alignment horizontal="center"/>
      <protection hidden="1"/>
    </xf>
    <xf numFmtId="0" fontId="0" fillId="0" borderId="0" xfId="0" applyProtection="1">
      <protection hidden="1"/>
    </xf>
    <xf numFmtId="0" fontId="1" fillId="0" borderId="0" xfId="0" applyFont="1"/>
    <xf numFmtId="0" fontId="1" fillId="0" borderId="0" xfId="0" applyFont="1" applyAlignment="1" applyProtection="1">
      <alignment horizontal="center"/>
      <protection locked="0" hidden="1"/>
    </xf>
    <xf numFmtId="0" fontId="0" fillId="0" borderId="143" xfId="0" applyBorder="1"/>
    <xf numFmtId="0" fontId="1" fillId="0" borderId="0" xfId="0" applyFont="1" applyAlignment="1">
      <alignment vertical="top" wrapText="1"/>
    </xf>
    <xf numFmtId="0" fontId="131" fillId="0" borderId="0" xfId="0" applyFont="1"/>
    <xf numFmtId="0" fontId="59" fillId="0" borderId="121" xfId="0" applyFont="1" applyBorder="1" applyAlignment="1">
      <alignment horizontal="left" vertical="top" wrapText="1"/>
    </xf>
    <xf numFmtId="0" fontId="53" fillId="0" borderId="121" xfId="0" applyFont="1" applyBorder="1" applyAlignment="1">
      <alignment horizontal="left" vertical="top" wrapText="1"/>
    </xf>
    <xf numFmtId="0" fontId="211" fillId="0" borderId="0" xfId="0" applyFont="1" applyAlignment="1">
      <alignment horizontal="left"/>
    </xf>
    <xf numFmtId="0" fontId="212" fillId="0" borderId="0" xfId="0" applyFont="1" applyAlignment="1">
      <alignment horizontal="left"/>
    </xf>
    <xf numFmtId="0" fontId="103" fillId="10" borderId="0" xfId="77" applyFont="1" applyFill="1" applyBorder="1" applyAlignment="1" applyProtection="1">
      <alignment horizontal="left" vertical="center"/>
    </xf>
    <xf numFmtId="0" fontId="293" fillId="0" borderId="168" xfId="82" applyFont="1" applyBorder="1" applyAlignment="1">
      <alignment horizontal="left"/>
    </xf>
    <xf numFmtId="0" fontId="293" fillId="0" borderId="171" xfId="82" applyFont="1" applyBorder="1" applyAlignment="1">
      <alignment horizontal="left"/>
    </xf>
    <xf numFmtId="0" fontId="103" fillId="0" borderId="0" xfId="97" applyFont="1" applyAlignment="1">
      <alignment horizontal="center"/>
    </xf>
    <xf numFmtId="0" fontId="268" fillId="0" borderId="0" xfId="88" applyFont="1" applyAlignment="1">
      <alignment horizontal="right" vertical="center"/>
    </xf>
    <xf numFmtId="0" fontId="200" fillId="0" borderId="0" xfId="0" applyFont="1"/>
    <xf numFmtId="2" fontId="339" fillId="0" borderId="14" xfId="0" applyNumberFormat="1" applyFont="1" applyBorder="1" applyAlignment="1">
      <alignment horizontal="center" vertical="center" wrapText="1"/>
    </xf>
    <xf numFmtId="0" fontId="268" fillId="20" borderId="105" xfId="0" applyFont="1" applyFill="1" applyBorder="1" applyAlignment="1">
      <alignment horizontal="left" vertical="center" wrapText="1"/>
    </xf>
    <xf numFmtId="0" fontId="9" fillId="0" borderId="13" xfId="0" applyFont="1" applyBorder="1" applyAlignment="1">
      <alignment horizontal="left" vertical="top" wrapText="1"/>
    </xf>
    <xf numFmtId="3" fontId="199" fillId="0" borderId="10" xfId="1" applyNumberFormat="1" applyFont="1" applyFill="1" applyBorder="1" applyAlignment="1" applyProtection="1">
      <alignment horizontal="center" vertical="center" wrapText="1"/>
      <protection locked="0"/>
    </xf>
    <xf numFmtId="164" fontId="199" fillId="0" borderId="10" xfId="37" applyNumberFormat="1" applyFont="1" applyFill="1" applyBorder="1" applyAlignment="1" applyProtection="1">
      <alignment horizontal="center" vertical="center" wrapText="1"/>
    </xf>
    <xf numFmtId="164" fontId="199" fillId="0" borderId="12" xfId="37" applyNumberFormat="1" applyFont="1" applyFill="1" applyBorder="1" applyAlignment="1" applyProtection="1">
      <alignment horizontal="center" vertical="center" wrapText="1"/>
    </xf>
    <xf numFmtId="0" fontId="199" fillId="0" borderId="27" xfId="0" applyFont="1" applyBorder="1" applyAlignment="1">
      <alignment horizontal="center" vertical="center" wrapText="1"/>
    </xf>
    <xf numFmtId="164" fontId="199" fillId="0" borderId="7" xfId="37" applyNumberFormat="1" applyFont="1" applyFill="1" applyBorder="1" applyAlignment="1" applyProtection="1">
      <alignment horizontal="center" vertical="center"/>
    </xf>
    <xf numFmtId="0" fontId="16" fillId="0" borderId="13" xfId="77" applyFont="1" applyFill="1" applyBorder="1" applyAlignment="1" applyProtection="1">
      <alignment horizontal="center" vertical="center" wrapText="1"/>
    </xf>
    <xf numFmtId="164" fontId="9" fillId="0" borderId="16" xfId="0" applyNumberFormat="1" applyFont="1" applyBorder="1" applyAlignment="1">
      <alignment horizontal="center" vertical="center" wrapText="1"/>
    </xf>
    <xf numFmtId="0" fontId="9" fillId="0" borderId="5" xfId="0" applyFont="1" applyBorder="1" applyAlignment="1" applyProtection="1">
      <alignment horizontal="center" vertical="center" wrapText="1"/>
      <protection locked="0"/>
    </xf>
    <xf numFmtId="0" fontId="353" fillId="0" borderId="175" xfId="77" applyFont="1" applyFill="1" applyBorder="1" applyAlignment="1" applyProtection="1">
      <alignment horizontal="center" vertical="center" wrapText="1"/>
    </xf>
    <xf numFmtId="0" fontId="40" fillId="0" borderId="14" xfId="0" applyFont="1" applyBorder="1" applyAlignment="1">
      <alignment horizontal="center" vertical="center" wrapText="1"/>
    </xf>
    <xf numFmtId="165" fontId="178" fillId="20" borderId="13" xfId="0" applyNumberFormat="1" applyFont="1" applyFill="1" applyBorder="1" applyAlignment="1">
      <alignment horizontal="center" vertical="center" wrapText="1"/>
    </xf>
    <xf numFmtId="0" fontId="340" fillId="0" borderId="0" xfId="0" applyFont="1" applyAlignment="1">
      <alignment horizontal="left" wrapText="1"/>
    </xf>
    <xf numFmtId="44" fontId="310" fillId="0" borderId="33" xfId="77" applyNumberFormat="1" applyFont="1" applyFill="1" applyBorder="1" applyAlignment="1" applyProtection="1">
      <alignment horizontal="center" vertical="center" wrapText="1"/>
    </xf>
    <xf numFmtId="0" fontId="211" fillId="0" borderId="0" xfId="0" applyFont="1" applyAlignment="1">
      <alignment horizontal="left" wrapText="1"/>
    </xf>
    <xf numFmtId="0" fontId="195" fillId="30" borderId="142" xfId="84" applyFont="1" applyFill="1" applyBorder="1" applyAlignment="1" applyProtection="1">
      <alignment horizontal="center" vertical="center"/>
      <protection locked="0"/>
    </xf>
    <xf numFmtId="0" fontId="195" fillId="30" borderId="142" xfId="84" applyFont="1" applyFill="1" applyBorder="1" applyAlignment="1" applyProtection="1">
      <alignment horizontal="center" vertical="center" wrapText="1"/>
      <protection locked="0"/>
    </xf>
    <xf numFmtId="164" fontId="195" fillId="30" borderId="142" xfId="84" applyNumberFormat="1" applyFont="1" applyFill="1" applyBorder="1" applyAlignment="1" applyProtection="1">
      <alignment horizontal="center" vertical="center" wrapText="1"/>
      <protection locked="0"/>
    </xf>
    <xf numFmtId="164" fontId="195" fillId="27" borderId="142" xfId="84" applyNumberFormat="1" applyFont="1" applyFill="1" applyBorder="1" applyAlignment="1" applyProtection="1">
      <alignment horizontal="center" vertical="center" wrapText="1"/>
      <protection locked="0"/>
    </xf>
    <xf numFmtId="9" fontId="0" fillId="0" borderId="0" xfId="0" applyNumberFormat="1"/>
    <xf numFmtId="0" fontId="115" fillId="30" borderId="14" xfId="0" applyFont="1" applyFill="1" applyBorder="1" applyAlignment="1">
      <alignment horizontal="center" vertical="center" wrapText="1"/>
    </xf>
    <xf numFmtId="0" fontId="195" fillId="31" borderId="142" xfId="84" applyFont="1" applyFill="1" applyBorder="1" applyAlignment="1" applyProtection="1">
      <alignment horizontal="center" vertical="center" wrapText="1"/>
      <protection locked="0"/>
    </xf>
    <xf numFmtId="0" fontId="286" fillId="27" borderId="142" xfId="84" applyFont="1" applyFill="1" applyBorder="1" applyAlignment="1" applyProtection="1">
      <alignment horizontal="center" vertical="center" wrapText="1"/>
      <protection locked="0"/>
    </xf>
    <xf numFmtId="0" fontId="4" fillId="0" borderId="14" xfId="0" applyFont="1" applyBorder="1" applyAlignment="1">
      <alignment horizontal="center" vertical="center" wrapText="1"/>
    </xf>
    <xf numFmtId="0" fontId="4" fillId="30" borderId="14" xfId="0" applyFont="1" applyFill="1" applyBorder="1" applyAlignment="1">
      <alignment horizontal="center" vertical="center" wrapText="1"/>
    </xf>
    <xf numFmtId="0" fontId="195" fillId="30" borderId="13" xfId="0" applyFont="1" applyFill="1" applyBorder="1" applyAlignment="1">
      <alignment horizontal="left" vertical="top" wrapText="1"/>
    </xf>
    <xf numFmtId="0" fontId="195" fillId="30" borderId="13" xfId="0" applyFont="1" applyFill="1" applyBorder="1" applyAlignment="1">
      <alignment vertical="center" wrapText="1"/>
    </xf>
    <xf numFmtId="0" fontId="195" fillId="30" borderId="142" xfId="84" applyFont="1" applyFill="1" applyBorder="1" applyAlignment="1" applyProtection="1">
      <alignment vertical="top" wrapText="1"/>
      <protection locked="0"/>
    </xf>
    <xf numFmtId="0" fontId="195" fillId="30" borderId="13" xfId="0" applyFont="1" applyFill="1" applyBorder="1" applyAlignment="1">
      <alignment horizontal="center" vertical="center" wrapText="1"/>
    </xf>
    <xf numFmtId="0" fontId="195" fillId="0" borderId="17" xfId="84" applyFont="1" applyBorder="1" applyAlignment="1">
      <alignment vertical="center" wrapText="1"/>
    </xf>
    <xf numFmtId="44" fontId="279" fillId="0" borderId="13" xfId="37" applyFont="1" applyFill="1" applyBorder="1" applyAlignment="1" applyProtection="1">
      <alignment horizontal="center" vertical="center" wrapText="1"/>
      <protection locked="0"/>
    </xf>
    <xf numFmtId="0" fontId="297" fillId="0" borderId="13" xfId="0" applyFont="1" applyBorder="1" applyAlignment="1">
      <alignment horizontal="left" vertical="center" wrapText="1"/>
    </xf>
    <xf numFmtId="2" fontId="4" fillId="0" borderId="14" xfId="0" applyNumberFormat="1" applyFont="1" applyBorder="1" applyAlignment="1">
      <alignment horizontal="center" vertical="center" wrapText="1"/>
    </xf>
    <xf numFmtId="0" fontId="115" fillId="0" borderId="14" xfId="0" applyFont="1" applyBorder="1" applyAlignment="1">
      <alignment horizontal="center" vertical="center" wrapText="1"/>
    </xf>
    <xf numFmtId="0" fontId="195" fillId="0" borderId="17" xfId="0" applyFont="1" applyBorder="1" applyAlignment="1">
      <alignment horizontal="left" vertical="center" wrapText="1"/>
    </xf>
    <xf numFmtId="0" fontId="195" fillId="0" borderId="17" xfId="0" applyFont="1" applyBorder="1" applyAlignment="1">
      <alignment horizontal="left" vertical="top" wrapText="1"/>
    </xf>
    <xf numFmtId="1" fontId="16" fillId="0" borderId="13" xfId="84" applyNumberFormat="1" applyFont="1" applyBorder="1" applyAlignment="1">
      <alignment horizontal="center" vertical="center" wrapText="1"/>
    </xf>
    <xf numFmtId="0" fontId="268" fillId="0" borderId="77" xfId="0" applyFont="1" applyBorder="1" applyAlignment="1">
      <alignment horizontal="center" vertical="center" wrapText="1"/>
    </xf>
    <xf numFmtId="0" fontId="195" fillId="0" borderId="104" xfId="0" applyFont="1" applyBorder="1" applyAlignment="1">
      <alignment vertical="center" wrapText="1"/>
    </xf>
    <xf numFmtId="164" fontId="199" fillId="0" borderId="20" xfId="0" applyNumberFormat="1" applyFont="1" applyBorder="1" applyAlignment="1">
      <alignment horizontal="center" vertical="center" wrapText="1"/>
    </xf>
    <xf numFmtId="0" fontId="355" fillId="0" borderId="0" xfId="0" applyFont="1" applyAlignment="1">
      <alignment horizontal="left" wrapText="1"/>
    </xf>
    <xf numFmtId="0" fontId="6" fillId="20" borderId="237" xfId="77" applyFill="1" applyBorder="1" applyAlignment="1" applyProtection="1">
      <alignment horizontal="center" vertical="center" wrapText="1"/>
    </xf>
    <xf numFmtId="0" fontId="6" fillId="20" borderId="238" xfId="77" applyFill="1" applyBorder="1" applyAlignment="1" applyProtection="1">
      <alignment horizontal="center" vertical="center" wrapText="1"/>
    </xf>
    <xf numFmtId="0" fontId="0" fillId="20" borderId="0" xfId="0" applyFill="1" applyAlignment="1">
      <alignment horizontal="left" wrapText="1"/>
    </xf>
    <xf numFmtId="0" fontId="320" fillId="20" borderId="0" xfId="77" applyFont="1" applyFill="1" applyBorder="1" applyAlignment="1" applyProtection="1">
      <alignment horizontal="center" vertical="center" wrapText="1"/>
    </xf>
    <xf numFmtId="0" fontId="320" fillId="20" borderId="0" xfId="77" applyFont="1" applyFill="1" applyBorder="1" applyAlignment="1" applyProtection="1">
      <alignment wrapText="1"/>
    </xf>
    <xf numFmtId="0" fontId="40" fillId="20" borderId="29" xfId="77" applyFont="1" applyFill="1" applyBorder="1" applyAlignment="1" applyProtection="1">
      <alignment horizontal="center" vertical="center" wrapText="1"/>
    </xf>
    <xf numFmtId="0" fontId="40" fillId="20" borderId="0" xfId="77" applyFont="1" applyFill="1" applyBorder="1" applyAlignment="1" applyProtection="1">
      <alignment wrapText="1"/>
    </xf>
    <xf numFmtId="0" fontId="1" fillId="20" borderId="29" xfId="77" applyFont="1" applyFill="1" applyBorder="1" applyAlignment="1" applyProtection="1">
      <alignment horizontal="center" vertical="center" wrapText="1"/>
    </xf>
    <xf numFmtId="0" fontId="1" fillId="20" borderId="0" xfId="77" applyFont="1" applyFill="1" applyBorder="1" applyAlignment="1" applyProtection="1">
      <alignment wrapText="1"/>
    </xf>
    <xf numFmtId="0" fontId="195" fillId="0" borderId="13" xfId="77" applyFont="1" applyFill="1" applyBorder="1" applyAlignment="1" applyProtection="1">
      <alignment horizontal="center" vertical="center" wrapText="1"/>
    </xf>
    <xf numFmtId="0" fontId="195" fillId="0" borderId="13" xfId="0" applyFont="1" applyBorder="1" applyAlignment="1">
      <alignment vertical="center" wrapText="1"/>
    </xf>
    <xf numFmtId="0" fontId="172" fillId="20" borderId="0" xfId="0" applyFont="1" applyFill="1"/>
    <xf numFmtId="0" fontId="321" fillId="20" borderId="28" xfId="0" applyFont="1" applyFill="1" applyBorder="1"/>
    <xf numFmtId="0" fontId="321" fillId="20" borderId="76" xfId="0" applyFont="1" applyFill="1" applyBorder="1"/>
    <xf numFmtId="0" fontId="195" fillId="20" borderId="0" xfId="77" applyFont="1" applyFill="1" applyBorder="1" applyAlignment="1" applyProtection="1">
      <alignment horizontal="center" vertical="center" wrapText="1"/>
    </xf>
    <xf numFmtId="0" fontId="268" fillId="20" borderId="239" xfId="77" applyFont="1" applyFill="1" applyBorder="1" applyAlignment="1" applyProtection="1">
      <alignment horizontal="center" vertical="center" wrapText="1"/>
    </xf>
    <xf numFmtId="0" fontId="268" fillId="20" borderId="28" xfId="77" applyFont="1" applyFill="1" applyBorder="1" applyAlignment="1" applyProtection="1">
      <alignment horizontal="center" vertical="center" wrapText="1"/>
    </xf>
    <xf numFmtId="0" fontId="268" fillId="20" borderId="240" xfId="77" applyFont="1" applyFill="1" applyBorder="1" applyAlignment="1" applyProtection="1">
      <alignment horizontal="center" vertical="center" wrapText="1"/>
    </xf>
    <xf numFmtId="0" fontId="52" fillId="20" borderId="75" xfId="77" applyFont="1" applyFill="1" applyBorder="1" applyAlignment="1" applyProtection="1">
      <alignment horizontal="center" vertical="center" wrapText="1"/>
    </xf>
    <xf numFmtId="0" fontId="52" fillId="20" borderId="109" xfId="77" applyFont="1" applyFill="1" applyBorder="1" applyAlignment="1" applyProtection="1">
      <alignment wrapText="1"/>
    </xf>
    <xf numFmtId="0" fontId="16" fillId="20" borderId="241" xfId="77" applyFont="1" applyFill="1" applyBorder="1" applyAlignment="1" applyProtection="1">
      <alignment horizontal="center" vertical="center" wrapText="1"/>
    </xf>
    <xf numFmtId="0" fontId="16" fillId="20" borderId="242" xfId="77" applyFont="1" applyFill="1" applyBorder="1" applyAlignment="1" applyProtection="1">
      <alignment horizontal="center" vertical="center" wrapText="1"/>
    </xf>
    <xf numFmtId="0" fontId="16" fillId="20" borderId="243" xfId="77" applyFont="1" applyFill="1" applyBorder="1" applyAlignment="1" applyProtection="1">
      <alignment horizontal="center" vertical="center" wrapText="1"/>
    </xf>
    <xf numFmtId="0" fontId="16" fillId="20" borderId="114" xfId="77" applyFont="1" applyFill="1" applyBorder="1" applyAlignment="1" applyProtection="1">
      <alignment horizontal="center" vertical="center" wrapText="1"/>
    </xf>
    <xf numFmtId="0" fontId="16" fillId="20" borderId="109" xfId="77" applyFont="1" applyFill="1" applyBorder="1" applyAlignment="1" applyProtection="1">
      <alignment wrapText="1"/>
    </xf>
    <xf numFmtId="0" fontId="223" fillId="21" borderId="0" xfId="77" applyFont="1" applyFill="1" applyAlignment="1" applyProtection="1"/>
    <xf numFmtId="0" fontId="223" fillId="0" borderId="0" xfId="77" applyFont="1" applyAlignment="1" applyProtection="1"/>
    <xf numFmtId="0" fontId="322" fillId="0" borderId="0" xfId="0" applyFont="1" applyAlignment="1">
      <alignment horizontal="center" vertical="center" wrapText="1"/>
    </xf>
    <xf numFmtId="0" fontId="323" fillId="0" borderId="0" xfId="0" applyFont="1" applyAlignment="1">
      <alignment horizontal="center" vertical="center" wrapText="1"/>
    </xf>
    <xf numFmtId="0" fontId="11" fillId="0" borderId="0" xfId="77" applyFont="1" applyFill="1" applyAlignment="1" applyProtection="1"/>
    <xf numFmtId="8"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xf numFmtId="0" fontId="206" fillId="0" borderId="0" xfId="0" applyFont="1" applyAlignment="1">
      <alignment horizontal="center"/>
    </xf>
    <xf numFmtId="0" fontId="133" fillId="0" borderId="0" xfId="0" applyFont="1" applyAlignment="1">
      <alignment horizontal="center"/>
    </xf>
    <xf numFmtId="0" fontId="16" fillId="0" borderId="0" xfId="0" applyFont="1" applyAlignment="1">
      <alignment horizontal="center"/>
    </xf>
    <xf numFmtId="0" fontId="133" fillId="0" borderId="0" xfId="0" applyFont="1"/>
    <xf numFmtId="0" fontId="12" fillId="0" borderId="0" xfId="77" applyFont="1" applyFill="1" applyAlignment="1" applyProtection="1"/>
    <xf numFmtId="0" fontId="90" fillId="0" borderId="0" xfId="77" applyFont="1" applyFill="1" applyAlignment="1" applyProtection="1">
      <alignment horizontal="right"/>
    </xf>
    <xf numFmtId="0" fontId="61" fillId="0" borderId="0" xfId="0" applyFont="1" applyAlignment="1">
      <alignment horizontal="right"/>
    </xf>
    <xf numFmtId="0" fontId="90" fillId="0" borderId="0" xfId="77" applyFont="1" applyFill="1" applyAlignment="1" applyProtection="1">
      <alignment horizontal="left"/>
    </xf>
    <xf numFmtId="0" fontId="61" fillId="0" borderId="0" xfId="0" applyFont="1" applyAlignment="1">
      <alignment horizontal="left"/>
    </xf>
    <xf numFmtId="0" fontId="18" fillId="0" borderId="18" xfId="90" applyFont="1" applyBorder="1" applyAlignment="1">
      <alignment horizontal="center" vertical="center" wrapText="1"/>
    </xf>
    <xf numFmtId="0" fontId="150" fillId="0" borderId="29" xfId="90" applyFont="1" applyBorder="1" applyAlignment="1">
      <alignment horizontal="center" vertical="center" wrapText="1"/>
    </xf>
    <xf numFmtId="0" fontId="150" fillId="0" borderId="77" xfId="90" applyFont="1" applyBorder="1" applyAlignment="1">
      <alignment horizontal="center" vertical="center" wrapText="1"/>
    </xf>
    <xf numFmtId="0" fontId="150" fillId="0" borderId="91" xfId="90" applyFont="1" applyBorder="1" applyAlignment="1">
      <alignment horizontal="center" vertical="center" wrapText="1"/>
    </xf>
    <xf numFmtId="0" fontId="150" fillId="0" borderId="0" xfId="90" applyFont="1" applyAlignment="1">
      <alignment horizontal="center" vertical="center" wrapText="1"/>
    </xf>
    <xf numFmtId="0" fontId="150" fillId="0" borderId="90" xfId="90" applyFont="1" applyBorder="1" applyAlignment="1">
      <alignment horizontal="center" vertical="center" wrapText="1"/>
    </xf>
    <xf numFmtId="0" fontId="150" fillId="0" borderId="15" xfId="90" applyFont="1" applyBorder="1" applyAlignment="1">
      <alignment horizontal="center" vertical="center" wrapText="1"/>
    </xf>
    <xf numFmtId="0" fontId="150" fillId="0" borderId="28" xfId="90" applyFont="1" applyBorder="1" applyAlignment="1">
      <alignment horizontal="center" vertical="center" wrapText="1"/>
    </xf>
    <xf numFmtId="0" fontId="150" fillId="0" borderId="76" xfId="90" applyFont="1" applyBorder="1" applyAlignment="1">
      <alignment horizontal="center" vertical="center" wrapText="1"/>
    </xf>
    <xf numFmtId="0" fontId="1" fillId="0" borderId="0" xfId="0" applyFont="1"/>
    <xf numFmtId="0" fontId="1" fillId="0" borderId="0" xfId="0" applyFont="1" applyAlignment="1" applyProtection="1">
      <alignment horizontal="center"/>
      <protection hidden="1"/>
    </xf>
    <xf numFmtId="0" fontId="0" fillId="0" borderId="0" xfId="0" applyProtection="1">
      <protection hidden="1"/>
    </xf>
    <xf numFmtId="0" fontId="49" fillId="0" borderId="0" xfId="90" applyFont="1" applyAlignment="1">
      <alignment horizontal="center" vertical="top" wrapText="1"/>
    </xf>
    <xf numFmtId="0" fontId="18" fillId="0" borderId="0" xfId="0" applyFont="1" applyAlignment="1" applyProtection="1">
      <alignment horizontal="center"/>
      <protection locked="0" hidden="1"/>
    </xf>
    <xf numFmtId="0" fontId="59" fillId="0" borderId="0" xfId="0" applyFont="1" applyAlignment="1" applyProtection="1">
      <alignment horizontal="center"/>
      <protection locked="0" hidden="1"/>
    </xf>
    <xf numFmtId="8" fontId="1" fillId="0" borderId="0" xfId="0" applyNumberFormat="1" applyFont="1" applyAlignment="1">
      <alignment horizontal="center"/>
    </xf>
    <xf numFmtId="8" fontId="1" fillId="0" borderId="0" xfId="0" applyNumberFormat="1" applyFont="1" applyAlignment="1" applyProtection="1">
      <alignment horizontal="center"/>
      <protection locked="0" hidden="1"/>
    </xf>
    <xf numFmtId="0" fontId="1" fillId="0" borderId="0" xfId="0" applyFont="1" applyAlignment="1" applyProtection="1">
      <alignment horizontal="center"/>
      <protection locked="0" hidden="1"/>
    </xf>
    <xf numFmtId="8"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1" fillId="0" borderId="0" xfId="0" applyFont="1" applyProtection="1">
      <protection locked="0" hidden="1"/>
    </xf>
    <xf numFmtId="0" fontId="178" fillId="0" borderId="0" xfId="90" applyFont="1" applyAlignment="1">
      <alignment horizontal="justify" vertical="center"/>
    </xf>
    <xf numFmtId="0" fontId="178" fillId="0" borderId="0" xfId="90" applyFont="1" applyAlignment="1">
      <alignment vertical="center"/>
    </xf>
    <xf numFmtId="0" fontId="131" fillId="0" borderId="0" xfId="90" applyFont="1" applyAlignment="1">
      <alignment horizontal="center" vertical="top" wrapText="1"/>
    </xf>
    <xf numFmtId="0" fontId="206" fillId="0" borderId="0" xfId="90" applyFont="1" applyAlignment="1">
      <alignment horizontal="center" vertical="top" wrapText="1"/>
    </xf>
    <xf numFmtId="0" fontId="18" fillId="0" borderId="29" xfId="90" applyFont="1" applyBorder="1" applyAlignment="1">
      <alignment horizontal="center" vertical="center" wrapText="1"/>
    </xf>
    <xf numFmtId="0" fontId="18" fillId="0" borderId="77" xfId="90" applyFont="1" applyBorder="1" applyAlignment="1">
      <alignment horizontal="center" vertical="center" wrapText="1"/>
    </xf>
    <xf numFmtId="0" fontId="18" fillId="0" borderId="91" xfId="90" applyFont="1" applyBorder="1" applyAlignment="1">
      <alignment horizontal="center" vertical="center" wrapText="1"/>
    </xf>
    <xf numFmtId="0" fontId="18" fillId="0" borderId="0" xfId="90" applyFont="1" applyAlignment="1">
      <alignment horizontal="center" vertical="center" wrapText="1"/>
    </xf>
    <xf numFmtId="0" fontId="18" fillId="0" borderId="90" xfId="90" applyFont="1" applyBorder="1" applyAlignment="1">
      <alignment horizontal="center" vertical="center" wrapText="1"/>
    </xf>
    <xf numFmtId="0" fontId="18" fillId="0" borderId="15" xfId="90" applyFont="1" applyBorder="1" applyAlignment="1">
      <alignment horizontal="center" vertical="center" wrapText="1"/>
    </xf>
    <xf numFmtId="0" fontId="18" fillId="0" borderId="28" xfId="90" applyFont="1" applyBorder="1" applyAlignment="1">
      <alignment horizontal="center" vertical="center" wrapText="1"/>
    </xf>
    <xf numFmtId="0" fontId="18" fillId="0" borderId="76" xfId="90" applyFont="1" applyBorder="1" applyAlignment="1">
      <alignment horizontal="center" vertical="center" wrapText="1"/>
    </xf>
    <xf numFmtId="0" fontId="49" fillId="0" borderId="90" xfId="90" applyFont="1" applyBorder="1" applyAlignment="1">
      <alignment horizontal="center" vertical="top" wrapText="1"/>
    </xf>
    <xf numFmtId="0" fontId="44" fillId="0" borderId="29" xfId="90" applyBorder="1" applyAlignment="1">
      <alignment horizontal="center" vertical="center" wrapText="1"/>
    </xf>
    <xf numFmtId="0" fontId="44" fillId="0" borderId="77" xfId="90" applyBorder="1" applyAlignment="1">
      <alignment horizontal="center" vertical="center" wrapText="1"/>
    </xf>
    <xf numFmtId="0" fontId="44" fillId="0" borderId="0" xfId="90" applyAlignment="1">
      <alignment horizontal="center" vertical="center" wrapText="1"/>
    </xf>
    <xf numFmtId="0" fontId="44" fillId="0" borderId="90" xfId="90" applyBorder="1" applyAlignment="1">
      <alignment horizontal="center" vertical="center" wrapText="1"/>
    </xf>
    <xf numFmtId="0" fontId="44" fillId="0" borderId="28" xfId="90" applyBorder="1" applyAlignment="1">
      <alignment horizontal="center" vertical="center" wrapText="1"/>
    </xf>
    <xf numFmtId="0" fontId="44" fillId="0" borderId="76" xfId="90" applyBorder="1" applyAlignment="1">
      <alignment horizontal="center" vertical="center" wrapText="1"/>
    </xf>
    <xf numFmtId="0" fontId="53" fillId="0" borderId="211" xfId="0" applyFont="1" applyBorder="1" applyAlignment="1">
      <alignment horizontal="center" vertical="top" wrapText="1"/>
    </xf>
    <xf numFmtId="0" fontId="0" fillId="0" borderId="244" xfId="0" applyBorder="1" applyAlignment="1">
      <alignment horizontal="center"/>
    </xf>
    <xf numFmtId="0" fontId="0" fillId="0" borderId="245" xfId="0" applyBorder="1" applyAlignment="1">
      <alignment horizontal="center"/>
    </xf>
    <xf numFmtId="0" fontId="53" fillId="0" borderId="246" xfId="0" applyFont="1" applyBorder="1" applyAlignment="1">
      <alignment vertical="top" wrapText="1"/>
    </xf>
    <xf numFmtId="0" fontId="1" fillId="0" borderId="247" xfId="0" applyFont="1" applyBorder="1" applyAlignment="1">
      <alignment vertical="top" wrapText="1"/>
    </xf>
    <xf numFmtId="0" fontId="1" fillId="0" borderId="248" xfId="0" applyFont="1" applyBorder="1" applyAlignment="1">
      <alignment vertical="top" wrapText="1"/>
    </xf>
    <xf numFmtId="0" fontId="53" fillId="0" borderId="249" xfId="0" applyFont="1" applyBorder="1" applyAlignment="1">
      <alignment vertical="top" wrapText="1"/>
    </xf>
    <xf numFmtId="0" fontId="1" fillId="0" borderId="0" xfId="0" applyFont="1" applyAlignment="1">
      <alignment vertical="top" wrapText="1"/>
    </xf>
    <xf numFmtId="0" fontId="1" fillId="0" borderId="250" xfId="0" applyFont="1" applyBorder="1" applyAlignment="1">
      <alignment vertical="top" wrapText="1"/>
    </xf>
    <xf numFmtId="0" fontId="0" fillId="0" borderId="249" xfId="0" applyBorder="1"/>
    <xf numFmtId="0" fontId="0" fillId="0" borderId="250" xfId="0" applyBorder="1"/>
    <xf numFmtId="0" fontId="0" fillId="0" borderId="251" xfId="0" applyBorder="1"/>
    <xf numFmtId="0" fontId="0" fillId="0" borderId="143" xfId="0" applyBorder="1"/>
    <xf numFmtId="0" fontId="0" fillId="0" borderId="252" xfId="0" applyBorder="1"/>
    <xf numFmtId="0" fontId="53" fillId="0" borderId="244" xfId="0" applyFont="1" applyBorder="1" applyAlignment="1">
      <alignment horizontal="center" vertical="top" wrapText="1"/>
    </xf>
    <xf numFmtId="0" fontId="1" fillId="0" borderId="249" xfId="0" applyFont="1" applyBorder="1" applyAlignment="1">
      <alignment vertical="top" wrapText="1"/>
    </xf>
    <xf numFmtId="0" fontId="103" fillId="0" borderId="0" xfId="0" applyFont="1" applyAlignment="1">
      <alignment horizontal="justify" vertical="center" wrapText="1"/>
    </xf>
    <xf numFmtId="0" fontId="16" fillId="0" borderId="0" xfId="0" applyFont="1" applyAlignment="1">
      <alignment vertical="center" wrapText="1"/>
    </xf>
    <xf numFmtId="0" fontId="0" fillId="0" borderId="247" xfId="0" applyBorder="1"/>
    <xf numFmtId="0" fontId="0" fillId="0" borderId="248" xfId="0" applyBorder="1"/>
    <xf numFmtId="0" fontId="326" fillId="27" borderId="0" xfId="0" applyFont="1" applyFill="1" applyAlignment="1">
      <alignment horizontal="center" vertical="center"/>
    </xf>
    <xf numFmtId="0" fontId="327" fillId="27" borderId="0" xfId="0" applyFont="1" applyFill="1" applyAlignment="1">
      <alignment horizontal="center"/>
    </xf>
    <xf numFmtId="0" fontId="329" fillId="13" borderId="0" xfId="0" applyFont="1" applyFill="1" applyAlignment="1">
      <alignment horizontal="center" vertical="center"/>
    </xf>
    <xf numFmtId="0" fontId="329" fillId="13" borderId="0" xfId="0" applyFont="1" applyFill="1"/>
    <xf numFmtId="0" fontId="328" fillId="13" borderId="51" xfId="0" applyFont="1" applyFill="1" applyBorder="1" applyAlignment="1">
      <alignment horizontal="center" vertical="center"/>
    </xf>
    <xf numFmtId="0" fontId="328" fillId="13" borderId="61" xfId="0" applyFont="1" applyFill="1" applyBorder="1" applyAlignment="1">
      <alignment horizontal="center" vertical="center"/>
    </xf>
    <xf numFmtId="0" fontId="328" fillId="13" borderId="116" xfId="0" applyFont="1" applyFill="1" applyBorder="1" applyAlignment="1">
      <alignment horizontal="center" vertical="center"/>
    </xf>
    <xf numFmtId="0" fontId="325" fillId="13" borderId="51" xfId="0" applyFont="1" applyFill="1" applyBorder="1" applyAlignment="1">
      <alignment horizontal="center" vertical="center"/>
    </xf>
    <xf numFmtId="0" fontId="325" fillId="13" borderId="61" xfId="0" applyFont="1" applyFill="1" applyBorder="1" applyAlignment="1">
      <alignment horizontal="center" vertical="center"/>
    </xf>
    <xf numFmtId="0" fontId="325" fillId="13" borderId="115" xfId="0" applyFont="1" applyFill="1" applyBorder="1" applyAlignment="1">
      <alignment horizontal="center" vertical="center"/>
    </xf>
    <xf numFmtId="0" fontId="325" fillId="13" borderId="67" xfId="0" applyFont="1" applyFill="1" applyBorder="1" applyAlignment="1">
      <alignment horizontal="center" vertical="center"/>
    </xf>
    <xf numFmtId="0" fontId="325" fillId="13" borderId="72" xfId="0" applyFont="1" applyFill="1" applyBorder="1" applyAlignment="1">
      <alignment horizontal="center" vertical="center"/>
    </xf>
    <xf numFmtId="0" fontId="325" fillId="13" borderId="117" xfId="0" applyFont="1" applyFill="1" applyBorder="1" applyAlignment="1">
      <alignment horizontal="center" vertical="center"/>
    </xf>
    <xf numFmtId="0" fontId="229" fillId="13" borderId="57" xfId="0" applyFont="1" applyFill="1" applyBorder="1" applyAlignment="1">
      <alignment horizontal="center" vertical="center"/>
    </xf>
    <xf numFmtId="0" fontId="324" fillId="13" borderId="57" xfId="0" applyFont="1" applyFill="1" applyBorder="1" applyAlignment="1">
      <alignment horizontal="center" vertical="center"/>
    </xf>
    <xf numFmtId="164" fontId="229" fillId="13" borderId="57" xfId="0" applyNumberFormat="1" applyFont="1" applyFill="1" applyBorder="1" applyAlignment="1">
      <alignment horizontal="center" vertical="center"/>
    </xf>
    <xf numFmtId="0" fontId="324" fillId="13" borderId="57" xfId="0" applyFont="1" applyFill="1" applyBorder="1" applyAlignment="1">
      <alignment vertical="center"/>
    </xf>
    <xf numFmtId="0" fontId="91" fillId="0" borderId="0" xfId="77" applyFont="1" applyFill="1" applyAlignment="1" applyProtection="1">
      <alignment horizontal="center"/>
    </xf>
    <xf numFmtId="0" fontId="92" fillId="0" borderId="0" xfId="77" applyFont="1" applyFill="1" applyAlignment="1" applyProtection="1">
      <alignment horizontal="center"/>
    </xf>
    <xf numFmtId="0" fontId="327" fillId="27" borderId="0" xfId="0" applyFont="1" applyFill="1"/>
    <xf numFmtId="0" fontId="326" fillId="15" borderId="0" xfId="0" applyFont="1" applyFill="1" applyAlignment="1">
      <alignment horizontal="center" vertical="center"/>
    </xf>
    <xf numFmtId="0" fontId="327" fillId="15" borderId="0" xfId="0" applyFont="1" applyFill="1"/>
    <xf numFmtId="0" fontId="91" fillId="15" borderId="0" xfId="77" applyFont="1" applyFill="1" applyAlignment="1" applyProtection="1">
      <alignment horizontal="center"/>
    </xf>
    <xf numFmtId="0" fontId="92" fillId="15" borderId="0" xfId="77" applyFont="1" applyFill="1" applyAlignment="1" applyProtection="1">
      <alignment horizontal="center"/>
    </xf>
    <xf numFmtId="0" fontId="325" fillId="13" borderId="118" xfId="0" applyFont="1" applyFill="1" applyBorder="1" applyAlignment="1">
      <alignment horizontal="center" vertical="center"/>
    </xf>
    <xf numFmtId="0" fontId="325" fillId="13" borderId="116" xfId="0" applyFont="1" applyFill="1" applyBorder="1" applyAlignment="1">
      <alignment horizontal="center" vertical="center"/>
    </xf>
    <xf numFmtId="0" fontId="328" fillId="15" borderId="0" xfId="0" applyFont="1" applyFill="1" applyAlignment="1">
      <alignment horizontal="center" vertical="center"/>
    </xf>
    <xf numFmtId="0" fontId="229" fillId="13" borderId="50" xfId="0" applyFont="1" applyFill="1" applyBorder="1" applyAlignment="1">
      <alignment horizontal="center" vertical="center"/>
    </xf>
    <xf numFmtId="0" fontId="324" fillId="13" borderId="62" xfId="0" applyFont="1" applyFill="1" applyBorder="1" applyAlignment="1">
      <alignment horizontal="center" vertical="center"/>
    </xf>
    <xf numFmtId="164" fontId="229" fillId="13" borderId="50" xfId="0" applyNumberFormat="1" applyFont="1" applyFill="1" applyBorder="1" applyAlignment="1">
      <alignment horizontal="center" vertical="center"/>
    </xf>
    <xf numFmtId="0" fontId="324" fillId="13" borderId="62" xfId="0" applyFont="1" applyFill="1" applyBorder="1" applyAlignment="1">
      <alignment vertical="center"/>
    </xf>
    <xf numFmtId="0" fontId="131" fillId="0" borderId="0" xfId="0" applyFont="1"/>
    <xf numFmtId="0" fontId="53" fillId="0" borderId="0" xfId="0" applyFont="1" applyAlignment="1">
      <alignment horizontal="justify" vertical="center" wrapText="1"/>
    </xf>
    <xf numFmtId="0" fontId="1" fillId="0" borderId="0" xfId="0" applyFont="1" applyAlignment="1">
      <alignment vertical="center" wrapText="1"/>
    </xf>
    <xf numFmtId="0" fontId="53" fillId="0" borderId="121" xfId="0" applyFont="1" applyBorder="1" applyAlignment="1">
      <alignment vertical="top" wrapText="1"/>
    </xf>
    <xf numFmtId="0" fontId="1" fillId="0" borderId="121" xfId="0" applyFont="1" applyBorder="1" applyAlignment="1">
      <alignment vertical="top" wrapText="1"/>
    </xf>
    <xf numFmtId="0" fontId="59" fillId="0" borderId="121" xfId="0" applyFont="1" applyBorder="1" applyAlignment="1">
      <alignment horizontal="left" vertical="top" wrapText="1"/>
    </xf>
    <xf numFmtId="0" fontId="53" fillId="0" borderId="121" xfId="0" applyFont="1" applyBorder="1" applyAlignment="1">
      <alignment horizontal="left" vertical="top" wrapText="1"/>
    </xf>
    <xf numFmtId="0" fontId="200" fillId="0" borderId="32" xfId="93" applyFont="1" applyBorder="1" applyAlignment="1">
      <alignment vertical="top" wrapText="1"/>
    </xf>
    <xf numFmtId="0" fontId="211" fillId="0" borderId="0" xfId="0" applyFont="1" applyAlignment="1">
      <alignment horizontal="left"/>
    </xf>
    <xf numFmtId="0" fontId="212" fillId="0" borderId="0" xfId="0" applyFont="1" applyAlignment="1">
      <alignment horizontal="left"/>
    </xf>
    <xf numFmtId="0" fontId="18" fillId="0" borderId="0" xfId="0" applyFont="1" applyAlignment="1">
      <alignment horizontal="left" vertical="top"/>
    </xf>
    <xf numFmtId="0" fontId="18" fillId="0" borderId="0" xfId="0" applyFont="1" applyAlignment="1">
      <alignment horizontal="left" vertical="center" wrapText="1"/>
    </xf>
    <xf numFmtId="14" fontId="131" fillId="0" borderId="0" xfId="0" applyNumberFormat="1" applyFont="1" applyAlignment="1">
      <alignment horizontal="center"/>
    </xf>
    <xf numFmtId="0" fontId="131" fillId="0" borderId="0" xfId="0" applyFont="1" applyAlignment="1">
      <alignment horizontal="center"/>
    </xf>
    <xf numFmtId="0" fontId="330" fillId="0" borderId="0" xfId="0" applyFont="1" applyAlignment="1">
      <alignment horizontal="center"/>
    </xf>
    <xf numFmtId="0" fontId="78" fillId="14" borderId="0" xfId="84" applyFont="1" applyFill="1" applyAlignment="1">
      <alignment horizontal="left" vertical="center"/>
    </xf>
    <xf numFmtId="0" fontId="44" fillId="14" borderId="0" xfId="84" applyFill="1"/>
    <xf numFmtId="0" fontId="44" fillId="14" borderId="68" xfId="84" applyFill="1" applyBorder="1"/>
    <xf numFmtId="44" fontId="66" fillId="14" borderId="72" xfId="84" applyNumberFormat="1" applyFont="1" applyFill="1" applyBorder="1" applyAlignment="1">
      <alignment horizontal="center"/>
    </xf>
    <xf numFmtId="0" fontId="85" fillId="14" borderId="72" xfId="84" applyFont="1" applyFill="1" applyBorder="1"/>
    <xf numFmtId="0" fontId="85" fillId="14" borderId="117" xfId="84" applyFont="1" applyFill="1" applyBorder="1"/>
    <xf numFmtId="44" fontId="105" fillId="14" borderId="0" xfId="84" applyNumberFormat="1" applyFont="1" applyFill="1" applyAlignment="1">
      <alignment horizontal="center"/>
    </xf>
    <xf numFmtId="0" fontId="110" fillId="9" borderId="122" xfId="84" applyFont="1" applyFill="1" applyBorder="1" applyAlignment="1">
      <alignment horizontal="right" vertical="center"/>
    </xf>
    <xf numFmtId="0" fontId="0" fillId="0" borderId="0" xfId="0" applyAlignment="1">
      <alignment horizontal="right"/>
    </xf>
    <xf numFmtId="0" fontId="101" fillId="9" borderId="253" xfId="84" applyFont="1" applyFill="1" applyBorder="1" applyAlignment="1">
      <alignment horizontal="center"/>
    </xf>
    <xf numFmtId="0" fontId="101" fillId="9" borderId="254" xfId="84" applyFont="1" applyFill="1" applyBorder="1" applyAlignment="1">
      <alignment horizontal="center"/>
    </xf>
    <xf numFmtId="0" fontId="114" fillId="0" borderId="254" xfId="84" applyFont="1" applyBorder="1" applyAlignment="1">
      <alignment horizontal="center"/>
    </xf>
    <xf numFmtId="0" fontId="114" fillId="0" borderId="255" xfId="84" applyFont="1" applyBorder="1" applyAlignment="1">
      <alignment horizontal="center"/>
    </xf>
    <xf numFmtId="7" fontId="331" fillId="14" borderId="0" xfId="84" applyNumberFormat="1" applyFont="1" applyFill="1" applyAlignment="1" applyProtection="1">
      <alignment horizontal="center" vertical="center"/>
      <protection locked="0"/>
    </xf>
    <xf numFmtId="0" fontId="246" fillId="14" borderId="56" xfId="84" applyFont="1" applyFill="1" applyBorder="1" applyAlignment="1">
      <alignment horizontal="center" vertical="center"/>
    </xf>
    <xf numFmtId="0" fontId="332" fillId="28" borderId="256" xfId="84" applyFont="1" applyFill="1" applyBorder="1" applyAlignment="1">
      <alignment vertical="center"/>
    </xf>
    <xf numFmtId="0" fontId="332" fillId="28" borderId="257" xfId="84" applyFont="1" applyFill="1" applyBorder="1" applyAlignment="1">
      <alignment vertical="center"/>
    </xf>
    <xf numFmtId="0" fontId="281" fillId="0" borderId="257" xfId="0" applyFont="1" applyBorder="1"/>
    <xf numFmtId="0" fontId="281" fillId="0" borderId="258" xfId="0" applyFont="1" applyBorder="1"/>
    <xf numFmtId="0" fontId="207" fillId="0" borderId="0" xfId="0" applyFont="1" applyAlignment="1">
      <alignment vertical="center" wrapText="1"/>
    </xf>
    <xf numFmtId="0" fontId="103" fillId="10" borderId="0" xfId="77" applyFont="1" applyFill="1" applyAlignment="1" applyProtection="1">
      <alignment horizontal="left"/>
    </xf>
    <xf numFmtId="0" fontId="103" fillId="10" borderId="0" xfId="77" applyFont="1" applyFill="1" applyBorder="1" applyAlignment="1" applyProtection="1">
      <alignment horizontal="left" vertical="center"/>
    </xf>
    <xf numFmtId="0" fontId="103" fillId="10" borderId="0" xfId="77" applyFont="1" applyFill="1" applyAlignment="1" applyProtection="1">
      <alignment vertical="top" wrapText="1"/>
    </xf>
    <xf numFmtId="0" fontId="18" fillId="10" borderId="0" xfId="77" applyFont="1" applyFill="1" applyAlignment="1" applyProtection="1"/>
    <xf numFmtId="0" fontId="1" fillId="10" borderId="0" xfId="0" applyFont="1" applyFill="1" applyAlignment="1">
      <alignment horizontal="left" vertical="top" wrapText="1"/>
    </xf>
    <xf numFmtId="0" fontId="308" fillId="27" borderId="0" xfId="77" applyFont="1" applyFill="1" applyAlignment="1" applyProtection="1">
      <alignment horizontal="center" vertical="center"/>
    </xf>
    <xf numFmtId="0" fontId="291" fillId="29" borderId="58" xfId="82" applyFont="1" applyFill="1" applyBorder="1"/>
    <xf numFmtId="0" fontId="291" fillId="29" borderId="119" xfId="82" applyFont="1" applyFill="1" applyBorder="1"/>
    <xf numFmtId="0" fontId="291" fillId="29" borderId="69" xfId="82" applyFont="1" applyFill="1" applyBorder="1"/>
    <xf numFmtId="0" fontId="294" fillId="0" borderId="264" xfId="78" applyFont="1" applyBorder="1" applyAlignment="1" applyProtection="1"/>
    <xf numFmtId="0" fontId="294" fillId="0" borderId="265" xfId="78" applyFont="1" applyBorder="1" applyAlignment="1" applyProtection="1"/>
    <xf numFmtId="0" fontId="294" fillId="0" borderId="266" xfId="78" applyFont="1" applyBorder="1" applyAlignment="1" applyProtection="1"/>
    <xf numFmtId="0" fontId="293" fillId="0" borderId="261" xfId="78" applyFont="1" applyBorder="1" applyAlignment="1" applyProtection="1">
      <alignment horizontal="left" wrapText="1"/>
    </xf>
    <xf numFmtId="0" fontId="293" fillId="0" borderId="262" xfId="78" applyFont="1" applyBorder="1" applyAlignment="1" applyProtection="1">
      <alignment horizontal="left" wrapText="1"/>
    </xf>
    <xf numFmtId="0" fontId="293" fillId="0" borderId="263" xfId="78" applyFont="1" applyBorder="1" applyAlignment="1" applyProtection="1">
      <alignment horizontal="left" wrapText="1"/>
    </xf>
    <xf numFmtId="0" fontId="293" fillId="0" borderId="271" xfId="82" applyFont="1" applyBorder="1" applyAlignment="1">
      <alignment horizontal="left"/>
    </xf>
    <xf numFmtId="0" fontId="293" fillId="0" borderId="272" xfId="82" applyFont="1" applyBorder="1" applyAlignment="1">
      <alignment horizontal="left"/>
    </xf>
    <xf numFmtId="0" fontId="293" fillId="0" borderId="168" xfId="82" applyFont="1" applyBorder="1" applyAlignment="1">
      <alignment horizontal="left"/>
    </xf>
    <xf numFmtId="0" fontId="293" fillId="0" borderId="273" xfId="82" applyFont="1" applyBorder="1" applyAlignment="1">
      <alignment horizontal="left"/>
    </xf>
    <xf numFmtId="0" fontId="293" fillId="0" borderId="274" xfId="82" applyFont="1" applyBorder="1" applyAlignment="1">
      <alignment horizontal="left"/>
    </xf>
    <xf numFmtId="0" fontId="293" fillId="0" borderId="275" xfId="82" applyFont="1" applyBorder="1" applyAlignment="1">
      <alignment horizontal="left"/>
    </xf>
    <xf numFmtId="0" fontId="293" fillId="0" borderId="259" xfId="82" applyFont="1" applyBorder="1" applyAlignment="1">
      <alignment horizontal="left"/>
    </xf>
    <xf numFmtId="0" fontId="293" fillId="0" borderId="260" xfId="82" applyFont="1" applyBorder="1" applyAlignment="1">
      <alignment horizontal="left"/>
    </xf>
    <xf numFmtId="0" fontId="334" fillId="0" borderId="0" xfId="82" applyFont="1" applyAlignment="1">
      <alignment horizontal="center"/>
    </xf>
    <xf numFmtId="0" fontId="293" fillId="0" borderId="267" xfId="82" applyFont="1" applyBorder="1" applyAlignment="1">
      <alignment horizontal="left" wrapText="1"/>
    </xf>
    <xf numFmtId="0" fontId="293" fillId="0" borderId="276" xfId="82" applyFont="1" applyBorder="1" applyAlignment="1">
      <alignment horizontal="left" wrapText="1"/>
    </xf>
    <xf numFmtId="0" fontId="333" fillId="0" borderId="277" xfId="78" applyFont="1" applyBorder="1" applyAlignment="1" applyProtection="1">
      <alignment horizontal="left"/>
    </xf>
    <xf numFmtId="0" fontId="333" fillId="0" borderId="278" xfId="78" applyFont="1" applyBorder="1" applyAlignment="1" applyProtection="1">
      <alignment horizontal="left"/>
    </xf>
    <xf numFmtId="0" fontId="292" fillId="0" borderId="279" xfId="82" applyFont="1" applyBorder="1" applyAlignment="1">
      <alignment horizontal="center"/>
    </xf>
    <xf numFmtId="0" fontId="292" fillId="0" borderId="265" xfId="82" applyFont="1" applyBorder="1" applyAlignment="1">
      <alignment horizontal="center"/>
    </xf>
    <xf numFmtId="0" fontId="292" fillId="0" borderId="280" xfId="82" applyFont="1" applyBorder="1" applyAlignment="1">
      <alignment horizontal="center"/>
    </xf>
    <xf numFmtId="0" fontId="335" fillId="0" borderId="161" xfId="82" applyFont="1" applyBorder="1" applyAlignment="1">
      <alignment horizontal="center"/>
    </xf>
    <xf numFmtId="0" fontId="335" fillId="0" borderId="162" xfId="82" applyFont="1" applyBorder="1" applyAlignment="1">
      <alignment horizontal="center"/>
    </xf>
    <xf numFmtId="0" fontId="333" fillId="0" borderId="271" xfId="78" applyFont="1" applyBorder="1" applyAlignment="1" applyProtection="1">
      <alignment horizontal="left"/>
    </xf>
    <xf numFmtId="0" fontId="333" fillId="0" borderId="262" xfId="78" applyFont="1" applyBorder="1" applyAlignment="1" applyProtection="1">
      <alignment horizontal="left"/>
    </xf>
    <xf numFmtId="0" fontId="333" fillId="0" borderId="263" xfId="78" applyFont="1" applyBorder="1" applyAlignment="1" applyProtection="1">
      <alignment horizontal="left"/>
    </xf>
    <xf numFmtId="0" fontId="293" fillId="0" borderId="270" xfId="82" applyFont="1" applyBorder="1" applyAlignment="1">
      <alignment horizontal="left" wrapText="1"/>
    </xf>
    <xf numFmtId="0" fontId="293" fillId="0" borderId="281" xfId="82" applyFont="1" applyBorder="1" applyAlignment="1">
      <alignment horizontal="left" wrapText="1"/>
    </xf>
    <xf numFmtId="0" fontId="293" fillId="0" borderId="171" xfId="82" applyFont="1" applyBorder="1" applyAlignment="1">
      <alignment horizontal="left" wrapText="1"/>
    </xf>
    <xf numFmtId="0" fontId="293" fillId="0" borderId="267" xfId="82" applyFont="1" applyBorder="1"/>
    <xf numFmtId="0" fontId="293" fillId="0" borderId="171" xfId="82" applyFont="1" applyBorder="1"/>
    <xf numFmtId="0" fontId="333" fillId="0" borderId="282" xfId="78" applyFont="1" applyBorder="1" applyAlignment="1" applyProtection="1">
      <alignment horizontal="left" wrapText="1"/>
    </xf>
    <xf numFmtId="0" fontId="333" fillId="0" borderId="283" xfId="78" applyFont="1" applyBorder="1" applyAlignment="1" applyProtection="1">
      <alignment horizontal="left" wrapText="1"/>
    </xf>
    <xf numFmtId="0" fontId="333" fillId="0" borderId="284" xfId="78" applyFont="1" applyBorder="1" applyAlignment="1" applyProtection="1">
      <alignment horizontal="left" wrapText="1"/>
    </xf>
    <xf numFmtId="0" fontId="293" fillId="0" borderId="267" xfId="82" applyFont="1" applyBorder="1" applyAlignment="1">
      <alignment horizontal="left"/>
    </xf>
    <xf numFmtId="0" fontId="293" fillId="0" borderId="171" xfId="82" applyFont="1" applyBorder="1" applyAlignment="1">
      <alignment horizontal="left"/>
    </xf>
    <xf numFmtId="0" fontId="333" fillId="0" borderId="267" xfId="78" applyFont="1" applyBorder="1" applyAlignment="1" applyProtection="1">
      <alignment horizontal="left"/>
    </xf>
    <xf numFmtId="0" fontId="333" fillId="0" borderId="268" xfId="78" applyFont="1" applyBorder="1" applyAlignment="1" applyProtection="1">
      <alignment horizontal="left"/>
    </xf>
    <xf numFmtId="0" fontId="333" fillId="0" borderId="269" xfId="78" applyFont="1" applyBorder="1" applyAlignment="1" applyProtection="1">
      <alignment horizontal="left"/>
    </xf>
    <xf numFmtId="0" fontId="333" fillId="0" borderId="267" xfId="78" applyFont="1" applyBorder="1" applyAlignment="1" applyProtection="1"/>
    <xf numFmtId="0" fontId="333" fillId="0" borderId="268" xfId="78" applyFont="1" applyBorder="1" applyAlignment="1" applyProtection="1"/>
    <xf numFmtId="0" fontId="333" fillId="0" borderId="269" xfId="78" applyFont="1" applyBorder="1" applyAlignment="1" applyProtection="1"/>
    <xf numFmtId="0" fontId="333" fillId="0" borderId="270" xfId="78" applyFont="1" applyBorder="1" applyAlignment="1" applyProtection="1"/>
    <xf numFmtId="0" fontId="333" fillId="0" borderId="47" xfId="78" applyFont="1" applyBorder="1" applyAlignment="1" applyProtection="1"/>
    <xf numFmtId="0" fontId="333" fillId="0" borderId="120" xfId="78" applyFont="1" applyBorder="1" applyAlignment="1" applyProtection="1"/>
    <xf numFmtId="0" fontId="293" fillId="0" borderId="285" xfId="82" applyFont="1" applyBorder="1" applyAlignment="1">
      <alignment horizontal="left" wrapText="1"/>
    </xf>
    <xf numFmtId="0" fontId="293" fillId="0" borderId="286" xfId="82" applyFont="1" applyBorder="1" applyAlignment="1">
      <alignment horizontal="left" wrapText="1"/>
    </xf>
    <xf numFmtId="0" fontId="293" fillId="0" borderId="274" xfId="82" applyFont="1" applyBorder="1" applyAlignment="1">
      <alignment horizontal="left" wrapText="1"/>
    </xf>
    <xf numFmtId="0" fontId="293" fillId="0" borderId="275" xfId="82" applyFont="1" applyBorder="1" applyAlignment="1">
      <alignment horizontal="left" wrapText="1"/>
    </xf>
    <xf numFmtId="0" fontId="293" fillId="0" borderId="273" xfId="82" applyFont="1" applyBorder="1" applyAlignment="1">
      <alignment horizontal="left" wrapText="1"/>
    </xf>
    <xf numFmtId="0" fontId="292" fillId="0" borderId="287" xfId="82" applyFont="1" applyBorder="1" applyAlignment="1">
      <alignment horizontal="center"/>
    </xf>
    <xf numFmtId="0" fontId="293" fillId="0" borderId="288" xfId="82" applyFont="1" applyBorder="1" applyAlignment="1">
      <alignment horizontal="left"/>
    </xf>
    <xf numFmtId="0" fontId="293" fillId="0" borderId="289" xfId="82" applyFont="1" applyBorder="1" applyAlignment="1">
      <alignment horizontal="left"/>
    </xf>
    <xf numFmtId="0" fontId="292" fillId="0" borderId="264" xfId="82" applyFont="1" applyBorder="1" applyAlignment="1">
      <alignment horizontal="center"/>
    </xf>
    <xf numFmtId="0" fontId="293" fillId="0" borderId="290" xfId="82" applyFont="1" applyBorder="1" applyAlignment="1">
      <alignment horizontal="left" wrapText="1"/>
    </xf>
    <xf numFmtId="0" fontId="293" fillId="0" borderId="291" xfId="82" applyFont="1" applyBorder="1" applyAlignment="1">
      <alignment horizontal="left" wrapText="1"/>
    </xf>
    <xf numFmtId="0" fontId="293" fillId="0" borderId="292" xfId="78" applyFont="1" applyBorder="1" applyAlignment="1" applyProtection="1">
      <alignment horizontal="left" wrapText="1"/>
    </xf>
    <xf numFmtId="0" fontId="293" fillId="0" borderId="286" xfId="78" applyFont="1" applyBorder="1" applyAlignment="1" applyProtection="1">
      <alignment horizontal="left" wrapText="1"/>
    </xf>
    <xf numFmtId="0" fontId="293" fillId="0" borderId="293" xfId="78" applyFont="1" applyBorder="1" applyAlignment="1" applyProtection="1">
      <alignment horizontal="left" wrapText="1"/>
    </xf>
    <xf numFmtId="0" fontId="103" fillId="0" borderId="0" xfId="97" applyFont="1" applyAlignment="1">
      <alignment horizontal="center"/>
    </xf>
    <xf numFmtId="0" fontId="195" fillId="0" borderId="294" xfId="0" applyFont="1" applyBorder="1" applyAlignment="1">
      <alignment vertical="center" wrapText="1"/>
    </xf>
    <xf numFmtId="0" fontId="195" fillId="0" borderId="294" xfId="0" applyFont="1" applyBorder="1"/>
    <xf numFmtId="0" fontId="195" fillId="0" borderId="294" xfId="0" applyFont="1" applyBorder="1" applyAlignment="1">
      <alignment wrapText="1"/>
    </xf>
    <xf numFmtId="0" fontId="268" fillId="0" borderId="0" xfId="88" applyFont="1" applyAlignment="1">
      <alignment horizontal="right" vertical="center"/>
    </xf>
    <xf numFmtId="0" fontId="268" fillId="0" borderId="0" xfId="88" applyFont="1" applyAlignment="1">
      <alignment horizontal="right"/>
    </xf>
    <xf numFmtId="2" fontId="200" fillId="0" borderId="0" xfId="88" applyNumberFormat="1" applyFont="1" applyAlignment="1">
      <alignment horizontal="center"/>
    </xf>
    <xf numFmtId="0" fontId="200" fillId="0" borderId="0" xfId="0" applyFont="1"/>
    <xf numFmtId="0" fontId="223" fillId="0" borderId="0" xfId="88" applyFont="1" applyAlignment="1">
      <alignment horizontal="center"/>
    </xf>
    <xf numFmtId="0" fontId="307" fillId="0" borderId="0" xfId="88" applyFont="1"/>
    <xf numFmtId="0" fontId="268" fillId="23" borderId="28" xfId="88" applyFont="1" applyFill="1" applyBorder="1" applyAlignment="1" applyProtection="1">
      <alignment horizontal="left"/>
      <protection locked="0"/>
    </xf>
    <xf numFmtId="0" fontId="16" fillId="23" borderId="28" xfId="84" applyFont="1" applyFill="1" applyBorder="1" applyAlignment="1" applyProtection="1">
      <alignment horizontal="left"/>
      <protection locked="0"/>
    </xf>
    <xf numFmtId="14" fontId="268" fillId="23" borderId="28" xfId="88" applyNumberFormat="1" applyFont="1" applyFill="1" applyBorder="1" applyAlignment="1" applyProtection="1">
      <alignment horizontal="center"/>
      <protection locked="0"/>
    </xf>
    <xf numFmtId="0" fontId="16" fillId="23" borderId="28" xfId="84" applyFont="1" applyFill="1" applyBorder="1" applyAlignment="1" applyProtection="1">
      <alignment horizontal="center"/>
      <protection locked="0"/>
    </xf>
    <xf numFmtId="4" fontId="195" fillId="0" borderId="0" xfId="88" applyNumberFormat="1" applyAlignment="1">
      <alignment horizontal="left"/>
    </xf>
    <xf numFmtId="4" fontId="44" fillId="0" borderId="0" xfId="84" applyNumberFormat="1" applyAlignment="1">
      <alignment horizontal="left"/>
    </xf>
    <xf numFmtId="164" fontId="200" fillId="0" borderId="28" xfId="88" applyNumberFormat="1" applyFont="1" applyBorder="1" applyAlignment="1">
      <alignment horizontal="center"/>
    </xf>
    <xf numFmtId="164" fontId="200" fillId="0" borderId="28" xfId="84" applyNumberFormat="1" applyFont="1" applyBorder="1"/>
    <xf numFmtId="4" fontId="200" fillId="0" borderId="222" xfId="88" applyNumberFormat="1" applyFont="1" applyBorder="1" applyAlignment="1">
      <alignment horizontal="left"/>
    </xf>
    <xf numFmtId="4" fontId="103" fillId="0" borderId="222" xfId="84" applyNumberFormat="1" applyFont="1" applyBorder="1" applyAlignment="1">
      <alignment horizontal="left"/>
    </xf>
    <xf numFmtId="0" fontId="268" fillId="0" borderId="28" xfId="88" applyFont="1" applyBorder="1" applyAlignment="1" applyProtection="1">
      <alignment horizontal="left"/>
      <protection locked="0"/>
    </xf>
    <xf numFmtId="0" fontId="16" fillId="0" borderId="28" xfId="84" applyFont="1" applyBorder="1" applyAlignment="1" applyProtection="1">
      <alignment horizontal="left"/>
      <protection locked="0"/>
    </xf>
    <xf numFmtId="14" fontId="268" fillId="0" borderId="28" xfId="88" applyNumberFormat="1" applyFont="1" applyBorder="1" applyAlignment="1" applyProtection="1">
      <alignment horizontal="center"/>
      <protection locked="0"/>
    </xf>
    <xf numFmtId="0" fontId="16" fillId="0" borderId="28" xfId="84" applyFont="1" applyBorder="1" applyAlignment="1" applyProtection="1">
      <alignment horizontal="center"/>
      <protection locked="0"/>
    </xf>
    <xf numFmtId="4" fontId="195" fillId="0" borderId="111" xfId="88" applyNumberFormat="1" applyBorder="1" applyAlignment="1">
      <alignment horizontal="left"/>
    </xf>
    <xf numFmtId="4" fontId="44" fillId="0" borderId="111" xfId="84" applyNumberFormat="1" applyBorder="1" applyAlignment="1">
      <alignment horizontal="left"/>
    </xf>
    <xf numFmtId="4" fontId="336" fillId="0" borderId="0" xfId="88" applyNumberFormat="1" applyFont="1" applyAlignment="1">
      <alignment horizontal="left"/>
    </xf>
    <xf numFmtId="4" fontId="336" fillId="0" borderId="0" xfId="84" applyNumberFormat="1" applyFont="1" applyAlignment="1">
      <alignment horizontal="left"/>
    </xf>
    <xf numFmtId="0" fontId="157" fillId="0" borderId="295" xfId="0" applyFont="1" applyBorder="1" applyAlignment="1">
      <alignment horizontal="center" vertical="center" wrapText="1"/>
    </xf>
    <xf numFmtId="0" fontId="157" fillId="0" borderId="296" xfId="0" applyFont="1" applyBorder="1" applyAlignment="1">
      <alignment horizontal="center" vertical="center" wrapText="1"/>
    </xf>
    <xf numFmtId="0" fontId="157" fillId="0" borderId="296" xfId="0" applyFont="1" applyBorder="1" applyAlignment="1">
      <alignment horizontal="center" vertical="center"/>
    </xf>
    <xf numFmtId="0" fontId="337" fillId="0" borderId="0" xfId="0" applyFont="1" applyAlignment="1">
      <alignment horizontal="center" vertical="center"/>
    </xf>
  </cellXfs>
  <cellStyles count="98">
    <cellStyle name="Comma" xfId="1" builtinId="3"/>
    <cellStyle name="Comma 10" xfId="2" xr:uid="{00000000-0005-0000-0000-000001000000}"/>
    <cellStyle name="Comma 10 2" xfId="3" xr:uid="{00000000-0005-0000-0000-000002000000}"/>
    <cellStyle name="Comma 10 2 2" xfId="4" xr:uid="{00000000-0005-0000-0000-000003000000}"/>
    <cellStyle name="Comma 10 3" xfId="5" xr:uid="{00000000-0005-0000-0000-000004000000}"/>
    <cellStyle name="Comma 11" xfId="6" xr:uid="{00000000-0005-0000-0000-000005000000}"/>
    <cellStyle name="Comma 11 2" xfId="7" xr:uid="{00000000-0005-0000-0000-000006000000}"/>
    <cellStyle name="Comma 12" xfId="8" xr:uid="{00000000-0005-0000-0000-000007000000}"/>
    <cellStyle name="Comma 13" xfId="9" xr:uid="{00000000-0005-0000-0000-000008000000}"/>
    <cellStyle name="Comma 13 2" xfId="10" xr:uid="{00000000-0005-0000-0000-000009000000}"/>
    <cellStyle name="Comma 13 3" xfId="11" xr:uid="{00000000-0005-0000-0000-00000A000000}"/>
    <cellStyle name="Comma 14" xfId="12" xr:uid="{00000000-0005-0000-0000-00000B000000}"/>
    <cellStyle name="Comma 15" xfId="13" xr:uid="{00000000-0005-0000-0000-00000C000000}"/>
    <cellStyle name="Comma 15 2" xfId="14" xr:uid="{00000000-0005-0000-0000-00000D000000}"/>
    <cellStyle name="Comma 15 2 2" xfId="15" xr:uid="{00000000-0005-0000-0000-00000E000000}"/>
    <cellStyle name="Comma 15 3" xfId="16" xr:uid="{00000000-0005-0000-0000-00000F000000}"/>
    <cellStyle name="Comma 16" xfId="17" xr:uid="{00000000-0005-0000-0000-000010000000}"/>
    <cellStyle name="Comma 16 2" xfId="18" xr:uid="{00000000-0005-0000-0000-000011000000}"/>
    <cellStyle name="Comma 17" xfId="19" xr:uid="{00000000-0005-0000-0000-000012000000}"/>
    <cellStyle name="Comma 18" xfId="20" xr:uid="{00000000-0005-0000-0000-000013000000}"/>
    <cellStyle name="Comma 2" xfId="21" xr:uid="{00000000-0005-0000-0000-000014000000}"/>
    <cellStyle name="Comma 3" xfId="22" xr:uid="{00000000-0005-0000-0000-000015000000}"/>
    <cellStyle name="Comma 4" xfId="23" xr:uid="{00000000-0005-0000-0000-000016000000}"/>
    <cellStyle name="Comma 4 2" xfId="24" xr:uid="{00000000-0005-0000-0000-000017000000}"/>
    <cellStyle name="Comma 4 3" xfId="25" xr:uid="{00000000-0005-0000-0000-000018000000}"/>
    <cellStyle name="Comma 5" xfId="26" xr:uid="{00000000-0005-0000-0000-000019000000}"/>
    <cellStyle name="Comma 5 2" xfId="27" xr:uid="{00000000-0005-0000-0000-00001A000000}"/>
    <cellStyle name="Comma 6" xfId="28" xr:uid="{00000000-0005-0000-0000-00001B000000}"/>
    <cellStyle name="Comma 6 2" xfId="29" xr:uid="{00000000-0005-0000-0000-00001C000000}"/>
    <cellStyle name="Comma 6 3" xfId="30" xr:uid="{00000000-0005-0000-0000-00001D000000}"/>
    <cellStyle name="Comma 7" xfId="31" xr:uid="{00000000-0005-0000-0000-00001E000000}"/>
    <cellStyle name="Comma 7 2" xfId="32" xr:uid="{00000000-0005-0000-0000-00001F000000}"/>
    <cellStyle name="Comma 8" xfId="33" xr:uid="{00000000-0005-0000-0000-000020000000}"/>
    <cellStyle name="Comma 8 2" xfId="34" xr:uid="{00000000-0005-0000-0000-000021000000}"/>
    <cellStyle name="Comma 9" xfId="35" xr:uid="{00000000-0005-0000-0000-000022000000}"/>
    <cellStyle name="Comma 9 2" xfId="36" xr:uid="{00000000-0005-0000-0000-000023000000}"/>
    <cellStyle name="Currency" xfId="37" builtinId="4"/>
    <cellStyle name="Currency 10" xfId="38" xr:uid="{00000000-0005-0000-0000-000025000000}"/>
    <cellStyle name="Currency 10 2" xfId="39" xr:uid="{00000000-0005-0000-0000-000026000000}"/>
    <cellStyle name="Currency 11" xfId="40" xr:uid="{00000000-0005-0000-0000-000027000000}"/>
    <cellStyle name="Currency 11 2" xfId="41" xr:uid="{00000000-0005-0000-0000-000028000000}"/>
    <cellStyle name="Currency 12" xfId="42" xr:uid="{00000000-0005-0000-0000-000029000000}"/>
    <cellStyle name="Currency 12 2" xfId="43" xr:uid="{00000000-0005-0000-0000-00002A000000}"/>
    <cellStyle name="Currency 12 2 2" xfId="44" xr:uid="{00000000-0005-0000-0000-00002B000000}"/>
    <cellStyle name="Currency 12 3" xfId="45" xr:uid="{00000000-0005-0000-0000-00002C000000}"/>
    <cellStyle name="Currency 13" xfId="46" xr:uid="{00000000-0005-0000-0000-00002D000000}"/>
    <cellStyle name="Currency 13 2" xfId="47" xr:uid="{00000000-0005-0000-0000-00002E000000}"/>
    <cellStyle name="Currency 14" xfId="48" xr:uid="{00000000-0005-0000-0000-00002F000000}"/>
    <cellStyle name="Currency 14 2" xfId="49" xr:uid="{00000000-0005-0000-0000-000030000000}"/>
    <cellStyle name="Currency 14 3" xfId="50" xr:uid="{00000000-0005-0000-0000-000031000000}"/>
    <cellStyle name="Currency 15" xfId="51" xr:uid="{00000000-0005-0000-0000-000032000000}"/>
    <cellStyle name="Currency 16" xfId="52" xr:uid="{00000000-0005-0000-0000-000033000000}"/>
    <cellStyle name="Currency 16 2" xfId="53" xr:uid="{00000000-0005-0000-0000-000034000000}"/>
    <cellStyle name="Currency 16 2 2" xfId="54" xr:uid="{00000000-0005-0000-0000-000035000000}"/>
    <cellStyle name="Currency 16 3" xfId="55" xr:uid="{00000000-0005-0000-0000-000036000000}"/>
    <cellStyle name="Currency 17" xfId="56" xr:uid="{00000000-0005-0000-0000-000037000000}"/>
    <cellStyle name="Currency 17 2" xfId="57" xr:uid="{00000000-0005-0000-0000-000038000000}"/>
    <cellStyle name="Currency 18" xfId="58" xr:uid="{00000000-0005-0000-0000-000039000000}"/>
    <cellStyle name="Currency 19" xfId="59" xr:uid="{00000000-0005-0000-0000-00003A000000}"/>
    <cellStyle name="Currency 2" xfId="60" xr:uid="{00000000-0005-0000-0000-00003B000000}"/>
    <cellStyle name="Currency 2 2" xfId="61" xr:uid="{00000000-0005-0000-0000-00003C000000}"/>
    <cellStyle name="Currency 3" xfId="62" xr:uid="{00000000-0005-0000-0000-00003D000000}"/>
    <cellStyle name="Currency 4" xfId="63" xr:uid="{00000000-0005-0000-0000-00003E000000}"/>
    <cellStyle name="Currency 5" xfId="64" xr:uid="{00000000-0005-0000-0000-00003F000000}"/>
    <cellStyle name="Currency 5 2" xfId="65" xr:uid="{00000000-0005-0000-0000-000040000000}"/>
    <cellStyle name="Currency 5 3" xfId="66" xr:uid="{00000000-0005-0000-0000-000041000000}"/>
    <cellStyle name="Currency 6" xfId="67" xr:uid="{00000000-0005-0000-0000-000042000000}"/>
    <cellStyle name="Currency 6 2" xfId="68" xr:uid="{00000000-0005-0000-0000-000043000000}"/>
    <cellStyle name="Currency 6 3" xfId="69" xr:uid="{00000000-0005-0000-0000-000044000000}"/>
    <cellStyle name="Currency 7" xfId="70" xr:uid="{00000000-0005-0000-0000-000045000000}"/>
    <cellStyle name="Currency 7 2" xfId="71" xr:uid="{00000000-0005-0000-0000-000046000000}"/>
    <cellStyle name="Currency 8" xfId="72" xr:uid="{00000000-0005-0000-0000-000047000000}"/>
    <cellStyle name="Currency 8 2" xfId="73" xr:uid="{00000000-0005-0000-0000-000048000000}"/>
    <cellStyle name="Currency 8 3" xfId="74" xr:uid="{00000000-0005-0000-0000-000049000000}"/>
    <cellStyle name="Currency 9" xfId="75" xr:uid="{00000000-0005-0000-0000-00004A000000}"/>
    <cellStyle name="Currency 9 2" xfId="76" xr:uid="{00000000-0005-0000-0000-00004B000000}"/>
    <cellStyle name="Hyperlink" xfId="77" builtinId="8"/>
    <cellStyle name="Hyperlink 2" xfId="78" xr:uid="{00000000-0005-0000-0000-00004D000000}"/>
    <cellStyle name="Hyperlink 3" xfId="79" xr:uid="{00000000-0005-0000-0000-00004E000000}"/>
    <cellStyle name="Hyperlink 4" xfId="80" xr:uid="{00000000-0005-0000-0000-00004F000000}"/>
    <cellStyle name="Normal" xfId="0" builtinId="0"/>
    <cellStyle name="Normal 10" xfId="81" xr:uid="{00000000-0005-0000-0000-000051000000}"/>
    <cellStyle name="Normal 2" xfId="82" xr:uid="{00000000-0005-0000-0000-000052000000}"/>
    <cellStyle name="Normal 3" xfId="83" xr:uid="{00000000-0005-0000-0000-000053000000}"/>
    <cellStyle name="Normal 3 2" xfId="84" xr:uid="{00000000-0005-0000-0000-000054000000}"/>
    <cellStyle name="Normal 4" xfId="85" xr:uid="{00000000-0005-0000-0000-000055000000}"/>
    <cellStyle name="Normal 5" xfId="86" xr:uid="{00000000-0005-0000-0000-000056000000}"/>
    <cellStyle name="Normal 5 2" xfId="87" xr:uid="{00000000-0005-0000-0000-000057000000}"/>
    <cellStyle name="Normal 6" xfId="88" xr:uid="{00000000-0005-0000-0000-000058000000}"/>
    <cellStyle name="Normal 7" xfId="89" xr:uid="{00000000-0005-0000-0000-000059000000}"/>
    <cellStyle name="Normal 8" xfId="90" xr:uid="{00000000-0005-0000-0000-00005A000000}"/>
    <cellStyle name="Normal 9" xfId="91" xr:uid="{00000000-0005-0000-0000-00005B000000}"/>
    <cellStyle name="Normal 9 2" xfId="92" xr:uid="{00000000-0005-0000-0000-00005C000000}"/>
    <cellStyle name="Normal_Sheet1" xfId="93" xr:uid="{00000000-0005-0000-0000-00005D000000}"/>
    <cellStyle name="Normal_Sheet1_1" xfId="94" xr:uid="{00000000-0005-0000-0000-00005E000000}"/>
    <cellStyle name="Normal_Sheet1_TEMP" xfId="95" xr:uid="{00000000-0005-0000-0000-00005F000000}"/>
    <cellStyle name="Normal_Sheet1_TEMP 2" xfId="96" xr:uid="{00000000-0005-0000-0000-000060000000}"/>
    <cellStyle name="Normal_TEMP" xfId="97" xr:uid="{00000000-0005-0000-0000-000061000000}"/>
  </cellStyles>
  <dxfs count="142">
    <dxf>
      <font>
        <condense val="0"/>
        <extend val="0"/>
        <color indexed="18"/>
      </font>
    </dxf>
    <dxf>
      <font>
        <condense val="0"/>
        <extend val="0"/>
        <color indexed="18"/>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tint="-4.9989318521683403E-2"/>
        </patternFill>
      </fill>
    </dxf>
    <dxf>
      <fill>
        <patternFill>
          <bgColor theme="6" tint="0.79998168889431442"/>
        </patternFill>
      </fill>
    </dxf>
    <dxf>
      <font>
        <color theme="0"/>
      </font>
      <fill>
        <patternFill>
          <bgColor theme="6" tint="0.79998168889431442"/>
        </patternFill>
      </fill>
    </dxf>
    <dxf>
      <font>
        <color theme="6" tint="0.79998168889431442"/>
      </font>
      <fill>
        <patternFill>
          <bgColor theme="6" tint="0.79998168889431442"/>
        </patternFill>
      </fill>
    </dxf>
    <dxf>
      <fill>
        <patternFill>
          <bgColor theme="0"/>
        </patternFill>
      </fill>
    </dxf>
    <dxf>
      <font>
        <color theme="0"/>
      </font>
      <fill>
        <patternFill>
          <bgColor theme="0"/>
        </patternFill>
      </fill>
    </dxf>
    <dxf>
      <font>
        <color theme="4" tint="0.79998168889431442"/>
      </font>
      <fill>
        <patternFill>
          <bgColor theme="4" tint="0.7999816888943144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ndense val="0"/>
        <extend val="0"/>
        <color indexed="43"/>
      </font>
    </dxf>
    <dxf>
      <font>
        <condense val="0"/>
        <extend val="0"/>
        <color indexed="18"/>
      </font>
    </dxf>
    <dxf>
      <font>
        <condense val="0"/>
        <extend val="0"/>
        <color indexed="43"/>
      </font>
    </dxf>
    <dxf>
      <font>
        <condense val="0"/>
        <extend val="0"/>
        <color indexed="43"/>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hyperlink" Target="#Repair2!A1"/><Relationship Id="rId2" Type="http://schemas.openxmlformats.org/officeDocument/2006/relationships/hyperlink" Target="#LINK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NKS!A1"/></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NKS!A1"/></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MAIN!A1"/><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hyperlink" Target="#'K0108 Worksheet 2'!A1"/></Relationships>
</file>

<file path=xl/drawings/_rels/drawing20.xml.rels><?xml version="1.0" encoding="UTF-8" standalone="yes"?>
<Relationships xmlns="http://schemas.openxmlformats.org/package/2006/relationships"><Relationship Id="rId3" Type="http://schemas.openxmlformats.org/officeDocument/2006/relationships/hyperlink" Target="#LINKS!A1"/><Relationship Id="rId2" Type="http://schemas.openxmlformats.org/officeDocument/2006/relationships/image" Target="../media/image7.png"/><Relationship Id="rId1" Type="http://schemas.openxmlformats.org/officeDocument/2006/relationships/hyperlink" Target="#'ENTERAL PROD CLASS'!A8"/><Relationship Id="rId4" Type="http://schemas.openxmlformats.org/officeDocument/2006/relationships/image" Target="../media/image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hyperlink" Target="#LINKS!A1"/></Relationships>
</file>

<file path=xl/drawings/_rels/drawing2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NKS!A1"/></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RECENTS ADDS TO TOOL'!A1"/></Relationships>
</file>

<file path=xl/drawings/_rels/drawing2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NKS!A1"/></Relationships>
</file>

<file path=xl/drawings/_rels/drawing2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NKS!A1"/></Relationships>
</file>

<file path=xl/drawings/_rels/drawing2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MAIN!A1"/><Relationship Id="rId1" Type="http://schemas.openxmlformats.org/officeDocument/2006/relationships/image" Target="../media/image10.png"/><Relationship Id="rId5" Type="http://schemas.openxmlformats.org/officeDocument/2006/relationships/hyperlink" Target="#'R2Sheet'!A1"/><Relationship Id="rId4" Type="http://schemas.openxmlformats.org/officeDocument/2006/relationships/hyperlink" Target="#'RECENTS ADDS TO TOOL'!A1"/></Relationships>
</file>

<file path=xl/drawings/_rels/drawing2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NKS!A1"/></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gt;'!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MAIN!A1"/><Relationship Id="rId6" Type="http://schemas.openxmlformats.org/officeDocument/2006/relationships/image" Target="../media/image4.png"/><Relationship Id="rId5" Type="http://schemas.openxmlformats.org/officeDocument/2006/relationships/hyperlink" Target="#'K0108 Worksheet '!A1"/><Relationship Id="rId4"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gt;'!A1"/></Relationships>
</file>

<file path=xl/drawings/_rels/drawing3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NKS!A1"/></Relationships>
</file>

<file path=xl/drawings/_rels/drawing3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MAIN!A1"/></Relationships>
</file>

<file path=xl/drawings/_rels/drawing3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9.png"/><Relationship Id="rId1" Type="http://schemas.openxmlformats.org/officeDocument/2006/relationships/hyperlink" Target="#Repair2!A1"/><Relationship Id="rId4" Type="http://schemas.openxmlformats.org/officeDocument/2006/relationships/image" Target="../media/image13.png"/></Relationships>
</file>

<file path=xl/drawings/_rels/drawing34.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9.png"/><Relationship Id="rId1" Type="http://schemas.openxmlformats.org/officeDocument/2006/relationships/hyperlink" Target="#MAIN!A1"/></Relationships>
</file>

<file path=xl/drawings/_rels/drawing35.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9.png"/><Relationship Id="rId1" Type="http://schemas.openxmlformats.org/officeDocument/2006/relationships/hyperlink" Target="#'R2Sheet'!A1"/></Relationships>
</file>

<file path=xl/drawings/_rels/drawing3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MAIN!A1"/></Relationships>
</file>

<file path=xl/drawings/_rels/drawing3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MAIN!A1"/></Relationships>
</file>

<file path=xl/drawings/_rels/drawing3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NKS!A1"/></Relationships>
</file>

<file path=xl/drawings/_rels/drawing3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9.png"/><Relationship Id="rId4" Type="http://schemas.openxmlformats.org/officeDocument/2006/relationships/hyperlink" Target="#LINKS!A1"/></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LINKS!A1"/><Relationship Id="rId6" Type="http://schemas.openxmlformats.org/officeDocument/2006/relationships/image" Target="../media/image4.png"/><Relationship Id="rId5" Type="http://schemas.openxmlformats.org/officeDocument/2006/relationships/hyperlink" Target="#'K0108 Worksheet (3)'!A1"/><Relationship Id="rId4" Type="http://schemas.openxmlformats.org/officeDocument/2006/relationships/image" Target="../media/image5.png"/></Relationships>
</file>

<file path=xl/drawings/_rels/drawing4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NKS!A1"/><Relationship Id="rId1" Type="http://schemas.openxmlformats.org/officeDocument/2006/relationships/image" Target="../media/image17.png"/></Relationships>
</file>

<file path=xl/drawings/_rels/drawing4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MAIN!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RECENTS ADDS TO TOOL'!A1"/></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xdr:from>
      <xdr:col>16</xdr:col>
      <xdr:colOff>0</xdr:colOff>
      <xdr:row>1</xdr:row>
      <xdr:rowOff>112395</xdr:rowOff>
    </xdr:from>
    <xdr:to>
      <xdr:col>16</xdr:col>
      <xdr:colOff>0</xdr:colOff>
      <xdr:row>2</xdr:row>
      <xdr:rowOff>1791</xdr:rowOff>
    </xdr:to>
    <xdr:sp macro="" textlink="">
      <xdr:nvSpPr>
        <xdr:cNvPr id="8455" name="Text Box 4359">
          <a:extLst>
            <a:ext uri="{FF2B5EF4-FFF2-40B4-BE49-F238E27FC236}">
              <a16:creationId xmlns:a16="http://schemas.microsoft.com/office/drawing/2014/main" id="{00000000-0008-0000-0000-000007210000}"/>
            </a:ext>
          </a:extLst>
        </xdr:cNvPr>
        <xdr:cNvSpPr txBox="1">
          <a:spLocks noChangeArrowheads="1"/>
        </xdr:cNvSpPr>
      </xdr:nvSpPr>
      <xdr:spPr bwMode="auto">
        <a:xfrm>
          <a:off x="15211425" y="504825"/>
          <a:ext cx="0" cy="219075"/>
        </a:xfrm>
        <a:prstGeom prst="rect">
          <a:avLst/>
        </a:prstGeom>
        <a:noFill/>
        <a:ln>
          <a:noFill/>
        </a:ln>
      </xdr:spPr>
      <xdr:txBody>
        <a:bodyPr vertOverflow="clip" wrap="square" lIns="45720" tIns="27432" rIns="45720" bIns="0" anchor="t" upright="1"/>
        <a:lstStyle/>
        <a:p>
          <a:pPr algn="ctr" rtl="0">
            <a:defRPr sz="1000"/>
          </a:pPr>
          <a:r>
            <a:rPr lang="en-US" sz="1600" b="1" i="0" u="none" strike="noStrike" baseline="0">
              <a:solidFill>
                <a:srgbClr val="3366FF"/>
              </a:solidFill>
              <a:latin typeface="Tahoma"/>
              <a:ea typeface="Tahoma"/>
              <a:cs typeface="Tahoma"/>
            </a:rPr>
            <a:t>LINKS</a:t>
          </a:r>
          <a:endParaRPr lang="en-US" sz="1000" b="0" i="0" u="none" strike="noStrike" baseline="0">
            <a:solidFill>
              <a:srgbClr val="3366FF"/>
            </a:solidFill>
            <a:latin typeface="Arial"/>
            <a:ea typeface="Tahoma"/>
            <a:cs typeface="Arial"/>
          </a:endParaRPr>
        </a:p>
        <a:p>
          <a:pPr algn="ctr" rtl="0">
            <a:defRPr sz="1000"/>
          </a:pPr>
          <a:endParaRPr lang="en-US"/>
        </a:p>
      </xdr:txBody>
    </xdr:sp>
    <xdr:clientData/>
  </xdr:twoCellAnchor>
  <xdr:twoCellAnchor>
    <xdr:from>
      <xdr:col>5</xdr:col>
      <xdr:colOff>423</xdr:colOff>
      <xdr:row>3232</xdr:row>
      <xdr:rowOff>0</xdr:rowOff>
    </xdr:from>
    <xdr:to>
      <xdr:col>7</xdr:col>
      <xdr:colOff>5833</xdr:colOff>
      <xdr:row>3232</xdr:row>
      <xdr:rowOff>0</xdr:rowOff>
    </xdr:to>
    <xdr:sp macro="" textlink="">
      <xdr:nvSpPr>
        <xdr:cNvPr id="8468" name="Text Box 4372">
          <a:extLst>
            <a:ext uri="{FF2B5EF4-FFF2-40B4-BE49-F238E27FC236}">
              <a16:creationId xmlns:a16="http://schemas.microsoft.com/office/drawing/2014/main" id="{00000000-0008-0000-0000-000014210000}"/>
            </a:ext>
          </a:extLst>
        </xdr:cNvPr>
        <xdr:cNvSpPr txBox="1">
          <a:spLocks noChangeArrowheads="1"/>
        </xdr:cNvSpPr>
      </xdr:nvSpPr>
      <xdr:spPr bwMode="auto">
        <a:xfrm>
          <a:off x="2619375" y="1800282150"/>
          <a:ext cx="1419225" cy="0"/>
        </a:xfrm>
        <a:prstGeom prst="rect">
          <a:avLst/>
        </a:prstGeom>
        <a:noFill/>
        <a:ln>
          <a:noFill/>
        </a:ln>
      </xdr:spPr>
      <xdr:txBody>
        <a:bodyPr vertOverflow="clip" wrap="square" lIns="45720" tIns="27432" rIns="45720" bIns="0" anchor="t" upright="1"/>
        <a:lstStyle/>
        <a:p>
          <a:pPr algn="ctr" rtl="0">
            <a:defRPr sz="1000"/>
          </a:pPr>
          <a:r>
            <a:rPr lang="en-US" sz="1600" b="1" i="0" u="none" strike="noStrike" baseline="0">
              <a:solidFill>
                <a:srgbClr val="3366FF"/>
              </a:solidFill>
              <a:latin typeface="Tahoma"/>
              <a:ea typeface="Tahoma"/>
              <a:cs typeface="Tahoma"/>
            </a:rPr>
            <a:t>LINKS</a:t>
          </a:r>
          <a:endParaRPr lang="en-US" sz="1000" b="0" i="0" u="none" strike="noStrike" baseline="0">
            <a:solidFill>
              <a:srgbClr val="3366FF"/>
            </a:solidFill>
            <a:latin typeface="Arial"/>
            <a:ea typeface="Tahoma"/>
            <a:cs typeface="Arial"/>
          </a:endParaRPr>
        </a:p>
        <a:p>
          <a:pPr algn="ctr" rtl="0">
            <a:defRPr sz="1000"/>
          </a:pPr>
          <a:endParaRPr lang="en-US"/>
        </a:p>
      </xdr:txBody>
    </xdr:sp>
    <xdr:clientData/>
  </xdr:twoCellAnchor>
  <xdr:twoCellAnchor>
    <xdr:from>
      <xdr:col>1</xdr:col>
      <xdr:colOff>215900</xdr:colOff>
      <xdr:row>0</xdr:row>
      <xdr:rowOff>419100</xdr:rowOff>
    </xdr:from>
    <xdr:to>
      <xdr:col>3</xdr:col>
      <xdr:colOff>990600</xdr:colOff>
      <xdr:row>3</xdr:row>
      <xdr:rowOff>203200</xdr:rowOff>
    </xdr:to>
    <xdr:pic>
      <xdr:nvPicPr>
        <xdr:cNvPr id="1682692" name="Picture 4374" descr="MHb+w">
          <a:extLst>
            <a:ext uri="{FF2B5EF4-FFF2-40B4-BE49-F238E27FC236}">
              <a16:creationId xmlns:a16="http://schemas.microsoft.com/office/drawing/2014/main" id="{00000000-0008-0000-0000-000004AD1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900" y="387350"/>
          <a:ext cx="2559050" cy="488950"/>
        </a:xfrm>
        <a:prstGeom prst="rect">
          <a:avLst/>
        </a:prstGeom>
        <a:solidFill>
          <a:srgbClr val="C6D9F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332173</xdr:colOff>
      <xdr:row>2</xdr:row>
      <xdr:rowOff>5832</xdr:rowOff>
    </xdr:from>
    <xdr:to>
      <xdr:col>13</xdr:col>
      <xdr:colOff>916982</xdr:colOff>
      <xdr:row>4</xdr:row>
      <xdr:rowOff>39594</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3966913" y="698334"/>
          <a:ext cx="6024811" cy="473242"/>
        </a:xfrm>
        <a:prstGeom prst="rect">
          <a:avLst/>
        </a:prstGeom>
        <a:solidFill>
          <a:schemeClr val="accent1">
            <a:lumMod val="20000"/>
            <a:lumOff val="80000"/>
          </a:schemeClr>
        </a:solidFill>
        <a:ln w="9525" cmpd="sng">
          <a:solidFill>
            <a:schemeClr val="accent5">
              <a:lumMod val="40000"/>
              <a:lumOff val="60000"/>
            </a:schemeClr>
          </a:solidFill>
        </a:ln>
        <a:effectLst>
          <a:glow rad="190500">
            <a:srgbClr val="FFFF00">
              <a:alpha val="44000"/>
            </a:srgbClr>
          </a:glow>
          <a:softEdge rad="0"/>
        </a:effectLst>
        <a:scene3d>
          <a:camera prst="orthographicFront"/>
          <a:lightRig rig="threePt" dir="t"/>
        </a:scene3d>
        <a:sp3d>
          <a:bevelT/>
          <a:bevelB w="152400" h="50800" prst="softRound"/>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latin typeface="Arial" pitchFamily="34" charset="0"/>
              <a:cs typeface="Arial" pitchFamily="34" charset="0"/>
            </a:rPr>
            <a:t>** Click</a:t>
          </a:r>
          <a:r>
            <a:rPr lang="en-US" sz="1200" b="1" baseline="0">
              <a:latin typeface="Arial" pitchFamily="34" charset="0"/>
              <a:cs typeface="Arial" pitchFamily="34" charset="0"/>
            </a:rPr>
            <a:t> "HERE" to access  Updates, Forms, Regulations, Bulletins, Transmittal Letters, Provider Library plus many other Links **</a:t>
          </a:r>
        </a:p>
        <a:p>
          <a:endParaRPr lang="en-US" sz="1200"/>
        </a:p>
      </xdr:txBody>
    </xdr:sp>
    <xdr:clientData/>
  </xdr:twoCellAnchor>
  <xdr:twoCellAnchor>
    <xdr:from>
      <xdr:col>14</xdr:col>
      <xdr:colOff>676116</xdr:colOff>
      <xdr:row>0</xdr:row>
      <xdr:rowOff>429683</xdr:rowOff>
    </xdr:from>
    <xdr:to>
      <xdr:col>15</xdr:col>
      <xdr:colOff>204645</xdr:colOff>
      <xdr:row>6</xdr:row>
      <xdr:rowOff>130372</xdr:rowOff>
    </xdr:to>
    <xdr:sp macro="" textlink="">
      <xdr:nvSpPr>
        <xdr:cNvPr id="5" name="Explosion 2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bwMode="auto">
        <a:xfrm>
          <a:off x="12760960" y="429683"/>
          <a:ext cx="2469373" cy="2986814"/>
        </a:xfrm>
        <a:prstGeom prst="irregularSeal2">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alpha val="85000"/>
            </a:srgbClr>
          </a:solidFill>
          <a:prstDash val="solid"/>
          <a:round/>
          <a:headEnd type="none" w="med" len="med"/>
          <a:tailEnd type="none" w="med" len="med"/>
        </a:ln>
        <a:effectLst>
          <a:glow rad="76200">
            <a:srgbClr val="FF0000">
              <a:alpha val="25000"/>
            </a:srgbClr>
          </a:glow>
        </a:effectLst>
      </xdr:spPr>
      <xdr:txBody>
        <a:bodyPr vertOverflow="clip" horzOverflow="clip" wrap="square" lIns="18288" tIns="0" rIns="0" bIns="0" rtlCol="0" anchor="ctr" upright="1"/>
        <a:lstStyle/>
        <a:p>
          <a:pPr algn="ctr">
            <a:lnSpc>
              <a:spcPct val="100000"/>
            </a:lnSpc>
          </a:pPr>
          <a:r>
            <a:rPr lang="en-US" sz="1200" b="1" u="sng">
              <a:solidFill>
                <a:schemeClr val="tx1"/>
              </a:solidFill>
            </a:rPr>
            <a:t>IMPORTANT READ</a:t>
          </a:r>
        </a:p>
        <a:p>
          <a:pPr algn="ctr">
            <a:lnSpc>
              <a:spcPct val="100000"/>
            </a:lnSpc>
          </a:pPr>
          <a:r>
            <a:rPr lang="en-US" sz="1100" b="1">
              <a:solidFill>
                <a:schemeClr val="tx1"/>
              </a:solidFill>
            </a:rPr>
            <a:t>When</a:t>
          </a:r>
          <a:r>
            <a:rPr lang="en-US" sz="1100" b="1" baseline="0">
              <a:solidFill>
                <a:schemeClr val="tx1"/>
              </a:solidFill>
            </a:rPr>
            <a:t> billing repair codes</a:t>
          </a:r>
        </a:p>
        <a:p>
          <a:pPr algn="ctr">
            <a:lnSpc>
              <a:spcPct val="100000"/>
            </a:lnSpc>
          </a:pPr>
          <a:r>
            <a:rPr lang="en-US" sz="1100" b="1" baseline="0">
              <a:solidFill>
                <a:schemeClr val="tx1"/>
              </a:solidFill>
            </a:rPr>
            <a:t>( Click Here )</a:t>
          </a:r>
          <a:endParaRPr lang="en-US" sz="1100" b="1">
            <a:solidFill>
              <a:schemeClr val="tx1"/>
            </a:solidFill>
          </a:endParaRPr>
        </a:p>
      </xdr:txBody>
    </xdr:sp>
    <xdr:clientData/>
  </xdr:twoCellAnchor>
  <xdr:twoCellAnchor>
    <xdr:from>
      <xdr:col>15</xdr:col>
      <xdr:colOff>54186</xdr:colOff>
      <xdr:row>1</xdr:row>
      <xdr:rowOff>15663</xdr:rowOff>
    </xdr:from>
    <xdr:to>
      <xdr:col>16</xdr:col>
      <xdr:colOff>186</xdr:colOff>
      <xdr:row>6</xdr:row>
      <xdr:rowOff>324853</xdr:rowOff>
    </xdr:to>
    <xdr:sp macro="" textlink="">
      <xdr:nvSpPr>
        <xdr:cNvPr id="7" name="Explosion 2 6">
          <a:extLst>
            <a:ext uri="{FF2B5EF4-FFF2-40B4-BE49-F238E27FC236}">
              <a16:creationId xmlns:a16="http://schemas.microsoft.com/office/drawing/2014/main" id="{00000000-0008-0000-0000-000007000000}"/>
            </a:ext>
          </a:extLst>
        </xdr:cNvPr>
        <xdr:cNvSpPr/>
      </xdr:nvSpPr>
      <xdr:spPr bwMode="auto">
        <a:xfrm>
          <a:off x="12774083" y="423333"/>
          <a:ext cx="3079750" cy="1481878"/>
        </a:xfrm>
        <a:prstGeom prst="irregularSeal2">
          <a:avLst/>
        </a:prstGeom>
        <a:solidFill>
          <a:schemeClr val="accent4">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alpha val="85000"/>
            </a:srgbClr>
          </a:solidFill>
          <a:prstDash val="solid"/>
          <a:round/>
          <a:headEnd type="none" w="med" len="med"/>
          <a:tailEnd type="none" w="med" len="med"/>
        </a:ln>
        <a:effectLst>
          <a:glow rad="76200">
            <a:srgbClr val="FF0000">
              <a:alpha val="25000"/>
            </a:srgbClr>
          </a:glow>
        </a:effectLst>
      </xdr:spPr>
      <xdr:txBody>
        <a:bodyPr vertOverflow="clip" horzOverflow="clip" wrap="square" lIns="18288" tIns="0" rIns="0" bIns="0" rtlCol="0" anchor="ctr" upright="1"/>
        <a:lstStyle/>
        <a:p>
          <a:pPr algn="ctr">
            <a:lnSpc>
              <a:spcPct val="100000"/>
            </a:lnSpc>
          </a:pPr>
          <a:r>
            <a:rPr lang="en-US" sz="1200" b="1" u="sng">
              <a:solidFill>
                <a:sysClr val="windowText" lastClr="000000"/>
              </a:solidFill>
            </a:rPr>
            <a:t>MONTHLY</a:t>
          </a:r>
          <a:r>
            <a:rPr lang="en-US" sz="1200" b="1" u="sng" baseline="0">
              <a:solidFill>
                <a:sysClr val="windowText" lastClr="000000"/>
              </a:solidFill>
            </a:rPr>
            <a:t> SUPPLIES CAN ONLY BE DELIVERED &amp; BILLED ON A MONTHLY BASIS </a:t>
          </a:r>
          <a:endParaRPr lang="en-US" sz="1200" b="1" u="sng">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114300</xdr:colOff>
      <xdr:row>10</xdr:row>
      <xdr:rowOff>101600</xdr:rowOff>
    </xdr:from>
    <xdr:to>
      <xdr:col>7</xdr:col>
      <xdr:colOff>631893</xdr:colOff>
      <xdr:row>13</xdr:row>
      <xdr:rowOff>163122</xdr:rowOff>
    </xdr:to>
    <xdr:sp macro="" textlink="">
      <xdr:nvSpPr>
        <xdr:cNvPr id="9228" name="AutoShape 12">
          <a:extLst>
            <a:ext uri="{FF2B5EF4-FFF2-40B4-BE49-F238E27FC236}">
              <a16:creationId xmlns:a16="http://schemas.microsoft.com/office/drawing/2014/main" id="{00000000-0008-0000-0900-00000C240000}"/>
            </a:ext>
          </a:extLst>
        </xdr:cNvPr>
        <xdr:cNvSpPr>
          <a:spLocks noChangeArrowheads="1"/>
        </xdr:cNvSpPr>
      </xdr:nvSpPr>
      <xdr:spPr bwMode="auto">
        <a:xfrm>
          <a:off x="3733800" y="1809750"/>
          <a:ext cx="1095375" cy="504825"/>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is the cost of the case.                      ( 650.00 )</a:t>
          </a:r>
          <a:endParaRPr lang="en-US"/>
        </a:p>
      </xdr:txBody>
    </xdr:sp>
    <xdr:clientData/>
  </xdr:twoCellAnchor>
  <xdr:twoCellAnchor>
    <xdr:from>
      <xdr:col>6</xdr:col>
      <xdr:colOff>104140</xdr:colOff>
      <xdr:row>14</xdr:row>
      <xdr:rowOff>0</xdr:rowOff>
    </xdr:from>
    <xdr:to>
      <xdr:col>8</xdr:col>
      <xdr:colOff>541086</xdr:colOff>
      <xdr:row>16</xdr:row>
      <xdr:rowOff>111037</xdr:rowOff>
    </xdr:to>
    <xdr:sp macro="" textlink="">
      <xdr:nvSpPr>
        <xdr:cNvPr id="9231" name="AutoShape 15">
          <a:extLst>
            <a:ext uri="{FF2B5EF4-FFF2-40B4-BE49-F238E27FC236}">
              <a16:creationId xmlns:a16="http://schemas.microsoft.com/office/drawing/2014/main" id="{00000000-0008-0000-0900-00000F240000}"/>
            </a:ext>
          </a:extLst>
        </xdr:cNvPr>
        <xdr:cNvSpPr>
          <a:spLocks noChangeArrowheads="1"/>
        </xdr:cNvSpPr>
      </xdr:nvSpPr>
      <xdr:spPr bwMode="auto">
        <a:xfrm>
          <a:off x="3724275" y="2381250"/>
          <a:ext cx="1504950" cy="390525"/>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is the Quantity in the case. ( 200 )</a:t>
          </a:r>
          <a:endParaRPr lang="en-US"/>
        </a:p>
      </xdr:txBody>
    </xdr:sp>
    <xdr:clientData/>
  </xdr:twoCellAnchor>
  <xdr:twoCellAnchor>
    <xdr:from>
      <xdr:col>6</xdr:col>
      <xdr:colOff>73025</xdr:colOff>
      <xdr:row>16</xdr:row>
      <xdr:rowOff>187325</xdr:rowOff>
    </xdr:from>
    <xdr:to>
      <xdr:col>8</xdr:col>
      <xdr:colOff>541493</xdr:colOff>
      <xdr:row>19</xdr:row>
      <xdr:rowOff>2837</xdr:rowOff>
    </xdr:to>
    <xdr:sp macro="" textlink="">
      <xdr:nvSpPr>
        <xdr:cNvPr id="9233" name="AutoShape 17">
          <a:extLst>
            <a:ext uri="{FF2B5EF4-FFF2-40B4-BE49-F238E27FC236}">
              <a16:creationId xmlns:a16="http://schemas.microsoft.com/office/drawing/2014/main" id="{00000000-0008-0000-0900-000011240000}"/>
            </a:ext>
          </a:extLst>
        </xdr:cNvPr>
        <xdr:cNvSpPr>
          <a:spLocks noChangeArrowheads="1"/>
        </xdr:cNvSpPr>
      </xdr:nvSpPr>
      <xdr:spPr bwMode="auto">
        <a:xfrm>
          <a:off x="3705225" y="2828925"/>
          <a:ext cx="1543050" cy="390525"/>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is the amount of each unit.  ( $3.50 ea.)</a:t>
          </a:r>
          <a:endParaRPr lang="en-US"/>
        </a:p>
      </xdr:txBody>
    </xdr:sp>
    <xdr:clientData/>
  </xdr:twoCellAnchor>
  <xdr:twoCellAnchor>
    <xdr:from>
      <xdr:col>6</xdr:col>
      <xdr:colOff>57150</xdr:colOff>
      <xdr:row>19</xdr:row>
      <xdr:rowOff>1905</xdr:rowOff>
    </xdr:from>
    <xdr:to>
      <xdr:col>8</xdr:col>
      <xdr:colOff>540397</xdr:colOff>
      <xdr:row>21</xdr:row>
      <xdr:rowOff>83971</xdr:rowOff>
    </xdr:to>
    <xdr:sp macro="" textlink="">
      <xdr:nvSpPr>
        <xdr:cNvPr id="9237" name="AutoShape 21">
          <a:extLst>
            <a:ext uri="{FF2B5EF4-FFF2-40B4-BE49-F238E27FC236}">
              <a16:creationId xmlns:a16="http://schemas.microsoft.com/office/drawing/2014/main" id="{00000000-0008-0000-0900-000015240000}"/>
            </a:ext>
          </a:extLst>
        </xdr:cNvPr>
        <xdr:cNvSpPr>
          <a:spLocks noChangeArrowheads="1"/>
        </xdr:cNvSpPr>
      </xdr:nvSpPr>
      <xdr:spPr bwMode="auto">
        <a:xfrm>
          <a:off x="3695700" y="3257550"/>
          <a:ext cx="1552575" cy="371475"/>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is the Markup Price. ACC+% ( $3.90 ea.)</a:t>
          </a:r>
          <a:endParaRPr lang="en-US"/>
        </a:p>
      </xdr:txBody>
    </xdr:sp>
    <xdr:clientData/>
  </xdr:twoCellAnchor>
  <xdr:twoCellAnchor>
    <xdr:from>
      <xdr:col>8</xdr:col>
      <xdr:colOff>361950</xdr:colOff>
      <xdr:row>9</xdr:row>
      <xdr:rowOff>6350</xdr:rowOff>
    </xdr:from>
    <xdr:to>
      <xdr:col>8</xdr:col>
      <xdr:colOff>539750</xdr:colOff>
      <xdr:row>15</xdr:row>
      <xdr:rowOff>57150</xdr:rowOff>
    </xdr:to>
    <xdr:cxnSp macro="">
      <xdr:nvCxnSpPr>
        <xdr:cNvPr id="1692039" name="AutoShape 23">
          <a:extLst>
            <a:ext uri="{FF2B5EF4-FFF2-40B4-BE49-F238E27FC236}">
              <a16:creationId xmlns:a16="http://schemas.microsoft.com/office/drawing/2014/main" id="{00000000-0008-0000-0900-000087D11900}"/>
            </a:ext>
          </a:extLst>
        </xdr:cNvPr>
        <xdr:cNvCxnSpPr>
          <a:cxnSpLocks noChangeShapeType="1"/>
          <a:stCxn id="9231" idx="3"/>
        </xdr:cNvCxnSpPr>
      </xdr:nvCxnSpPr>
      <xdr:spPr bwMode="auto">
        <a:xfrm flipH="1" flipV="1">
          <a:off x="5441950" y="1555750"/>
          <a:ext cx="177800" cy="1009650"/>
        </a:xfrm>
        <a:prstGeom prst="bentConnector4">
          <a:avLst>
            <a:gd name="adj1" fmla="val -184616"/>
            <a:gd name="adj2" fmla="val 60000"/>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8</xdr:col>
      <xdr:colOff>577850</xdr:colOff>
      <xdr:row>9</xdr:row>
      <xdr:rowOff>0</xdr:rowOff>
    </xdr:from>
    <xdr:to>
      <xdr:col>9</xdr:col>
      <xdr:colOff>425450</xdr:colOff>
      <xdr:row>17</xdr:row>
      <xdr:rowOff>139700</xdr:rowOff>
    </xdr:to>
    <xdr:cxnSp macro="">
      <xdr:nvCxnSpPr>
        <xdr:cNvPr id="1692040" name="AutoShape 25">
          <a:extLst>
            <a:ext uri="{FF2B5EF4-FFF2-40B4-BE49-F238E27FC236}">
              <a16:creationId xmlns:a16="http://schemas.microsoft.com/office/drawing/2014/main" id="{00000000-0008-0000-0900-000088D11900}"/>
            </a:ext>
          </a:extLst>
        </xdr:cNvPr>
        <xdr:cNvCxnSpPr>
          <a:cxnSpLocks noChangeShapeType="1"/>
          <a:stCxn id="9233" idx="3"/>
        </xdr:cNvCxnSpPr>
      </xdr:nvCxnSpPr>
      <xdr:spPr bwMode="auto">
        <a:xfrm flipV="1">
          <a:off x="5657850" y="1549400"/>
          <a:ext cx="482600" cy="1479550"/>
        </a:xfrm>
        <a:prstGeom prst="bentConnector2">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8</xdr:col>
      <xdr:colOff>577850</xdr:colOff>
      <xdr:row>9</xdr:row>
      <xdr:rowOff>0</xdr:rowOff>
    </xdr:from>
    <xdr:to>
      <xdr:col>10</xdr:col>
      <xdr:colOff>463550</xdr:colOff>
      <xdr:row>20</xdr:row>
      <xdr:rowOff>19050</xdr:rowOff>
    </xdr:to>
    <xdr:cxnSp macro="">
      <xdr:nvCxnSpPr>
        <xdr:cNvPr id="1692041" name="AutoShape 26">
          <a:extLst>
            <a:ext uri="{FF2B5EF4-FFF2-40B4-BE49-F238E27FC236}">
              <a16:creationId xmlns:a16="http://schemas.microsoft.com/office/drawing/2014/main" id="{00000000-0008-0000-0900-000089D11900}"/>
            </a:ext>
          </a:extLst>
        </xdr:cNvPr>
        <xdr:cNvCxnSpPr>
          <a:cxnSpLocks noChangeShapeType="1"/>
          <a:stCxn id="9237" idx="3"/>
        </xdr:cNvCxnSpPr>
      </xdr:nvCxnSpPr>
      <xdr:spPr bwMode="auto">
        <a:xfrm flipV="1">
          <a:off x="5657850" y="1549400"/>
          <a:ext cx="1155700" cy="1835150"/>
        </a:xfrm>
        <a:prstGeom prst="bentConnector2">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7</xdr:col>
      <xdr:colOff>361950</xdr:colOff>
      <xdr:row>8</xdr:row>
      <xdr:rowOff>247650</xdr:rowOff>
    </xdr:from>
    <xdr:to>
      <xdr:col>7</xdr:col>
      <xdr:colOff>882650</xdr:colOff>
      <xdr:row>12</xdr:row>
      <xdr:rowOff>6350</xdr:rowOff>
    </xdr:to>
    <xdr:cxnSp macro="">
      <xdr:nvCxnSpPr>
        <xdr:cNvPr id="1692042" name="AutoShape 27">
          <a:extLst>
            <a:ext uri="{FF2B5EF4-FFF2-40B4-BE49-F238E27FC236}">
              <a16:creationId xmlns:a16="http://schemas.microsoft.com/office/drawing/2014/main" id="{00000000-0008-0000-0900-00008AD11900}"/>
            </a:ext>
          </a:extLst>
        </xdr:cNvPr>
        <xdr:cNvCxnSpPr>
          <a:cxnSpLocks noChangeShapeType="1"/>
          <a:stCxn id="9228" idx="3"/>
        </xdr:cNvCxnSpPr>
      </xdr:nvCxnSpPr>
      <xdr:spPr bwMode="auto">
        <a:xfrm flipH="1" flipV="1">
          <a:off x="4806950" y="1549400"/>
          <a:ext cx="273050" cy="482600"/>
        </a:xfrm>
        <a:prstGeom prst="bentConnector4">
          <a:avLst>
            <a:gd name="adj1" fmla="val -65713"/>
            <a:gd name="adj2" fmla="val 75472"/>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0</xdr:col>
      <xdr:colOff>63500</xdr:colOff>
      <xdr:row>0</xdr:row>
      <xdr:rowOff>0</xdr:rowOff>
    </xdr:from>
    <xdr:to>
      <xdr:col>1</xdr:col>
      <xdr:colOff>273050</xdr:colOff>
      <xdr:row>3</xdr:row>
      <xdr:rowOff>254000</xdr:rowOff>
    </xdr:to>
    <xdr:pic>
      <xdr:nvPicPr>
        <xdr:cNvPr id="1692043" name="Picture 10">
          <a:hlinkClick xmlns:r="http://schemas.openxmlformats.org/officeDocument/2006/relationships" r:id="rId1"/>
          <a:extLst>
            <a:ext uri="{FF2B5EF4-FFF2-40B4-BE49-F238E27FC236}">
              <a16:creationId xmlns:a16="http://schemas.microsoft.com/office/drawing/2014/main" id="{00000000-0008-0000-0900-00008BD1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0" y="0"/>
          <a:ext cx="8445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476250</xdr:colOff>
      <xdr:row>0</xdr:row>
      <xdr:rowOff>95250</xdr:rowOff>
    </xdr:from>
    <xdr:to>
      <xdr:col>1</xdr:col>
      <xdr:colOff>266700</xdr:colOff>
      <xdr:row>3</xdr:row>
      <xdr:rowOff>177800</xdr:rowOff>
    </xdr:to>
    <xdr:pic>
      <xdr:nvPicPr>
        <xdr:cNvPr id="1692758" name="Picture 9">
          <a:hlinkClick xmlns:r="http://schemas.openxmlformats.org/officeDocument/2006/relationships" r:id="rId1"/>
          <a:extLst>
            <a:ext uri="{FF2B5EF4-FFF2-40B4-BE49-F238E27FC236}">
              <a16:creationId xmlns:a16="http://schemas.microsoft.com/office/drawing/2014/main" id="{00000000-0008-0000-0A00-000056D4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0" y="95250"/>
          <a:ext cx="736600" cy="132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321945</xdr:colOff>
      <xdr:row>8</xdr:row>
      <xdr:rowOff>41275</xdr:rowOff>
    </xdr:from>
    <xdr:to>
      <xdr:col>10</xdr:col>
      <xdr:colOff>105</xdr:colOff>
      <xdr:row>21</xdr:row>
      <xdr:rowOff>110505</xdr:rowOff>
    </xdr:to>
    <xdr:sp macro="" textlink="">
      <xdr:nvSpPr>
        <xdr:cNvPr id="2" name="Right Arrow 1">
          <a:extLst>
            <a:ext uri="{FF2B5EF4-FFF2-40B4-BE49-F238E27FC236}">
              <a16:creationId xmlns:a16="http://schemas.microsoft.com/office/drawing/2014/main" id="{00000000-0008-0000-0A00-000002000000}"/>
            </a:ext>
          </a:extLst>
        </xdr:cNvPr>
        <xdr:cNvSpPr/>
      </xdr:nvSpPr>
      <xdr:spPr bwMode="auto">
        <a:xfrm>
          <a:off x="1714500" y="2171700"/>
          <a:ext cx="4705350" cy="2171700"/>
        </a:xfrm>
        <a:prstGeom prst="rightArrow">
          <a:avLst/>
        </a:prstGeom>
        <a:solidFill>
          <a:schemeClr val="accent2">
            <a:lumMod val="75000"/>
          </a:schemeClr>
        </a:solid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endParaRPr 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114300</xdr:colOff>
      <xdr:row>0</xdr:row>
      <xdr:rowOff>69850</xdr:rowOff>
    </xdr:from>
    <xdr:to>
      <xdr:col>0</xdr:col>
      <xdr:colOff>920750</xdr:colOff>
      <xdr:row>2</xdr:row>
      <xdr:rowOff>285750</xdr:rowOff>
    </xdr:to>
    <xdr:pic>
      <xdr:nvPicPr>
        <xdr:cNvPr id="1693739" name="Picture 9">
          <a:hlinkClick xmlns:r="http://schemas.openxmlformats.org/officeDocument/2006/relationships" r:id="rId1"/>
          <a:extLst>
            <a:ext uri="{FF2B5EF4-FFF2-40B4-BE49-F238E27FC236}">
              <a16:creationId xmlns:a16="http://schemas.microsoft.com/office/drawing/2014/main" id="{00000000-0008-0000-0B00-00002BD8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69850"/>
          <a:ext cx="5080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1003300</xdr:colOff>
      <xdr:row>2</xdr:row>
      <xdr:rowOff>476250</xdr:rowOff>
    </xdr:to>
    <xdr:pic>
      <xdr:nvPicPr>
        <xdr:cNvPr id="1694763" name="Picture 2">
          <a:hlinkClick xmlns:r="http://schemas.openxmlformats.org/officeDocument/2006/relationships" r:id="rId1"/>
          <a:extLst>
            <a:ext uri="{FF2B5EF4-FFF2-40B4-BE49-F238E27FC236}">
              <a16:creationId xmlns:a16="http://schemas.microsoft.com/office/drawing/2014/main" id="{00000000-0008-0000-0C00-00002BDC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10490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1003300</xdr:colOff>
      <xdr:row>2</xdr:row>
      <xdr:rowOff>476250</xdr:rowOff>
    </xdr:to>
    <xdr:pic>
      <xdr:nvPicPr>
        <xdr:cNvPr id="1695787" name="Picture 2">
          <a:hlinkClick xmlns:r="http://schemas.openxmlformats.org/officeDocument/2006/relationships" r:id="rId1"/>
          <a:extLst>
            <a:ext uri="{FF2B5EF4-FFF2-40B4-BE49-F238E27FC236}">
              <a16:creationId xmlns:a16="http://schemas.microsoft.com/office/drawing/2014/main" id="{00000000-0008-0000-0D00-00002BE0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10490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1009650</xdr:colOff>
      <xdr:row>2</xdr:row>
      <xdr:rowOff>476250</xdr:rowOff>
    </xdr:to>
    <xdr:pic>
      <xdr:nvPicPr>
        <xdr:cNvPr id="1696811" name="Picture 2">
          <a:hlinkClick xmlns:r="http://schemas.openxmlformats.org/officeDocument/2006/relationships" r:id="rId1"/>
          <a:extLst>
            <a:ext uri="{FF2B5EF4-FFF2-40B4-BE49-F238E27FC236}">
              <a16:creationId xmlns:a16="http://schemas.microsoft.com/office/drawing/2014/main" id="{00000000-0008-0000-0E00-00002BE4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445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1009650</xdr:colOff>
      <xdr:row>2</xdr:row>
      <xdr:rowOff>476250</xdr:rowOff>
    </xdr:to>
    <xdr:pic>
      <xdr:nvPicPr>
        <xdr:cNvPr id="1697835" name="Picture 2">
          <a:hlinkClick xmlns:r="http://schemas.openxmlformats.org/officeDocument/2006/relationships" r:id="rId1"/>
          <a:extLst>
            <a:ext uri="{FF2B5EF4-FFF2-40B4-BE49-F238E27FC236}">
              <a16:creationId xmlns:a16="http://schemas.microsoft.com/office/drawing/2014/main" id="{00000000-0008-0000-0F00-00002BE8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445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xdr:colOff>
      <xdr:row>0</xdr:row>
      <xdr:rowOff>0</xdr:rowOff>
    </xdr:from>
    <xdr:to>
      <xdr:col>1</xdr:col>
      <xdr:colOff>254000</xdr:colOff>
      <xdr:row>5</xdr:row>
      <xdr:rowOff>57150</xdr:rowOff>
    </xdr:to>
    <xdr:pic>
      <xdr:nvPicPr>
        <xdr:cNvPr id="1698859" name="Picture 2">
          <a:hlinkClick xmlns:r="http://schemas.openxmlformats.org/officeDocument/2006/relationships" r:id="rId1"/>
          <a:extLst>
            <a:ext uri="{FF2B5EF4-FFF2-40B4-BE49-F238E27FC236}">
              <a16:creationId xmlns:a16="http://schemas.microsoft.com/office/drawing/2014/main" id="{00000000-0008-0000-1000-00002BEC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0"/>
          <a:ext cx="8318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0</xdr:row>
      <xdr:rowOff>0</xdr:rowOff>
    </xdr:from>
    <xdr:to>
      <xdr:col>2</xdr:col>
      <xdr:colOff>571500</xdr:colOff>
      <xdr:row>4</xdr:row>
      <xdr:rowOff>50800</xdr:rowOff>
    </xdr:to>
    <xdr:pic>
      <xdr:nvPicPr>
        <xdr:cNvPr id="1699883" name="Picture 2">
          <a:hlinkClick xmlns:r="http://schemas.openxmlformats.org/officeDocument/2006/relationships" r:id="rId1"/>
          <a:extLst>
            <a:ext uri="{FF2B5EF4-FFF2-40B4-BE49-F238E27FC236}">
              <a16:creationId xmlns:a16="http://schemas.microsoft.com/office/drawing/2014/main" id="{00000000-0008-0000-1100-00002BF0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334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44450</xdr:colOff>
      <xdr:row>0</xdr:row>
      <xdr:rowOff>0</xdr:rowOff>
    </xdr:from>
    <xdr:to>
      <xdr:col>1</xdr:col>
      <xdr:colOff>533400</xdr:colOff>
      <xdr:row>2</xdr:row>
      <xdr:rowOff>44450</xdr:rowOff>
    </xdr:to>
    <xdr:pic>
      <xdr:nvPicPr>
        <xdr:cNvPr id="1700907" name="Picture 2">
          <a:hlinkClick xmlns:r="http://schemas.openxmlformats.org/officeDocument/2006/relationships" r:id="rId1"/>
          <a:extLst>
            <a:ext uri="{FF2B5EF4-FFF2-40B4-BE49-F238E27FC236}">
              <a16:creationId xmlns:a16="http://schemas.microsoft.com/office/drawing/2014/main" id="{00000000-0008-0000-1200-00002BF4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450" y="0"/>
          <a:ext cx="83185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44450</xdr:rowOff>
    </xdr:from>
    <xdr:to>
      <xdr:col>1</xdr:col>
      <xdr:colOff>381000</xdr:colOff>
      <xdr:row>3</xdr:row>
      <xdr:rowOff>393700</xdr:rowOff>
    </xdr:to>
    <xdr:pic>
      <xdr:nvPicPr>
        <xdr:cNvPr id="1683628" name="Picture 3">
          <a:hlinkClick xmlns:r="http://schemas.openxmlformats.org/officeDocument/2006/relationships" r:id="rId1"/>
          <a:extLst>
            <a:ext uri="{FF2B5EF4-FFF2-40B4-BE49-F238E27FC236}">
              <a16:creationId xmlns:a16="http://schemas.microsoft.com/office/drawing/2014/main" id="{00000000-0008-0000-0100-0000ACB0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4450"/>
          <a:ext cx="8953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336550</xdr:colOff>
      <xdr:row>3</xdr:row>
      <xdr:rowOff>501650</xdr:rowOff>
    </xdr:from>
    <xdr:to>
      <xdr:col>2</xdr:col>
      <xdr:colOff>0</xdr:colOff>
      <xdr:row>7</xdr:row>
      <xdr:rowOff>190500</xdr:rowOff>
    </xdr:to>
    <xdr:pic>
      <xdr:nvPicPr>
        <xdr:cNvPr id="1683629" name="Picture 2">
          <a:extLst>
            <a:ext uri="{FF2B5EF4-FFF2-40B4-BE49-F238E27FC236}">
              <a16:creationId xmlns:a16="http://schemas.microsoft.com/office/drawing/2014/main" id="{00000000-0008-0000-0100-0000ADB019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6550" y="920750"/>
          <a:ext cx="88265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15</xdr:row>
      <xdr:rowOff>133350</xdr:rowOff>
    </xdr:from>
    <xdr:to>
      <xdr:col>11</xdr:col>
      <xdr:colOff>546100</xdr:colOff>
      <xdr:row>18</xdr:row>
      <xdr:rowOff>144104</xdr:rowOff>
    </xdr:to>
    <xdr:pic>
      <xdr:nvPicPr>
        <xdr:cNvPr id="6" name="Picture 1">
          <a:hlinkClick xmlns:r="http://schemas.openxmlformats.org/officeDocument/2006/relationships" r:id="rId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a:duotone>
            <a:prstClr val="black"/>
            <a:schemeClr val="accent3">
              <a:lumMod val="20000"/>
              <a:lumOff val="80000"/>
              <a:tint val="45000"/>
              <a:satMod val="400000"/>
            </a:schemeClr>
          </a:duotone>
        </a:blip>
        <a:srcRect/>
        <a:stretch>
          <a:fillRect/>
        </a:stretch>
      </xdr:blipFill>
      <xdr:spPr bwMode="auto">
        <a:xfrm>
          <a:off x="6515100" y="3124200"/>
          <a:ext cx="552450" cy="609600"/>
        </a:xfrm>
        <a:prstGeom prst="rect">
          <a:avLst/>
        </a:prstGeom>
        <a:noFill/>
      </xdr:spPr>
    </xdr:pic>
    <xdr:clientData/>
  </xdr:twoCellAnchor>
  <xdr:twoCellAnchor editAs="oneCell">
    <xdr:from>
      <xdr:col>1</xdr:col>
      <xdr:colOff>527050</xdr:colOff>
      <xdr:row>17</xdr:row>
      <xdr:rowOff>12700</xdr:rowOff>
    </xdr:from>
    <xdr:to>
      <xdr:col>2</xdr:col>
      <xdr:colOff>50800</xdr:colOff>
      <xdr:row>18</xdr:row>
      <xdr:rowOff>82550</xdr:rowOff>
    </xdr:to>
    <xdr:pic>
      <xdr:nvPicPr>
        <xdr:cNvPr id="1683631" name="Picture 2">
          <a:extLst>
            <a:ext uri="{FF2B5EF4-FFF2-40B4-BE49-F238E27FC236}">
              <a16:creationId xmlns:a16="http://schemas.microsoft.com/office/drawing/2014/main" id="{00000000-0008-0000-0100-0000AFB019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36650" y="3416300"/>
          <a:ext cx="1333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3867150</xdr:colOff>
      <xdr:row>5</xdr:row>
      <xdr:rowOff>38100</xdr:rowOff>
    </xdr:from>
    <xdr:to>
      <xdr:col>2</xdr:col>
      <xdr:colOff>6051550</xdr:colOff>
      <xdr:row>6</xdr:row>
      <xdr:rowOff>177800</xdr:rowOff>
    </xdr:to>
    <xdr:pic>
      <xdr:nvPicPr>
        <xdr:cNvPr id="1701974" name="Picture 2" descr=" Back to the top ">
          <a:hlinkClick xmlns:r="http://schemas.openxmlformats.org/officeDocument/2006/relationships" r:id="rId1"/>
          <a:extLst>
            <a:ext uri="{FF2B5EF4-FFF2-40B4-BE49-F238E27FC236}">
              <a16:creationId xmlns:a16="http://schemas.microsoft.com/office/drawing/2014/main" id="{00000000-0008-0000-1300-000056F8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3450" y="946150"/>
          <a:ext cx="2184400" cy="317500"/>
        </a:xfrm>
        <a:prstGeom prst="rect">
          <a:avLst/>
        </a:prstGeom>
        <a:solidFill>
          <a:srgbClr val="17375E">
            <a:alpha val="39999"/>
          </a:srgbClr>
        </a:solidFill>
        <a:ln w="19050">
          <a:solidFill>
            <a:srgbClr xmlns:mc="http://schemas.openxmlformats.org/markup-compatibility/2006" xmlns:a14="http://schemas.microsoft.com/office/drawing/2010/main" val="000000" mc:Ignorable="a14" a14:legacySpreadsheetColorIndex="8"/>
          </a:solidFill>
          <a:miter lim="800000"/>
          <a:headEnd/>
          <a:tailEnd/>
        </a:ln>
      </xdr:spPr>
    </xdr:pic>
    <xdr:clientData/>
  </xdr:twoCellAnchor>
  <xdr:twoCellAnchor>
    <xdr:from>
      <xdr:col>0</xdr:col>
      <xdr:colOff>0</xdr:colOff>
      <xdr:row>0</xdr:row>
      <xdr:rowOff>0</xdr:rowOff>
    </xdr:from>
    <xdr:to>
      <xdr:col>1</xdr:col>
      <xdr:colOff>844550</xdr:colOff>
      <xdr:row>3</xdr:row>
      <xdr:rowOff>139700</xdr:rowOff>
    </xdr:to>
    <xdr:pic>
      <xdr:nvPicPr>
        <xdr:cNvPr id="1701975" name="Picture 4">
          <a:hlinkClick xmlns:r="http://schemas.openxmlformats.org/officeDocument/2006/relationships" r:id="rId3"/>
          <a:extLst>
            <a:ext uri="{FF2B5EF4-FFF2-40B4-BE49-F238E27FC236}">
              <a16:creationId xmlns:a16="http://schemas.microsoft.com/office/drawing/2014/main" id="{00000000-0008-0000-1300-000057F819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8763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209550</xdr:colOff>
      <xdr:row>25</xdr:row>
      <xdr:rowOff>114300</xdr:rowOff>
    </xdr:to>
    <xdr:pic>
      <xdr:nvPicPr>
        <xdr:cNvPr id="1702955" name="Picture 2">
          <a:hlinkClick xmlns:r="http://schemas.openxmlformats.org/officeDocument/2006/relationships" r:id="rId1"/>
          <a:extLst>
            <a:ext uri="{FF2B5EF4-FFF2-40B4-BE49-F238E27FC236}">
              <a16:creationId xmlns:a16="http://schemas.microsoft.com/office/drawing/2014/main" id="{00000000-0008-0000-1400-00002BFC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19150" cy="587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359172</xdr:colOff>
      <xdr:row>3</xdr:row>
      <xdr:rowOff>222249</xdr:rowOff>
    </xdr:from>
    <xdr:to>
      <xdr:col>2</xdr:col>
      <xdr:colOff>5458893</xdr:colOff>
      <xdr:row>15</xdr:row>
      <xdr:rowOff>92598</xdr:rowOff>
    </xdr:to>
    <xdr:pic>
      <xdr:nvPicPr>
        <xdr:cNvPr id="3" name="Picture 2">
          <a:extLst>
            <a:ext uri="{FF2B5EF4-FFF2-40B4-BE49-F238E27FC236}">
              <a16:creationId xmlns:a16="http://schemas.microsoft.com/office/drawing/2014/main" id="{FD226632-72B5-E0E2-652A-946AAE83160B}"/>
            </a:ext>
          </a:extLst>
        </xdr:cNvPr>
        <xdr:cNvPicPr>
          <a:picLocks noChangeAspect="1"/>
        </xdr:cNvPicPr>
      </xdr:nvPicPr>
      <xdr:blipFill>
        <a:blip xmlns:r="http://schemas.openxmlformats.org/officeDocument/2006/relationships" r:embed="rId3"/>
        <a:stretch>
          <a:fillRect/>
        </a:stretch>
      </xdr:blipFill>
      <xdr:spPr>
        <a:xfrm>
          <a:off x="968772" y="812799"/>
          <a:ext cx="5468021" cy="268974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95250</xdr:colOff>
      <xdr:row>1</xdr:row>
      <xdr:rowOff>57150</xdr:rowOff>
    </xdr:from>
    <xdr:to>
      <xdr:col>1</xdr:col>
      <xdr:colOff>622300</xdr:colOff>
      <xdr:row>2</xdr:row>
      <xdr:rowOff>273050</xdr:rowOff>
    </xdr:to>
    <xdr:pic>
      <xdr:nvPicPr>
        <xdr:cNvPr id="1703979" name="Picture 6">
          <a:hlinkClick xmlns:r="http://schemas.openxmlformats.org/officeDocument/2006/relationships" r:id="rId1"/>
          <a:extLst>
            <a:ext uri="{FF2B5EF4-FFF2-40B4-BE49-F238E27FC236}">
              <a16:creationId xmlns:a16="http://schemas.microsoft.com/office/drawing/2014/main" id="{00000000-0008-0000-1500-00002B00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254000"/>
          <a:ext cx="787400" cy="571500"/>
        </a:xfrm>
        <a:prstGeom prst="rect">
          <a:avLst/>
        </a:prstGeom>
        <a:solidFill>
          <a:srgbClr val="A6A6A6">
            <a:alpha val="25098"/>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12700</xdr:colOff>
      <xdr:row>0</xdr:row>
      <xdr:rowOff>57150</xdr:rowOff>
    </xdr:from>
    <xdr:to>
      <xdr:col>1</xdr:col>
      <xdr:colOff>38100</xdr:colOff>
      <xdr:row>2</xdr:row>
      <xdr:rowOff>171450</xdr:rowOff>
    </xdr:to>
    <xdr:pic>
      <xdr:nvPicPr>
        <xdr:cNvPr id="1705003" name="Picture 2">
          <a:hlinkClick xmlns:r="http://schemas.openxmlformats.org/officeDocument/2006/relationships" r:id="rId1"/>
          <a:extLst>
            <a:ext uri="{FF2B5EF4-FFF2-40B4-BE49-F238E27FC236}">
              <a16:creationId xmlns:a16="http://schemas.microsoft.com/office/drawing/2014/main" id="{00000000-0008-0000-1600-00002B04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00" y="57150"/>
          <a:ext cx="6350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368300</xdr:colOff>
      <xdr:row>0</xdr:row>
      <xdr:rowOff>0</xdr:rowOff>
    </xdr:from>
    <xdr:to>
      <xdr:col>2</xdr:col>
      <xdr:colOff>552450</xdr:colOff>
      <xdr:row>4</xdr:row>
      <xdr:rowOff>44450</xdr:rowOff>
    </xdr:to>
    <xdr:pic>
      <xdr:nvPicPr>
        <xdr:cNvPr id="1706070" name="Picture 2">
          <a:hlinkClick xmlns:r="http://schemas.openxmlformats.org/officeDocument/2006/relationships" r:id="rId1"/>
          <a:extLst>
            <a:ext uri="{FF2B5EF4-FFF2-40B4-BE49-F238E27FC236}">
              <a16:creationId xmlns:a16="http://schemas.microsoft.com/office/drawing/2014/main" id="{00000000-0008-0000-1700-00005608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0" y="0"/>
          <a:ext cx="5524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615950</xdr:colOff>
      <xdr:row>0</xdr:row>
      <xdr:rowOff>139700</xdr:rowOff>
    </xdr:from>
    <xdr:to>
      <xdr:col>2</xdr:col>
      <xdr:colOff>781050</xdr:colOff>
      <xdr:row>5</xdr:row>
      <xdr:rowOff>19050</xdr:rowOff>
    </xdr:to>
    <xdr:pic>
      <xdr:nvPicPr>
        <xdr:cNvPr id="1706071" name="Picture 2">
          <a:hlinkClick xmlns:r="http://schemas.openxmlformats.org/officeDocument/2006/relationships" r:id="rId1"/>
          <a:extLst>
            <a:ext uri="{FF2B5EF4-FFF2-40B4-BE49-F238E27FC236}">
              <a16:creationId xmlns:a16="http://schemas.microsoft.com/office/drawing/2014/main" id="{00000000-0008-0000-1700-00005708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0" y="139700"/>
          <a:ext cx="6096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247650</xdr:colOff>
      <xdr:row>0</xdr:row>
      <xdr:rowOff>114300</xdr:rowOff>
    </xdr:from>
    <xdr:to>
      <xdr:col>1</xdr:col>
      <xdr:colOff>1409700</xdr:colOff>
      <xdr:row>1</xdr:row>
      <xdr:rowOff>533400</xdr:rowOff>
    </xdr:to>
    <xdr:pic>
      <xdr:nvPicPr>
        <xdr:cNvPr id="1707051" name="Picture 2">
          <a:hlinkClick xmlns:r="http://schemas.openxmlformats.org/officeDocument/2006/relationships" r:id="rId1"/>
          <a:extLst>
            <a:ext uri="{FF2B5EF4-FFF2-40B4-BE49-F238E27FC236}">
              <a16:creationId xmlns:a16="http://schemas.microsoft.com/office/drawing/2014/main" id="{00000000-0008-0000-1800-00002B0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250" y="114300"/>
          <a:ext cx="116205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285750</xdr:colOff>
      <xdr:row>0</xdr:row>
      <xdr:rowOff>0</xdr:rowOff>
    </xdr:from>
    <xdr:to>
      <xdr:col>1</xdr:col>
      <xdr:colOff>495300</xdr:colOff>
      <xdr:row>4</xdr:row>
      <xdr:rowOff>44450</xdr:rowOff>
    </xdr:to>
    <xdr:pic>
      <xdr:nvPicPr>
        <xdr:cNvPr id="1708591" name="Picture 2">
          <a:hlinkClick xmlns:r="http://schemas.openxmlformats.org/officeDocument/2006/relationships" r:id="rId1"/>
          <a:extLst>
            <a:ext uri="{FF2B5EF4-FFF2-40B4-BE49-F238E27FC236}">
              <a16:creationId xmlns:a16="http://schemas.microsoft.com/office/drawing/2014/main" id="{00000000-0008-0000-1900-00002F12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0"/>
          <a:ext cx="8191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4</xdr:col>
      <xdr:colOff>1905</xdr:colOff>
      <xdr:row>0</xdr:row>
      <xdr:rowOff>160020</xdr:rowOff>
    </xdr:from>
    <xdr:to>
      <xdr:col>6</xdr:col>
      <xdr:colOff>402345</xdr:colOff>
      <xdr:row>2</xdr:row>
      <xdr:rowOff>156076</xdr:rowOff>
    </xdr:to>
    <xdr:sp macro="" textlink="">
      <xdr:nvSpPr>
        <xdr:cNvPr id="30727" name="WordArt 7">
          <a:extLst>
            <a:ext uri="{FF2B5EF4-FFF2-40B4-BE49-F238E27FC236}">
              <a16:creationId xmlns:a16="http://schemas.microsoft.com/office/drawing/2014/main" id="{00000000-0008-0000-1A00-000007780000}"/>
            </a:ext>
          </a:extLst>
        </xdr:cNvPr>
        <xdr:cNvSpPr>
          <a:spLocks noChangeArrowheads="1" noChangeShapeType="1" noTextEdit="1"/>
        </xdr:cNvSpPr>
      </xdr:nvSpPr>
      <xdr:spPr bwMode="auto">
        <a:xfrm>
          <a:off x="3990975" y="142875"/>
          <a:ext cx="2876550" cy="333375"/>
        </a:xfrm>
        <a:prstGeom prst="rect">
          <a:avLst/>
        </a:prstGeom>
        <a:noFill/>
        <a:ln>
          <a:noFill/>
        </a:ln>
      </xdr:spPr>
      <xdr:txBody>
        <a:bodyPr wrap="none" fromWordArt="1">
          <a:prstTxWarp prst="textPlain">
            <a:avLst>
              <a:gd name="adj" fmla="val 50000"/>
            </a:avLst>
          </a:prstTxWarp>
        </a:bodyPr>
        <a:lstStyle/>
        <a:p>
          <a:pPr algn="ctr" rtl="0">
            <a:buNone/>
          </a:pP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chemeClr val="accent1">
                  <a:lumMod val="75000"/>
                  <a:alpha val="86000"/>
                </a:schemeClr>
              </a:solidFill>
              <a:effectLst>
                <a:outerShdw dist="45791" dir="2021404" algn="ctr" rotWithShape="0">
                  <a:schemeClr val="accent1">
                    <a:lumMod val="60000"/>
                    <a:lumOff val="40000"/>
                  </a:schemeClr>
                </a:outerShdw>
              </a:effectLst>
              <a:latin typeface="Arial Black"/>
            </a:rPr>
            <a:t>QUICK </a:t>
          </a: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rgbClr xmlns:mc="http://schemas.openxmlformats.org/markup-compatibility/2006" xmlns:a14="http://schemas.microsoft.com/office/drawing/2010/main" val="FFFF99" mc:Ignorable="a14" a14:legacySpreadsheetColorIndex="43">
                  <a:alpha val="86000"/>
                </a:srgbClr>
              </a:solidFill>
              <a:effectLst>
                <a:outerShdw dist="45791" dir="2021404" algn="ctr" rotWithShape="0">
                  <a:srgbClr val="9999FF"/>
                </a:outerShdw>
              </a:effectLst>
              <a:latin typeface="Arial Black"/>
            </a:rPr>
            <a:t> </a:t>
          </a: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chemeClr val="accent1">
                  <a:lumMod val="75000"/>
                  <a:alpha val="86000"/>
                </a:schemeClr>
              </a:solidFill>
              <a:effectLst>
                <a:outerShdw dist="45791" dir="2021404" algn="ctr" rotWithShape="0">
                  <a:schemeClr val="accent1">
                    <a:lumMod val="60000"/>
                    <a:lumOff val="40000"/>
                  </a:schemeClr>
                </a:outerShdw>
              </a:effectLst>
              <a:latin typeface="Arial Black"/>
            </a:rPr>
            <a:t>LINKS</a:t>
          </a:r>
        </a:p>
      </xdr:txBody>
    </xdr:sp>
    <xdr:clientData/>
  </xdr:twoCellAnchor>
  <xdr:twoCellAnchor editAs="oneCell">
    <xdr:from>
      <xdr:col>2</xdr:col>
      <xdr:colOff>1219200</xdr:colOff>
      <xdr:row>5</xdr:row>
      <xdr:rowOff>127000</xdr:rowOff>
    </xdr:from>
    <xdr:to>
      <xdr:col>2</xdr:col>
      <xdr:colOff>2171700</xdr:colOff>
      <xdr:row>6</xdr:row>
      <xdr:rowOff>0</xdr:rowOff>
    </xdr:to>
    <xdr:pic>
      <xdr:nvPicPr>
        <xdr:cNvPr id="1709530" name="Picture 9">
          <a:extLst>
            <a:ext uri="{FF2B5EF4-FFF2-40B4-BE49-F238E27FC236}">
              <a16:creationId xmlns:a16="http://schemas.microsoft.com/office/drawing/2014/main" id="{00000000-0008-0000-1A00-0000DA151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869950"/>
          <a:ext cx="9525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158750</xdr:colOff>
      <xdr:row>0</xdr:row>
      <xdr:rowOff>82550</xdr:rowOff>
    </xdr:from>
    <xdr:to>
      <xdr:col>2</xdr:col>
      <xdr:colOff>695325</xdr:colOff>
      <xdr:row>4</xdr:row>
      <xdr:rowOff>6350</xdr:rowOff>
    </xdr:to>
    <xdr:pic>
      <xdr:nvPicPr>
        <xdr:cNvPr id="1709531" name="Picture 14">
          <a:hlinkClick xmlns:r="http://schemas.openxmlformats.org/officeDocument/2006/relationships" r:id="rId2"/>
          <a:extLst>
            <a:ext uri="{FF2B5EF4-FFF2-40B4-BE49-F238E27FC236}">
              <a16:creationId xmlns:a16="http://schemas.microsoft.com/office/drawing/2014/main" id="{00000000-0008-0000-1A00-0000DB151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750" y="82550"/>
          <a:ext cx="103505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2253617</xdr:colOff>
      <xdr:row>4</xdr:row>
      <xdr:rowOff>98425</xdr:rowOff>
    </xdr:from>
    <xdr:to>
      <xdr:col>9</xdr:col>
      <xdr:colOff>2683902</xdr:colOff>
      <xdr:row>6</xdr:row>
      <xdr:rowOff>5326</xdr:rowOff>
    </xdr:to>
    <xdr:sp macro="" textlink="">
      <xdr:nvSpPr>
        <xdr:cNvPr id="2" name="TextBox 1">
          <a:hlinkClick xmlns:r="http://schemas.openxmlformats.org/officeDocument/2006/relationships" r:id="rId4"/>
          <a:extLst>
            <a:ext uri="{FF2B5EF4-FFF2-40B4-BE49-F238E27FC236}">
              <a16:creationId xmlns:a16="http://schemas.microsoft.com/office/drawing/2014/main" id="{00000000-0008-0000-1A00-000002000000}"/>
            </a:ext>
          </a:extLst>
        </xdr:cNvPr>
        <xdr:cNvSpPr txBox="1"/>
      </xdr:nvSpPr>
      <xdr:spPr>
        <a:xfrm>
          <a:off x="1905002" y="733425"/>
          <a:ext cx="7648574" cy="304800"/>
        </a:xfrm>
        <a:prstGeom prst="rect">
          <a:avLst/>
        </a:prstGeom>
        <a:solidFill>
          <a:schemeClr val="accent5">
            <a:lumMod val="40000"/>
            <a:lumOff val="60000"/>
          </a:schemeClr>
        </a:solidFill>
        <a:ln w="9525" cmpd="sng">
          <a:noFill/>
        </a:ln>
        <a:effectLst>
          <a:glow rad="101600">
            <a:srgbClr val="FFFF00">
              <a:alpha val="68000"/>
            </a:srgbClr>
          </a:glow>
        </a:effectLst>
        <a:scene3d>
          <a:camera prst="orthographicFront"/>
          <a:lightRig rig="threePt" dir="t"/>
        </a:scene3d>
        <a:sp3d>
          <a:bevelT w="152400" h="50800" prst="softRound"/>
          <a:bevelB/>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US" sz="1200" b="1">
              <a:latin typeface="Arial" pitchFamily="34" charset="0"/>
              <a:cs typeface="Arial" pitchFamily="34" charset="0"/>
            </a:rPr>
            <a:t>CLICK  HERE  FOR  QUICK  REVIEW  OF  NEW  UPDATES  TO  THE  DME/OXYGEN  GUIDELINE  TOOL</a:t>
          </a:r>
        </a:p>
      </xdr:txBody>
    </xdr:sp>
    <xdr:clientData/>
  </xdr:twoCellAnchor>
  <xdr:twoCellAnchor>
    <xdr:from>
      <xdr:col>12</xdr:col>
      <xdr:colOff>185420</xdr:colOff>
      <xdr:row>12</xdr:row>
      <xdr:rowOff>104140</xdr:rowOff>
    </xdr:from>
    <xdr:to>
      <xdr:col>17</xdr:col>
      <xdr:colOff>531871</xdr:colOff>
      <xdr:row>14</xdr:row>
      <xdr:rowOff>114170</xdr:rowOff>
    </xdr:to>
    <xdr:sp macro="" textlink="">
      <xdr:nvSpPr>
        <xdr:cNvPr id="3" name="Flowchart: Process 2">
          <a:extLst>
            <a:ext uri="{FF2B5EF4-FFF2-40B4-BE49-F238E27FC236}">
              <a16:creationId xmlns:a16="http://schemas.microsoft.com/office/drawing/2014/main" id="{00000000-0008-0000-1A00-000003000000}"/>
            </a:ext>
          </a:extLst>
        </xdr:cNvPr>
        <xdr:cNvSpPr/>
      </xdr:nvSpPr>
      <xdr:spPr bwMode="auto">
        <a:xfrm flipV="1">
          <a:off x="11382375" y="2162175"/>
          <a:ext cx="3305176" cy="314325"/>
        </a:xfrm>
        <a:prstGeom prst="flowChartProcess">
          <a:avLst/>
        </a:prstGeom>
        <a:noFill/>
        <a:ln>
          <a:noFill/>
          <a:headEnd type="none" w="med" len="med"/>
          <a:tailEnd type="none" w="med" len="med"/>
        </a:ln>
        <a:effectLst>
          <a:glow>
            <a:schemeClr val="accent2">
              <a:satMod val="175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endParaRPr lang="en-US"/>
        </a:p>
      </xdr:txBody>
    </xdr:sp>
    <xdr:clientData/>
  </xdr:twoCellAnchor>
  <xdr:twoCellAnchor>
    <xdr:from>
      <xdr:col>8</xdr:col>
      <xdr:colOff>4656</xdr:colOff>
      <xdr:row>28</xdr:row>
      <xdr:rowOff>41274</xdr:rowOff>
    </xdr:from>
    <xdr:to>
      <xdr:col>11</xdr:col>
      <xdr:colOff>4657</xdr:colOff>
      <xdr:row>29</xdr:row>
      <xdr:rowOff>104186</xdr:rowOff>
    </xdr:to>
    <xdr:sp macro="" textlink="">
      <xdr:nvSpPr>
        <xdr:cNvPr id="5" name="TextBox 4">
          <a:extLst>
            <a:ext uri="{FF2B5EF4-FFF2-40B4-BE49-F238E27FC236}">
              <a16:creationId xmlns:a16="http://schemas.microsoft.com/office/drawing/2014/main" id="{00000000-0008-0000-1A00-000005000000}"/>
            </a:ext>
          </a:extLst>
        </xdr:cNvPr>
        <xdr:cNvSpPr txBox="1"/>
      </xdr:nvSpPr>
      <xdr:spPr>
        <a:xfrm>
          <a:off x="7162799" y="5276849"/>
          <a:ext cx="3486151" cy="266701"/>
        </a:xfrm>
        <a:prstGeom prst="rect">
          <a:avLst/>
        </a:prstGeom>
        <a:solidFill>
          <a:srgbClr val="00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u="sng">
              <a:solidFill>
                <a:srgbClr val="2A4BEE"/>
              </a:solidFill>
              <a:effectLst/>
              <a:latin typeface="Arial" pitchFamily="34" charset="0"/>
              <a:ea typeface="+mn-ea"/>
              <a:cs typeface="Arial" pitchFamily="34" charset="0"/>
            </a:rPr>
            <a:t>IMPORTANT   TRANSMITTALS  &amp;  BULLETINS</a:t>
          </a:r>
          <a:r>
            <a:rPr lang="en-US" sz="1100" b="1" u="sng">
              <a:solidFill>
                <a:sysClr val="windowText" lastClr="000000"/>
              </a:solidFill>
              <a:effectLst/>
              <a:latin typeface="Arial" pitchFamily="34" charset="0"/>
              <a:ea typeface="+mn-ea"/>
              <a:cs typeface="Arial" pitchFamily="34" charset="0"/>
            </a:rPr>
            <a:t>                                                                                                                                                                                                    </a:t>
          </a:r>
          <a:endParaRPr lang="en-US" sz="1100" u="sng">
            <a:solidFill>
              <a:sysClr val="windowText" lastClr="000000"/>
            </a:solidFill>
            <a:latin typeface="Arial" pitchFamily="34" charset="0"/>
            <a:cs typeface="Arial" pitchFamily="34" charset="0"/>
          </a:endParaRPr>
        </a:p>
      </xdr:txBody>
    </xdr:sp>
    <xdr:clientData/>
  </xdr:twoCellAnchor>
  <xdr:twoCellAnchor>
    <xdr:from>
      <xdr:col>7</xdr:col>
      <xdr:colOff>396875</xdr:colOff>
      <xdr:row>8</xdr:row>
      <xdr:rowOff>3951</xdr:rowOff>
    </xdr:from>
    <xdr:to>
      <xdr:col>11</xdr:col>
      <xdr:colOff>110203</xdr:colOff>
      <xdr:row>14</xdr:row>
      <xdr:rowOff>114071</xdr:rowOff>
    </xdr:to>
    <xdr:sp macro="" textlink="">
      <xdr:nvSpPr>
        <xdr:cNvPr id="4" name="Rectangle 3">
          <a:extLst>
            <a:ext uri="{FF2B5EF4-FFF2-40B4-BE49-F238E27FC236}">
              <a16:creationId xmlns:a16="http://schemas.microsoft.com/office/drawing/2014/main" id="{00000000-0008-0000-1A00-000004000000}"/>
            </a:ext>
          </a:extLst>
        </xdr:cNvPr>
        <xdr:cNvSpPr/>
      </xdr:nvSpPr>
      <xdr:spPr bwMode="auto">
        <a:xfrm>
          <a:off x="6981825" y="1457325"/>
          <a:ext cx="3752850" cy="1019175"/>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14300">
            <a:schemeClr val="accent3">
              <a:satMod val="175000"/>
            </a:schemeClr>
          </a:glow>
        </a:effectLst>
      </xdr:spPr>
      <xdr:txBody>
        <a:bodyPr vertOverflow="clip" horzOverflow="clip" wrap="square" lIns="18288" tIns="0" rIns="0" bIns="0" rtlCol="0" anchor="t" upright="1"/>
        <a:lstStyle/>
        <a:p>
          <a:endParaRPr lang="en-US"/>
        </a:p>
      </xdr:txBody>
    </xdr:sp>
    <xdr:clientData/>
  </xdr:twoCellAnchor>
  <xdr:twoCellAnchor>
    <xdr:from>
      <xdr:col>10</xdr:col>
      <xdr:colOff>393065</xdr:colOff>
      <xdr:row>0</xdr:row>
      <xdr:rowOff>43179</xdr:rowOff>
    </xdr:from>
    <xdr:to>
      <xdr:col>14</xdr:col>
      <xdr:colOff>110537</xdr:colOff>
      <xdr:row>11</xdr:row>
      <xdr:rowOff>41258</xdr:rowOff>
    </xdr:to>
    <xdr:sp macro="" textlink="">
      <xdr:nvSpPr>
        <xdr:cNvPr id="9" name="Explosion 2 8">
          <a:hlinkClick xmlns:r="http://schemas.openxmlformats.org/officeDocument/2006/relationships" r:id="rId5"/>
          <a:extLst>
            <a:ext uri="{FF2B5EF4-FFF2-40B4-BE49-F238E27FC236}">
              <a16:creationId xmlns:a16="http://schemas.microsoft.com/office/drawing/2014/main" id="{00000000-0008-0000-1A00-000009000000}"/>
            </a:ext>
          </a:extLst>
        </xdr:cNvPr>
        <xdr:cNvSpPr/>
      </xdr:nvSpPr>
      <xdr:spPr bwMode="auto">
        <a:xfrm>
          <a:off x="10334625" y="9524"/>
          <a:ext cx="2228850" cy="2028825"/>
        </a:xfrm>
        <a:prstGeom prst="irregularSeal2">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444500">
            <a:srgbClr val="FF0000">
              <a:alpha val="44000"/>
            </a:srgbClr>
          </a:glow>
        </a:effectLst>
      </xdr:spPr>
      <xdr:txBody>
        <a:bodyPr vertOverflow="clip" horzOverflow="clip" wrap="square" lIns="18288" tIns="0" rIns="0" bIns="0" rtlCol="0" anchor="ctr" upright="1"/>
        <a:lstStyle/>
        <a:p>
          <a:pPr algn="ctr"/>
          <a:r>
            <a:rPr lang="en-US" sz="1100" b="1" u="sng">
              <a:effectLst/>
              <a:latin typeface="+mn-lt"/>
              <a:ea typeface="+mn-ea"/>
              <a:cs typeface="+mn-cs"/>
            </a:rPr>
            <a:t>IMPORTANT READ</a:t>
          </a:r>
          <a:endParaRPr lang="en-US" sz="1200">
            <a:effectLst/>
          </a:endParaRPr>
        </a:p>
        <a:p>
          <a:pPr algn="ctr"/>
          <a:r>
            <a:rPr lang="en-US" sz="1100" b="1">
              <a:effectLst/>
              <a:latin typeface="+mn-lt"/>
              <a:ea typeface="+mn-ea"/>
              <a:cs typeface="+mn-cs"/>
            </a:rPr>
            <a:t>When</a:t>
          </a:r>
          <a:r>
            <a:rPr lang="en-US" sz="1100" b="1" baseline="0">
              <a:effectLst/>
              <a:latin typeface="+mn-lt"/>
              <a:ea typeface="+mn-ea"/>
              <a:cs typeface="+mn-cs"/>
            </a:rPr>
            <a:t> billing repair codes</a:t>
          </a:r>
          <a:endParaRPr lang="en-US" sz="1200">
            <a:effectLst/>
          </a:endParaRPr>
        </a:p>
        <a:p>
          <a:pPr algn="ctr"/>
          <a:r>
            <a:rPr lang="en-US" sz="1100" b="1" baseline="0">
              <a:effectLst/>
              <a:latin typeface="+mn-lt"/>
              <a:ea typeface="+mn-ea"/>
              <a:cs typeface="+mn-cs"/>
            </a:rPr>
            <a:t>( Click Here )</a:t>
          </a:r>
          <a:endParaRPr lang="en-US" sz="1200">
            <a:effectLst/>
          </a:endParaRPr>
        </a:p>
      </xdr:txBody>
    </xdr:sp>
    <xdr:clientData/>
  </xdr:twoCellAnchor>
  <xdr:twoCellAnchor>
    <xdr:from>
      <xdr:col>7</xdr:col>
      <xdr:colOff>400686</xdr:colOff>
      <xdr:row>26</xdr:row>
      <xdr:rowOff>266065</xdr:rowOff>
    </xdr:from>
    <xdr:to>
      <xdr:col>11</xdr:col>
      <xdr:colOff>453566</xdr:colOff>
      <xdr:row>37</xdr:row>
      <xdr:rowOff>74849</xdr:rowOff>
    </xdr:to>
    <xdr:sp macro="" textlink="">
      <xdr:nvSpPr>
        <xdr:cNvPr id="10" name="Rectangle 9">
          <a:extLst>
            <a:ext uri="{FF2B5EF4-FFF2-40B4-BE49-F238E27FC236}">
              <a16:creationId xmlns:a16="http://schemas.microsoft.com/office/drawing/2014/main" id="{00000000-0008-0000-1A00-00000A000000}"/>
            </a:ext>
          </a:extLst>
        </xdr:cNvPr>
        <xdr:cNvSpPr/>
      </xdr:nvSpPr>
      <xdr:spPr bwMode="auto">
        <a:xfrm>
          <a:off x="6983731" y="5029200"/>
          <a:ext cx="3989150" cy="2038368"/>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63500">
            <a:srgbClr val="00B050">
              <a:alpha val="75000"/>
            </a:srgbClr>
          </a:glow>
        </a:effectLst>
      </xdr:spPr>
      <xdr:txBody>
        <a:bodyPr vertOverflow="clip" horzOverflow="clip" wrap="square" lIns="18288" tIns="0" rIns="0" bIns="0" rtlCol="0" anchor="t" upright="1"/>
        <a:lstStyle/>
        <a:p>
          <a:endParaRPr lang="en-US"/>
        </a:p>
      </xdr:txBody>
    </xdr:sp>
    <xdr:clientData/>
  </xdr:twoCellAnchor>
  <xdr:twoCellAnchor>
    <xdr:from>
      <xdr:col>7</xdr:col>
      <xdr:colOff>35560</xdr:colOff>
      <xdr:row>16</xdr:row>
      <xdr:rowOff>17144</xdr:rowOff>
    </xdr:from>
    <xdr:to>
      <xdr:col>15</xdr:col>
      <xdr:colOff>115013</xdr:colOff>
      <xdr:row>26</xdr:row>
      <xdr:rowOff>4363</xdr:rowOff>
    </xdr:to>
    <xdr:sp macro="" textlink="">
      <xdr:nvSpPr>
        <xdr:cNvPr id="12" name="Rectangle 11">
          <a:extLst>
            <a:ext uri="{FF2B5EF4-FFF2-40B4-BE49-F238E27FC236}">
              <a16:creationId xmlns:a16="http://schemas.microsoft.com/office/drawing/2014/main" id="{00000000-0008-0000-1A00-00000C000000}"/>
            </a:ext>
          </a:extLst>
        </xdr:cNvPr>
        <xdr:cNvSpPr/>
      </xdr:nvSpPr>
      <xdr:spPr bwMode="auto">
        <a:xfrm>
          <a:off x="6772275" y="2724149"/>
          <a:ext cx="6429376" cy="2047876"/>
        </a:xfrm>
        <a:prstGeom prst="rect">
          <a:avLst/>
        </a:prstGeom>
        <a:noFill/>
        <a:ln w="9525" cap="flat" cmpd="sng" algn="ctr">
          <a:solidFill>
            <a:srgbClr val="FF0066"/>
          </a:solidFill>
          <a:prstDash val="solid"/>
          <a:round/>
          <a:headEnd type="none" w="med" len="med"/>
          <a:tailEnd type="none" w="med" len="med"/>
        </a:ln>
        <a:effectLst>
          <a:glow rad="114300">
            <a:srgbClr val="FF0066"/>
          </a:glow>
        </a:effectLst>
      </xdr:spPr>
      <xdr:txBody>
        <a:bodyPr vertOverflow="clip" horzOverflow="clip" wrap="square" lIns="18288" tIns="0" rIns="0" bIns="0" rtlCol="0" anchor="t" upright="1"/>
        <a:lstStyle/>
        <a:p>
          <a:endParaRPr lang="en-US"/>
        </a:p>
      </xdr:txBody>
    </xdr:sp>
    <xdr:clientData/>
  </xdr:twoCellAnchor>
  <xdr:twoCellAnchor>
    <xdr:from>
      <xdr:col>13</xdr:col>
      <xdr:colOff>606425</xdr:colOff>
      <xdr:row>8</xdr:row>
      <xdr:rowOff>0</xdr:rowOff>
    </xdr:from>
    <xdr:to>
      <xdr:col>22</xdr:col>
      <xdr:colOff>2659</xdr:colOff>
      <xdr:row>18</xdr:row>
      <xdr:rowOff>217899</xdr:rowOff>
    </xdr:to>
    <xdr:sp macro="" textlink="">
      <xdr:nvSpPr>
        <xdr:cNvPr id="14" name="Rectangle 13">
          <a:extLst>
            <a:ext uri="{FF2B5EF4-FFF2-40B4-BE49-F238E27FC236}">
              <a16:creationId xmlns:a16="http://schemas.microsoft.com/office/drawing/2014/main" id="{00000000-0008-0000-1A00-00000E000000}"/>
            </a:ext>
          </a:extLst>
        </xdr:cNvPr>
        <xdr:cNvSpPr/>
      </xdr:nvSpPr>
      <xdr:spPr bwMode="auto">
        <a:xfrm>
          <a:off x="12750165" y="1491615"/>
          <a:ext cx="4766663" cy="1622990"/>
        </a:xfrm>
        <a:prstGeom prst="rect">
          <a:avLst/>
        </a:prstGeom>
        <a:noFill/>
        <a:ln w="9525" cap="flat" cmpd="sng" algn="ctr">
          <a:solidFill>
            <a:schemeClr val="accent5">
              <a:lumMod val="60000"/>
              <a:lumOff val="40000"/>
            </a:schemeClr>
          </a:solidFill>
          <a:prstDash val="solid"/>
          <a:round/>
          <a:headEnd type="none" w="med" len="med"/>
          <a:tailEnd type="none" w="med" len="med"/>
        </a:ln>
        <a:effectLst>
          <a:glow rad="114300">
            <a:schemeClr val="accent6">
              <a:lumMod val="75000"/>
            </a:schemeClr>
          </a:glow>
        </a:effectLst>
      </xdr:spPr>
      <xdr:txBody>
        <a:bodyPr vertOverflow="clip" horzOverflow="clip" wrap="square" lIns="18288" tIns="0" rIns="0" bIns="0" rtlCol="0" anchor="t" upright="1"/>
        <a:lstStyle/>
        <a:p>
          <a:pPr marL="0" marR="0" lvl="0" indent="0" defTabSz="914400" eaLnBrk="1" fontAlgn="auto" latinLnBrk="0" hangingPunct="1">
            <a:lnSpc>
              <a:spcPts val="11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mn-lt"/>
              <a:ea typeface="+mn-ea"/>
              <a:cs typeface="+mn-cs"/>
            </a:rPr>
            <a:t>101 CMR 447.00 Rates for Certain Home and Community- Based Services Related to Section 9817 of the American Rescue Plan Act</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0" i="0" u="sng" strike="noStrike" kern="0" cap="none" spc="0" normalizeH="0" baseline="0" noProof="0">
              <a:ln>
                <a:noFill/>
              </a:ln>
              <a:solidFill>
                <a:sysClr val="windowText" lastClr="000000"/>
              </a:solidFill>
              <a:effectLst/>
              <a:uLnTx/>
              <a:uFillTx/>
              <a:latin typeface="+mn-lt"/>
              <a:ea typeface="+mn-ea"/>
              <a:cs typeface="+mn-cs"/>
              <a:hlinkClick xmlns:r="http://schemas.openxmlformats.org/officeDocument/2006/relationships" r:id=""/>
            </a:rPr>
            <a:t>101 CMR 447.00: Rates for Certain Home- and Community-based Services Related to Section 9817 of the American Rescue Plan Act</a:t>
          </a:r>
          <a:endParaRPr kumimoji="0" lang="en-US" sz="1000" b="0"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mn-lt"/>
              <a:ea typeface="+mn-ea"/>
              <a:cs typeface="+mn-cs"/>
            </a:rPr>
            <a:t>You can find additional information here: </a:t>
          </a:r>
          <a:r>
            <a:rPr kumimoji="0" lang="en-US" sz="1000" b="0" i="0" u="sng" strike="noStrike" kern="0" cap="none" spc="0" normalizeH="0" baseline="0" noProof="0">
              <a:ln>
                <a:noFill/>
              </a:ln>
              <a:solidFill>
                <a:sysClr val="windowText" lastClr="000000"/>
              </a:solidFill>
              <a:effectLst/>
              <a:uLnTx/>
              <a:uFillTx/>
              <a:latin typeface="+mn-lt"/>
              <a:ea typeface="+mn-ea"/>
              <a:cs typeface="+mn-cs"/>
              <a:hlinkClick xmlns:r="http://schemas.openxmlformats.org/officeDocument/2006/relationships" r:id=""/>
            </a:rPr>
            <a:t>Strengthening Home and Community Based Services and Behavioral Health Services Using American Rescue Plan (ARP) Funding | Mass.gov</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1" i="0" u="none" strike="noStrike" kern="0" cap="none" spc="0" normalizeH="0" baseline="0" noProof="0">
              <a:ln>
                <a:noFill/>
              </a:ln>
              <a:solidFill>
                <a:sysClr val="windowText" lastClr="000000"/>
              </a:solidFill>
              <a:effectLst/>
              <a:uLnTx/>
              <a:uFillTx/>
              <a:latin typeface="+mn-lt"/>
              <a:ea typeface="+mn-ea"/>
              <a:cs typeface="+mn-cs"/>
            </a:rPr>
            <a:t>and</a:t>
          </a:r>
        </a:p>
        <a:p>
          <a:pPr marL="0" marR="0" lvl="0" indent="0" defTabSz="914400" eaLnBrk="1" fontAlgn="auto" latinLnBrk="0" hangingPunct="1">
            <a:lnSpc>
              <a:spcPts val="1100"/>
            </a:lnSpc>
            <a:spcBef>
              <a:spcPts val="0"/>
            </a:spcBef>
            <a:spcAft>
              <a:spcPts val="0"/>
            </a:spcAft>
            <a:buClrTx/>
            <a:buSzTx/>
            <a:buFontTx/>
            <a:buNone/>
            <a:tabLst/>
            <a:defRPr/>
          </a:pPr>
          <a:r>
            <a:rPr kumimoji="0" lang="en-US" sz="1000" b="0" i="0" u="sng" strike="noStrike" kern="0" cap="none" spc="0" normalizeH="0" baseline="0" noProof="0">
              <a:ln>
                <a:noFill/>
              </a:ln>
              <a:solidFill>
                <a:sysClr val="windowText" lastClr="000000"/>
              </a:solidFill>
              <a:effectLst/>
              <a:uLnTx/>
              <a:uFillTx/>
              <a:latin typeface="+mn-lt"/>
              <a:ea typeface="+mn-ea"/>
              <a:cs typeface="+mn-cs"/>
              <a:hlinkClick xmlns:r="http://schemas.openxmlformats.org/officeDocument/2006/relationships" r:id=""/>
            </a:rPr>
            <a:t>https://www.mass.gov/doc/for-masshealth-providers-home-and-community-based-service-enhanced-rate-add-ons-using-american-rescue-plan-act-arpa-funding/download</a:t>
          </a:r>
          <a:endParaRPr kumimoji="0" lang="en-US" sz="1000" b="0"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222250</xdr:colOff>
      <xdr:row>0</xdr:row>
      <xdr:rowOff>114300</xdr:rowOff>
    </xdr:from>
    <xdr:to>
      <xdr:col>0</xdr:col>
      <xdr:colOff>1390650</xdr:colOff>
      <xdr:row>2</xdr:row>
      <xdr:rowOff>279400</xdr:rowOff>
    </xdr:to>
    <xdr:pic>
      <xdr:nvPicPr>
        <xdr:cNvPr id="1710123" name="Picture 2">
          <a:hlinkClick xmlns:r="http://schemas.openxmlformats.org/officeDocument/2006/relationships" r:id="rId1"/>
          <a:extLst>
            <a:ext uri="{FF2B5EF4-FFF2-40B4-BE49-F238E27FC236}">
              <a16:creationId xmlns:a16="http://schemas.microsoft.com/office/drawing/2014/main" id="{00000000-0008-0000-1B00-00002B18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2250" y="114300"/>
          <a:ext cx="1168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1168400</xdr:colOff>
      <xdr:row>4</xdr:row>
      <xdr:rowOff>38100</xdr:rowOff>
    </xdr:to>
    <xdr:pic>
      <xdr:nvPicPr>
        <xdr:cNvPr id="1711190" name="Picture 2">
          <a:hlinkClick xmlns:r="http://schemas.openxmlformats.org/officeDocument/2006/relationships" r:id="rId1"/>
          <a:extLst>
            <a:ext uri="{FF2B5EF4-FFF2-40B4-BE49-F238E27FC236}">
              <a16:creationId xmlns:a16="http://schemas.microsoft.com/office/drawing/2014/main" id="{00000000-0008-0000-1C00-0000561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4615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107950</xdr:colOff>
      <xdr:row>0</xdr:row>
      <xdr:rowOff>19050</xdr:rowOff>
    </xdr:from>
    <xdr:to>
      <xdr:col>0</xdr:col>
      <xdr:colOff>1282700</xdr:colOff>
      <xdr:row>4</xdr:row>
      <xdr:rowOff>69850</xdr:rowOff>
    </xdr:to>
    <xdr:pic>
      <xdr:nvPicPr>
        <xdr:cNvPr id="1711191" name="Picture 2">
          <a:hlinkClick xmlns:r="http://schemas.openxmlformats.org/officeDocument/2006/relationships" r:id="rId1"/>
          <a:extLst>
            <a:ext uri="{FF2B5EF4-FFF2-40B4-BE49-F238E27FC236}">
              <a16:creationId xmlns:a16="http://schemas.microsoft.com/office/drawing/2014/main" id="{00000000-0008-0000-1C00-0000571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950" y="19050"/>
          <a:ext cx="838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44450</xdr:rowOff>
    </xdr:from>
    <xdr:to>
      <xdr:col>1</xdr:col>
      <xdr:colOff>285750</xdr:colOff>
      <xdr:row>3</xdr:row>
      <xdr:rowOff>336550</xdr:rowOff>
    </xdr:to>
    <xdr:pic>
      <xdr:nvPicPr>
        <xdr:cNvPr id="1684652" name="Picture 3">
          <a:hlinkClick xmlns:r="http://schemas.openxmlformats.org/officeDocument/2006/relationships" r:id="rId1"/>
          <a:extLst>
            <a:ext uri="{FF2B5EF4-FFF2-40B4-BE49-F238E27FC236}">
              <a16:creationId xmlns:a16="http://schemas.microsoft.com/office/drawing/2014/main" id="{00000000-0008-0000-0200-0000ACB4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4450"/>
          <a:ext cx="80010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3</xdr:row>
      <xdr:rowOff>393700</xdr:rowOff>
    </xdr:from>
    <xdr:to>
      <xdr:col>2</xdr:col>
      <xdr:colOff>12700</xdr:colOff>
      <xdr:row>7</xdr:row>
      <xdr:rowOff>133350</xdr:rowOff>
    </xdr:to>
    <xdr:pic>
      <xdr:nvPicPr>
        <xdr:cNvPr id="1684653" name="Picture 2">
          <a:extLst>
            <a:ext uri="{FF2B5EF4-FFF2-40B4-BE49-F238E27FC236}">
              <a16:creationId xmlns:a16="http://schemas.microsoft.com/office/drawing/2014/main" id="{00000000-0008-0000-0200-0000ADB419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869950"/>
          <a:ext cx="7937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527050</xdr:colOff>
      <xdr:row>16</xdr:row>
      <xdr:rowOff>12700</xdr:rowOff>
    </xdr:from>
    <xdr:to>
      <xdr:col>2</xdr:col>
      <xdr:colOff>50800</xdr:colOff>
      <xdr:row>17</xdr:row>
      <xdr:rowOff>82550</xdr:rowOff>
    </xdr:to>
    <xdr:pic>
      <xdr:nvPicPr>
        <xdr:cNvPr id="1684654" name="Picture 3">
          <a:extLst>
            <a:ext uri="{FF2B5EF4-FFF2-40B4-BE49-F238E27FC236}">
              <a16:creationId xmlns:a16="http://schemas.microsoft.com/office/drawing/2014/main" id="{00000000-0008-0000-0200-0000AEB419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6650" y="3308350"/>
          <a:ext cx="1333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607695</xdr:colOff>
      <xdr:row>14</xdr:row>
      <xdr:rowOff>125095</xdr:rowOff>
    </xdr:from>
    <xdr:to>
      <xdr:col>11</xdr:col>
      <xdr:colOff>571594</xdr:colOff>
      <xdr:row>17</xdr:row>
      <xdr:rowOff>139690</xdr:rowOff>
    </xdr:to>
    <xdr:pic>
      <xdr:nvPicPr>
        <xdr:cNvPr id="5" name="Picture 1">
          <a:hlinkClick xmlns:r="http://schemas.openxmlformats.org/officeDocument/2006/relationships" r:id="rId5"/>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6">
          <a:duotone>
            <a:prstClr val="black"/>
            <a:schemeClr val="accent3">
              <a:lumMod val="20000"/>
              <a:lumOff val="80000"/>
              <a:tint val="45000"/>
              <a:satMod val="400000"/>
            </a:schemeClr>
          </a:duotone>
        </a:blip>
        <a:srcRect/>
        <a:stretch>
          <a:fillRect/>
        </a:stretch>
      </xdr:blipFill>
      <xdr:spPr bwMode="auto">
        <a:xfrm>
          <a:off x="6534150" y="3019425"/>
          <a:ext cx="552450" cy="609600"/>
        </a:xfrm>
        <a:prstGeom prst="rect">
          <a:avLst/>
        </a:prstGeom>
        <a:noFill/>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1168400</xdr:colOff>
      <xdr:row>4</xdr:row>
      <xdr:rowOff>38100</xdr:rowOff>
    </xdr:to>
    <xdr:pic>
      <xdr:nvPicPr>
        <xdr:cNvPr id="1712171" name="Picture 2">
          <a:hlinkClick xmlns:r="http://schemas.openxmlformats.org/officeDocument/2006/relationships" r:id="rId1"/>
          <a:extLst>
            <a:ext uri="{FF2B5EF4-FFF2-40B4-BE49-F238E27FC236}">
              <a16:creationId xmlns:a16="http://schemas.microsoft.com/office/drawing/2014/main" id="{00000000-0008-0000-1D00-00002B20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4615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139700</xdr:colOff>
      <xdr:row>0</xdr:row>
      <xdr:rowOff>0</xdr:rowOff>
    </xdr:from>
    <xdr:to>
      <xdr:col>0</xdr:col>
      <xdr:colOff>996950</xdr:colOff>
      <xdr:row>0</xdr:row>
      <xdr:rowOff>850900</xdr:rowOff>
    </xdr:to>
    <xdr:pic>
      <xdr:nvPicPr>
        <xdr:cNvPr id="1713195" name="Picture 2">
          <a:hlinkClick xmlns:r="http://schemas.openxmlformats.org/officeDocument/2006/relationships" r:id="rId1"/>
          <a:extLst>
            <a:ext uri="{FF2B5EF4-FFF2-40B4-BE49-F238E27FC236}">
              <a16:creationId xmlns:a16="http://schemas.microsoft.com/office/drawing/2014/main" id="{00000000-0008-0000-1E00-00002B24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700" y="0"/>
          <a:ext cx="85725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107950</xdr:colOff>
      <xdr:row>0</xdr:row>
      <xdr:rowOff>69850</xdr:rowOff>
    </xdr:from>
    <xdr:to>
      <xdr:col>1</xdr:col>
      <xdr:colOff>800100</xdr:colOff>
      <xdr:row>2</xdr:row>
      <xdr:rowOff>209550</xdr:rowOff>
    </xdr:to>
    <xdr:pic>
      <xdr:nvPicPr>
        <xdr:cNvPr id="1714219" name="Picture 2">
          <a:hlinkClick xmlns:r="http://schemas.openxmlformats.org/officeDocument/2006/relationships" r:id="rId1"/>
          <a:extLst>
            <a:ext uri="{FF2B5EF4-FFF2-40B4-BE49-F238E27FC236}">
              <a16:creationId xmlns:a16="http://schemas.microsoft.com/office/drawing/2014/main" id="{00000000-0008-0000-1F00-00002B28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950" y="69850"/>
          <a:ext cx="103505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114300</xdr:colOff>
      <xdr:row>0</xdr:row>
      <xdr:rowOff>99060</xdr:rowOff>
    </xdr:from>
    <xdr:to>
      <xdr:col>1</xdr:col>
      <xdr:colOff>2956560</xdr:colOff>
      <xdr:row>6</xdr:row>
      <xdr:rowOff>38100</xdr:rowOff>
    </xdr:to>
    <xdr:sp macro="" textlink="">
      <xdr:nvSpPr>
        <xdr:cNvPr id="166913" name="Object 1" hidden="1">
          <a:extLst>
            <a:ext uri="{63B3BB69-23CF-44E3-9099-C40C66FF867C}">
              <a14:compatExt xmlns:a14="http://schemas.microsoft.com/office/drawing/2010/main" spid="_x0000_s166913"/>
            </a:ext>
            <a:ext uri="{FF2B5EF4-FFF2-40B4-BE49-F238E27FC236}">
              <a16:creationId xmlns:a16="http://schemas.microsoft.com/office/drawing/2014/main" id="{00000000-0008-0000-2000-0000018C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1073150</xdr:colOff>
      <xdr:row>1</xdr:row>
      <xdr:rowOff>139700</xdr:rowOff>
    </xdr:from>
    <xdr:to>
      <xdr:col>12</xdr:col>
      <xdr:colOff>908050</xdr:colOff>
      <xdr:row>5</xdr:row>
      <xdr:rowOff>57150</xdr:rowOff>
    </xdr:to>
    <xdr:pic>
      <xdr:nvPicPr>
        <xdr:cNvPr id="1715286" name="Picture 2">
          <a:hlinkClick xmlns:r="http://schemas.openxmlformats.org/officeDocument/2006/relationships" r:id="rId1"/>
          <a:extLst>
            <a:ext uri="{FF2B5EF4-FFF2-40B4-BE49-F238E27FC236}">
              <a16:creationId xmlns:a16="http://schemas.microsoft.com/office/drawing/2014/main" id="{00000000-0008-0000-2000-0000562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34350" y="298450"/>
          <a:ext cx="9080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99060</xdr:rowOff>
    </xdr:from>
    <xdr:to>
      <xdr:col>1</xdr:col>
      <xdr:colOff>2956560</xdr:colOff>
      <xdr:row>6</xdr:row>
      <xdr:rowOff>38100</xdr:rowOff>
    </xdr:to>
    <xdr:pic>
      <xdr:nvPicPr>
        <xdr:cNvPr id="2" name="Picture 1">
          <a:extLst>
            <a:ext uri="{FF2B5EF4-FFF2-40B4-BE49-F238E27FC236}">
              <a16:creationId xmlns:a16="http://schemas.microsoft.com/office/drawing/2014/main" id="{7D7BBD76-A1C9-6C7D-DD5C-1895566D72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9060"/>
          <a:ext cx="2705100" cy="99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19</xdr:row>
      <xdr:rowOff>0</xdr:rowOff>
    </xdr:from>
    <xdr:to>
      <xdr:col>15</xdr:col>
      <xdr:colOff>539597</xdr:colOff>
      <xdr:row>30</xdr:row>
      <xdr:rowOff>102305</xdr:rowOff>
    </xdr:to>
    <xdr:pic>
      <xdr:nvPicPr>
        <xdr:cNvPr id="4" name="Picture 3">
          <a:extLst>
            <a:ext uri="{FF2B5EF4-FFF2-40B4-BE49-F238E27FC236}">
              <a16:creationId xmlns:a16="http://schemas.microsoft.com/office/drawing/2014/main" id="{ACBC564D-7B32-99FC-238F-7D0449DC4570}"/>
            </a:ext>
          </a:extLst>
        </xdr:cNvPr>
        <xdr:cNvPicPr>
          <a:picLocks noChangeAspect="1"/>
        </xdr:cNvPicPr>
      </xdr:nvPicPr>
      <xdr:blipFill>
        <a:blip xmlns:r="http://schemas.openxmlformats.org/officeDocument/2006/relationships" r:embed="rId4"/>
        <a:stretch>
          <a:fillRect/>
        </a:stretch>
      </xdr:blipFill>
      <xdr:spPr>
        <a:xfrm>
          <a:off x="9441180" y="3749040"/>
          <a:ext cx="1164437" cy="227400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1130300</xdr:colOff>
      <xdr:row>1</xdr:row>
      <xdr:rowOff>6350</xdr:rowOff>
    </xdr:from>
    <xdr:to>
      <xdr:col>12</xdr:col>
      <xdr:colOff>965200</xdr:colOff>
      <xdr:row>4</xdr:row>
      <xdr:rowOff>190500</xdr:rowOff>
    </xdr:to>
    <xdr:pic>
      <xdr:nvPicPr>
        <xdr:cNvPr id="1716310" name="Picture 2">
          <a:hlinkClick xmlns:r="http://schemas.openxmlformats.org/officeDocument/2006/relationships" r:id="rId1"/>
          <a:extLst>
            <a:ext uri="{FF2B5EF4-FFF2-40B4-BE49-F238E27FC236}">
              <a16:creationId xmlns:a16="http://schemas.microsoft.com/office/drawing/2014/main" id="{00000000-0008-0000-2200-00005630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66100" y="165100"/>
          <a:ext cx="9080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0</xdr:row>
      <xdr:rowOff>99060</xdr:rowOff>
    </xdr:from>
    <xdr:to>
      <xdr:col>1</xdr:col>
      <xdr:colOff>2956560</xdr:colOff>
      <xdr:row>6</xdr:row>
      <xdr:rowOff>22860</xdr:rowOff>
    </xdr:to>
    <xdr:sp macro="" textlink="">
      <xdr:nvSpPr>
        <xdr:cNvPr id="181495" name="Object 247" hidden="1">
          <a:extLst>
            <a:ext uri="{63B3BB69-23CF-44E3-9099-C40C66FF867C}">
              <a14:compatExt xmlns:a14="http://schemas.microsoft.com/office/drawing/2010/main" spid="_x0000_s181495"/>
            </a:ext>
            <a:ext uri="{FF2B5EF4-FFF2-40B4-BE49-F238E27FC236}">
              <a16:creationId xmlns:a16="http://schemas.microsoft.com/office/drawing/2014/main" id="{00000000-0008-0000-2200-0000F7C4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15</xdr:row>
      <xdr:rowOff>0</xdr:rowOff>
    </xdr:from>
    <xdr:to>
      <xdr:col>19</xdr:col>
      <xdr:colOff>473424</xdr:colOff>
      <xdr:row>25</xdr:row>
      <xdr:rowOff>185311</xdr:rowOff>
    </xdr:to>
    <xdr:sp macro="" textlink="">
      <xdr:nvSpPr>
        <xdr:cNvPr id="5" name="Down Arrow 4">
          <a:extLst>
            <a:ext uri="{FF2B5EF4-FFF2-40B4-BE49-F238E27FC236}">
              <a16:creationId xmlns:a16="http://schemas.microsoft.com/office/drawing/2014/main" id="{00000000-0008-0000-2200-000005000000}"/>
            </a:ext>
          </a:extLst>
        </xdr:cNvPr>
        <xdr:cNvSpPr/>
      </xdr:nvSpPr>
      <xdr:spPr bwMode="auto">
        <a:xfrm>
          <a:off x="11706225" y="3048000"/>
          <a:ext cx="904875" cy="2200275"/>
        </a:xfrm>
        <a:prstGeom prst="downArrow">
          <a:avLst/>
        </a:prstGeom>
        <a:solidFill>
          <a:srgbClr val="FFC000"/>
        </a:solid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endParaRPr lang="en-US"/>
        </a:p>
      </xdr:txBody>
    </xdr:sp>
    <xdr:clientData/>
  </xdr:twoCellAnchor>
  <xdr:twoCellAnchor>
    <xdr:from>
      <xdr:col>0</xdr:col>
      <xdr:colOff>99060</xdr:colOff>
      <xdr:row>0</xdr:row>
      <xdr:rowOff>99060</xdr:rowOff>
    </xdr:from>
    <xdr:to>
      <xdr:col>1</xdr:col>
      <xdr:colOff>2956560</xdr:colOff>
      <xdr:row>6</xdr:row>
      <xdr:rowOff>22860</xdr:rowOff>
    </xdr:to>
    <xdr:pic>
      <xdr:nvPicPr>
        <xdr:cNvPr id="2" name="Picture 247">
          <a:extLst>
            <a:ext uri="{FF2B5EF4-FFF2-40B4-BE49-F238E27FC236}">
              <a16:creationId xmlns:a16="http://schemas.microsoft.com/office/drawing/2014/main" id="{35536FD6-D7CC-8E2C-F180-CD2703107E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060" y="99060"/>
          <a:ext cx="265176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1117600</xdr:colOff>
      <xdr:row>0</xdr:row>
      <xdr:rowOff>152400</xdr:rowOff>
    </xdr:from>
    <xdr:to>
      <xdr:col>12</xdr:col>
      <xdr:colOff>958850</xdr:colOff>
      <xdr:row>4</xdr:row>
      <xdr:rowOff>82550</xdr:rowOff>
    </xdr:to>
    <xdr:pic>
      <xdr:nvPicPr>
        <xdr:cNvPr id="1717334" name="Picture 5">
          <a:hlinkClick xmlns:r="http://schemas.openxmlformats.org/officeDocument/2006/relationships" r:id="rId1"/>
          <a:extLst>
            <a:ext uri="{FF2B5EF4-FFF2-40B4-BE49-F238E27FC236}">
              <a16:creationId xmlns:a16="http://schemas.microsoft.com/office/drawing/2014/main" id="{00000000-0008-0000-2300-00005634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0700" y="152400"/>
          <a:ext cx="90805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137160</xdr:colOff>
      <xdr:row>0</xdr:row>
      <xdr:rowOff>137160</xdr:rowOff>
    </xdr:from>
    <xdr:to>
      <xdr:col>1</xdr:col>
      <xdr:colOff>2956560</xdr:colOff>
      <xdr:row>6</xdr:row>
      <xdr:rowOff>60960</xdr:rowOff>
    </xdr:to>
    <xdr:sp macro="" textlink="">
      <xdr:nvSpPr>
        <xdr:cNvPr id="168254" name="Object 318" hidden="1">
          <a:extLst>
            <a:ext uri="{63B3BB69-23CF-44E3-9099-C40C66FF867C}">
              <a14:compatExt xmlns:a14="http://schemas.microsoft.com/office/drawing/2010/main" spid="_x0000_s168254"/>
            </a:ext>
            <a:ext uri="{FF2B5EF4-FFF2-40B4-BE49-F238E27FC236}">
              <a16:creationId xmlns:a16="http://schemas.microsoft.com/office/drawing/2014/main" id="{00000000-0008-0000-2300-00003E91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18</xdr:col>
      <xdr:colOff>479424</xdr:colOff>
      <xdr:row>13</xdr:row>
      <xdr:rowOff>173354</xdr:rowOff>
    </xdr:from>
    <xdr:to>
      <xdr:col>20</xdr:col>
      <xdr:colOff>421</xdr:colOff>
      <xdr:row>25</xdr:row>
      <xdr:rowOff>173502</xdr:rowOff>
    </xdr:to>
    <xdr:sp macro="" textlink="">
      <xdr:nvSpPr>
        <xdr:cNvPr id="2" name="Down Arrow 1">
          <a:extLst>
            <a:ext uri="{FF2B5EF4-FFF2-40B4-BE49-F238E27FC236}">
              <a16:creationId xmlns:a16="http://schemas.microsoft.com/office/drawing/2014/main" id="{00000000-0008-0000-2300-000002000000}"/>
            </a:ext>
          </a:extLst>
        </xdr:cNvPr>
        <xdr:cNvSpPr/>
      </xdr:nvSpPr>
      <xdr:spPr bwMode="auto">
        <a:xfrm>
          <a:off x="11982449" y="2628899"/>
          <a:ext cx="904875" cy="2200275"/>
        </a:xfrm>
        <a:prstGeom prst="downArrow">
          <a:avLst/>
        </a:prstGeom>
        <a:solidFill>
          <a:srgbClr val="FFC000"/>
        </a:solid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endParaRPr lang="en-US"/>
        </a:p>
      </xdr:txBody>
    </xdr:sp>
    <xdr:clientData/>
  </xdr:twoCellAnchor>
  <xdr:twoCellAnchor>
    <xdr:from>
      <xdr:col>0</xdr:col>
      <xdr:colOff>137160</xdr:colOff>
      <xdr:row>0</xdr:row>
      <xdr:rowOff>137160</xdr:rowOff>
    </xdr:from>
    <xdr:to>
      <xdr:col>1</xdr:col>
      <xdr:colOff>2956560</xdr:colOff>
      <xdr:row>6</xdr:row>
      <xdr:rowOff>60960</xdr:rowOff>
    </xdr:to>
    <xdr:pic>
      <xdr:nvPicPr>
        <xdr:cNvPr id="3" name="Picture 318">
          <a:extLst>
            <a:ext uri="{FF2B5EF4-FFF2-40B4-BE49-F238E27FC236}">
              <a16:creationId xmlns:a16="http://schemas.microsoft.com/office/drawing/2014/main" id="{9F455773-4D9F-9E45-1475-1E30BA573F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160" y="137160"/>
          <a:ext cx="268224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44450</xdr:colOff>
      <xdr:row>0</xdr:row>
      <xdr:rowOff>127000</xdr:rowOff>
    </xdr:from>
    <xdr:to>
      <xdr:col>1</xdr:col>
      <xdr:colOff>69850</xdr:colOff>
      <xdr:row>0</xdr:row>
      <xdr:rowOff>831850</xdr:rowOff>
    </xdr:to>
    <xdr:pic>
      <xdr:nvPicPr>
        <xdr:cNvPr id="1718315" name="Picture 2">
          <a:hlinkClick xmlns:r="http://schemas.openxmlformats.org/officeDocument/2006/relationships" r:id="rId1"/>
          <a:extLst>
            <a:ext uri="{FF2B5EF4-FFF2-40B4-BE49-F238E27FC236}">
              <a16:creationId xmlns:a16="http://schemas.microsoft.com/office/drawing/2014/main" id="{00000000-0008-0000-2400-00002B38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450" y="127000"/>
          <a:ext cx="67945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101600</xdr:colOff>
      <xdr:row>0</xdr:row>
      <xdr:rowOff>177800</xdr:rowOff>
    </xdr:from>
    <xdr:to>
      <xdr:col>1</xdr:col>
      <xdr:colOff>1104900</xdr:colOff>
      <xdr:row>2</xdr:row>
      <xdr:rowOff>273050</xdr:rowOff>
    </xdr:to>
    <xdr:pic>
      <xdr:nvPicPr>
        <xdr:cNvPr id="1719339" name="Picture 2">
          <a:hlinkClick xmlns:r="http://schemas.openxmlformats.org/officeDocument/2006/relationships" r:id="rId1"/>
          <a:extLst>
            <a:ext uri="{FF2B5EF4-FFF2-40B4-BE49-F238E27FC236}">
              <a16:creationId xmlns:a16="http://schemas.microsoft.com/office/drawing/2014/main" id="{00000000-0008-0000-2500-00002B3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77800"/>
          <a:ext cx="6985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1</xdr:col>
      <xdr:colOff>361950</xdr:colOff>
      <xdr:row>0</xdr:row>
      <xdr:rowOff>120650</xdr:rowOff>
    </xdr:from>
    <xdr:to>
      <xdr:col>2</xdr:col>
      <xdr:colOff>488950</xdr:colOff>
      <xdr:row>3</xdr:row>
      <xdr:rowOff>209550</xdr:rowOff>
    </xdr:to>
    <xdr:pic>
      <xdr:nvPicPr>
        <xdr:cNvPr id="1720363" name="Picture 2">
          <a:hlinkClick xmlns:r="http://schemas.openxmlformats.org/officeDocument/2006/relationships" r:id="rId1"/>
          <a:extLst>
            <a:ext uri="{FF2B5EF4-FFF2-40B4-BE49-F238E27FC236}">
              <a16:creationId xmlns:a16="http://schemas.microsoft.com/office/drawing/2014/main" id="{00000000-0008-0000-2600-00002B40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120650"/>
          <a:ext cx="7810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35</xdr:row>
      <xdr:rowOff>0</xdr:rowOff>
    </xdr:to>
    <xdr:pic>
      <xdr:nvPicPr>
        <xdr:cNvPr id="1721516" name="Picture 1">
          <a:extLst>
            <a:ext uri="{FF2B5EF4-FFF2-40B4-BE49-F238E27FC236}">
              <a16:creationId xmlns:a16="http://schemas.microsoft.com/office/drawing/2014/main" id="{00000000-0008-0000-2700-0000AC441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05600" cy="555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11</xdr:col>
      <xdr:colOff>3175</xdr:colOff>
      <xdr:row>72</xdr:row>
      <xdr:rowOff>19050</xdr:rowOff>
    </xdr:to>
    <xdr:pic>
      <xdr:nvPicPr>
        <xdr:cNvPr id="1721517" name="Picture 2">
          <a:extLst>
            <a:ext uri="{FF2B5EF4-FFF2-40B4-BE49-F238E27FC236}">
              <a16:creationId xmlns:a16="http://schemas.microsoft.com/office/drawing/2014/main" id="{00000000-0008-0000-2700-0000AD441A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15000"/>
          <a:ext cx="6705600" cy="573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72</xdr:row>
      <xdr:rowOff>0</xdr:rowOff>
    </xdr:from>
    <xdr:to>
      <xdr:col>11</xdr:col>
      <xdr:colOff>0</xdr:colOff>
      <xdr:row>112</xdr:row>
      <xdr:rowOff>0</xdr:rowOff>
    </xdr:to>
    <xdr:pic>
      <xdr:nvPicPr>
        <xdr:cNvPr id="1721518" name="Picture 3">
          <a:extLst>
            <a:ext uri="{FF2B5EF4-FFF2-40B4-BE49-F238E27FC236}">
              <a16:creationId xmlns:a16="http://schemas.microsoft.com/office/drawing/2014/main" id="{00000000-0008-0000-2700-0000AE441A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430000"/>
          <a:ext cx="6705600" cy="6343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0</xdr:row>
      <xdr:rowOff>95250</xdr:rowOff>
    </xdr:from>
    <xdr:to>
      <xdr:col>1</xdr:col>
      <xdr:colOff>438150</xdr:colOff>
      <xdr:row>5</xdr:row>
      <xdr:rowOff>190500</xdr:rowOff>
    </xdr:to>
    <xdr:pic>
      <xdr:nvPicPr>
        <xdr:cNvPr id="1721519" name="Picture 2">
          <a:hlinkClick xmlns:r="http://schemas.openxmlformats.org/officeDocument/2006/relationships" r:id="rId4"/>
          <a:extLst>
            <a:ext uri="{FF2B5EF4-FFF2-40B4-BE49-F238E27FC236}">
              <a16:creationId xmlns:a16="http://schemas.microsoft.com/office/drawing/2014/main" id="{00000000-0008-0000-2700-0000AF441A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5750" y="95250"/>
          <a:ext cx="7620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44450</xdr:rowOff>
    </xdr:from>
    <xdr:to>
      <xdr:col>1</xdr:col>
      <xdr:colOff>508000</xdr:colOff>
      <xdr:row>3</xdr:row>
      <xdr:rowOff>501650</xdr:rowOff>
    </xdr:to>
    <xdr:pic>
      <xdr:nvPicPr>
        <xdr:cNvPr id="1685676" name="Picture 3">
          <a:hlinkClick xmlns:r="http://schemas.openxmlformats.org/officeDocument/2006/relationships" r:id="rId1"/>
          <a:extLst>
            <a:ext uri="{FF2B5EF4-FFF2-40B4-BE49-F238E27FC236}">
              <a16:creationId xmlns:a16="http://schemas.microsoft.com/office/drawing/2014/main" id="{00000000-0008-0000-0300-0000ACB8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4450"/>
          <a:ext cx="10223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355600</xdr:colOff>
      <xdr:row>3</xdr:row>
      <xdr:rowOff>393700</xdr:rowOff>
    </xdr:from>
    <xdr:to>
      <xdr:col>2</xdr:col>
      <xdr:colOff>0</xdr:colOff>
      <xdr:row>7</xdr:row>
      <xdr:rowOff>133350</xdr:rowOff>
    </xdr:to>
    <xdr:pic>
      <xdr:nvPicPr>
        <xdr:cNvPr id="1685677" name="Picture 2">
          <a:extLst>
            <a:ext uri="{FF2B5EF4-FFF2-40B4-BE49-F238E27FC236}">
              <a16:creationId xmlns:a16="http://schemas.microsoft.com/office/drawing/2014/main" id="{00000000-0008-0000-0300-0000ADB819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600" y="869950"/>
          <a:ext cx="8636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527050</xdr:colOff>
      <xdr:row>15</xdr:row>
      <xdr:rowOff>12700</xdr:rowOff>
    </xdr:from>
    <xdr:to>
      <xdr:col>2</xdr:col>
      <xdr:colOff>50800</xdr:colOff>
      <xdr:row>16</xdr:row>
      <xdr:rowOff>82550</xdr:rowOff>
    </xdr:to>
    <xdr:pic>
      <xdr:nvPicPr>
        <xdr:cNvPr id="1685678" name="Picture 3">
          <a:extLst>
            <a:ext uri="{FF2B5EF4-FFF2-40B4-BE49-F238E27FC236}">
              <a16:creationId xmlns:a16="http://schemas.microsoft.com/office/drawing/2014/main" id="{00000000-0008-0000-0300-0000AEB819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6650" y="3149600"/>
          <a:ext cx="1333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607695</xdr:colOff>
      <xdr:row>13</xdr:row>
      <xdr:rowOff>129540</xdr:rowOff>
    </xdr:from>
    <xdr:to>
      <xdr:col>11</xdr:col>
      <xdr:colOff>571594</xdr:colOff>
      <xdr:row>17</xdr:row>
      <xdr:rowOff>115622</xdr:rowOff>
    </xdr:to>
    <xdr:pic>
      <xdr:nvPicPr>
        <xdr:cNvPr id="5" name="Picture 1">
          <a:hlinkClick xmlns:r="http://schemas.openxmlformats.org/officeDocument/2006/relationships" r:id="rId5"/>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6">
          <a:duotone>
            <a:prstClr val="black"/>
            <a:schemeClr val="accent3">
              <a:lumMod val="20000"/>
              <a:lumOff val="80000"/>
              <a:tint val="45000"/>
              <a:satMod val="400000"/>
            </a:schemeClr>
          </a:duotone>
        </a:blip>
        <a:srcRect/>
        <a:stretch>
          <a:fillRect/>
        </a:stretch>
      </xdr:blipFill>
      <xdr:spPr bwMode="auto">
        <a:xfrm>
          <a:off x="6534150" y="2886075"/>
          <a:ext cx="552450" cy="609600"/>
        </a:xfrm>
        <a:prstGeom prst="rect">
          <a:avLst/>
        </a:prstGeom>
        <a:noFill/>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450850</xdr:colOff>
      <xdr:row>2</xdr:row>
      <xdr:rowOff>190500</xdr:rowOff>
    </xdr:from>
    <xdr:to>
      <xdr:col>10</xdr:col>
      <xdr:colOff>438150</xdr:colOff>
      <xdr:row>48</xdr:row>
      <xdr:rowOff>0</xdr:rowOff>
    </xdr:to>
    <xdr:pic>
      <xdr:nvPicPr>
        <xdr:cNvPr id="1722454" name="Picture 2">
          <a:extLst>
            <a:ext uri="{FF2B5EF4-FFF2-40B4-BE49-F238E27FC236}">
              <a16:creationId xmlns:a16="http://schemas.microsoft.com/office/drawing/2014/main" id="{00000000-0008-0000-2800-000056481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850" y="476250"/>
          <a:ext cx="6083300" cy="713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184150</xdr:colOff>
      <xdr:row>0</xdr:row>
      <xdr:rowOff>101600</xdr:rowOff>
    </xdr:from>
    <xdr:to>
      <xdr:col>1</xdr:col>
      <xdr:colOff>336550</xdr:colOff>
      <xdr:row>5</xdr:row>
      <xdr:rowOff>190500</xdr:rowOff>
    </xdr:to>
    <xdr:pic>
      <xdr:nvPicPr>
        <xdr:cNvPr id="1722455" name="Picture 2">
          <a:hlinkClick xmlns:r="http://schemas.openxmlformats.org/officeDocument/2006/relationships" r:id="rId2"/>
          <a:extLst>
            <a:ext uri="{FF2B5EF4-FFF2-40B4-BE49-F238E27FC236}">
              <a16:creationId xmlns:a16="http://schemas.microsoft.com/office/drawing/2014/main" id="{00000000-0008-0000-2800-000057481A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150" y="101600"/>
          <a:ext cx="7620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44450</xdr:rowOff>
    </xdr:from>
    <xdr:to>
      <xdr:col>0</xdr:col>
      <xdr:colOff>857250</xdr:colOff>
      <xdr:row>3</xdr:row>
      <xdr:rowOff>139700</xdr:rowOff>
    </xdr:to>
    <xdr:pic>
      <xdr:nvPicPr>
        <xdr:cNvPr id="1723435" name="Picture 2">
          <a:hlinkClick xmlns:r="http://schemas.openxmlformats.org/officeDocument/2006/relationships" r:id="rId1"/>
          <a:extLst>
            <a:ext uri="{FF2B5EF4-FFF2-40B4-BE49-F238E27FC236}">
              <a16:creationId xmlns:a16="http://schemas.microsoft.com/office/drawing/2014/main" id="{00000000-0008-0000-2900-00002B4C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450"/>
          <a:ext cx="6096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63500</xdr:colOff>
      <xdr:row>0</xdr:row>
      <xdr:rowOff>114300</xdr:rowOff>
    </xdr:from>
    <xdr:to>
      <xdr:col>0</xdr:col>
      <xdr:colOff>901700</xdr:colOff>
      <xdr:row>1</xdr:row>
      <xdr:rowOff>279400</xdr:rowOff>
    </xdr:to>
    <xdr:pic>
      <xdr:nvPicPr>
        <xdr:cNvPr id="1724459" name="Picture 3">
          <a:hlinkClick xmlns:r="http://schemas.openxmlformats.org/officeDocument/2006/relationships" r:id="rId1"/>
          <a:extLst>
            <a:ext uri="{FF2B5EF4-FFF2-40B4-BE49-F238E27FC236}">
              <a16:creationId xmlns:a16="http://schemas.microsoft.com/office/drawing/2014/main" id="{00000000-0008-0000-2A00-00002B50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0" y="114300"/>
          <a:ext cx="5715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260350</xdr:colOff>
      <xdr:row>1</xdr:row>
      <xdr:rowOff>0</xdr:rowOff>
    </xdr:from>
    <xdr:to>
      <xdr:col>1</xdr:col>
      <xdr:colOff>6350</xdr:colOff>
      <xdr:row>3</xdr:row>
      <xdr:rowOff>0</xdr:rowOff>
    </xdr:to>
    <xdr:pic>
      <xdr:nvPicPr>
        <xdr:cNvPr id="1725483" name="Picture 3">
          <a:hlinkClick xmlns:r="http://schemas.openxmlformats.org/officeDocument/2006/relationships" r:id="rId1"/>
          <a:extLst>
            <a:ext uri="{FF2B5EF4-FFF2-40B4-BE49-F238E27FC236}">
              <a16:creationId xmlns:a16="http://schemas.microsoft.com/office/drawing/2014/main" id="{00000000-0008-0000-2B00-00002B541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50" y="152400"/>
          <a:ext cx="5588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215900</xdr:colOff>
      <xdr:row>4</xdr:row>
      <xdr:rowOff>44450</xdr:rowOff>
    </xdr:to>
    <xdr:pic>
      <xdr:nvPicPr>
        <xdr:cNvPr id="1686571" name="Picture 3">
          <a:hlinkClick xmlns:r="http://schemas.openxmlformats.org/officeDocument/2006/relationships" r:id="rId1"/>
          <a:extLst>
            <a:ext uri="{FF2B5EF4-FFF2-40B4-BE49-F238E27FC236}">
              <a16:creationId xmlns:a16="http://schemas.microsoft.com/office/drawing/2014/main" id="{00000000-0008-0000-0400-00002BBC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509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25400</xdr:colOff>
      <xdr:row>0</xdr:row>
      <xdr:rowOff>82550</xdr:rowOff>
    </xdr:from>
    <xdr:to>
      <xdr:col>0</xdr:col>
      <xdr:colOff>901700</xdr:colOff>
      <xdr:row>3</xdr:row>
      <xdr:rowOff>114300</xdr:rowOff>
    </xdr:to>
    <xdr:pic>
      <xdr:nvPicPr>
        <xdr:cNvPr id="1687595" name="Picture 2">
          <a:hlinkClick xmlns:r="http://schemas.openxmlformats.org/officeDocument/2006/relationships" r:id="rId1"/>
          <a:extLst>
            <a:ext uri="{FF2B5EF4-FFF2-40B4-BE49-F238E27FC236}">
              <a16:creationId xmlns:a16="http://schemas.microsoft.com/office/drawing/2014/main" id="{00000000-0008-0000-0500-00002BC0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 y="82550"/>
          <a:ext cx="8763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44450</xdr:colOff>
      <xdr:row>0</xdr:row>
      <xdr:rowOff>0</xdr:rowOff>
    </xdr:from>
    <xdr:to>
      <xdr:col>1</xdr:col>
      <xdr:colOff>254000</xdr:colOff>
      <xdr:row>3</xdr:row>
      <xdr:rowOff>76200</xdr:rowOff>
    </xdr:to>
    <xdr:pic>
      <xdr:nvPicPr>
        <xdr:cNvPr id="1688619" name="Picture 3">
          <a:hlinkClick xmlns:r="http://schemas.openxmlformats.org/officeDocument/2006/relationships" r:id="rId1"/>
          <a:extLst>
            <a:ext uri="{FF2B5EF4-FFF2-40B4-BE49-F238E27FC236}">
              <a16:creationId xmlns:a16="http://schemas.microsoft.com/office/drawing/2014/main" id="{00000000-0008-0000-0600-00002BC4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450" y="0"/>
          <a:ext cx="8445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139700</xdr:colOff>
      <xdr:row>0</xdr:row>
      <xdr:rowOff>0</xdr:rowOff>
    </xdr:from>
    <xdr:to>
      <xdr:col>1</xdr:col>
      <xdr:colOff>330200</xdr:colOff>
      <xdr:row>3</xdr:row>
      <xdr:rowOff>285750</xdr:rowOff>
    </xdr:to>
    <xdr:pic>
      <xdr:nvPicPr>
        <xdr:cNvPr id="1689643" name="Picture 2">
          <a:hlinkClick xmlns:r="http://schemas.openxmlformats.org/officeDocument/2006/relationships" r:id="rId1"/>
          <a:extLst>
            <a:ext uri="{FF2B5EF4-FFF2-40B4-BE49-F238E27FC236}">
              <a16:creationId xmlns:a16="http://schemas.microsoft.com/office/drawing/2014/main" id="{00000000-0008-0000-0700-00002BC8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700" y="0"/>
          <a:ext cx="8255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155575</xdr:colOff>
      <xdr:row>10</xdr:row>
      <xdr:rowOff>155575</xdr:rowOff>
    </xdr:from>
    <xdr:to>
      <xdr:col>9</xdr:col>
      <xdr:colOff>634974</xdr:colOff>
      <xdr:row>13</xdr:row>
      <xdr:rowOff>23813</xdr:rowOff>
    </xdr:to>
    <xdr:sp macro="" textlink="">
      <xdr:nvSpPr>
        <xdr:cNvPr id="10241" name="AutoShape 1">
          <a:extLst>
            <a:ext uri="{FF2B5EF4-FFF2-40B4-BE49-F238E27FC236}">
              <a16:creationId xmlns:a16="http://schemas.microsoft.com/office/drawing/2014/main" id="{00000000-0008-0000-0800-000001280000}"/>
            </a:ext>
          </a:extLst>
        </xdr:cNvPr>
        <xdr:cNvSpPr>
          <a:spLocks noChangeArrowheads="1"/>
        </xdr:cNvSpPr>
      </xdr:nvSpPr>
      <xdr:spPr bwMode="auto">
        <a:xfrm>
          <a:off x="4371975" y="1866900"/>
          <a:ext cx="1095375" cy="361950"/>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Amount per unit (each)  $6.00</a:t>
          </a:r>
          <a:endParaRPr lang="en-US"/>
        </a:p>
      </xdr:txBody>
    </xdr:sp>
    <xdr:clientData/>
  </xdr:twoCellAnchor>
  <xdr:twoCellAnchor>
    <xdr:from>
      <xdr:col>8</xdr:col>
      <xdr:colOff>80645</xdr:colOff>
      <xdr:row>13</xdr:row>
      <xdr:rowOff>103505</xdr:rowOff>
    </xdr:from>
    <xdr:to>
      <xdr:col>10</xdr:col>
      <xdr:colOff>321714</xdr:colOff>
      <xdr:row>17</xdr:row>
      <xdr:rowOff>25435</xdr:rowOff>
    </xdr:to>
    <xdr:sp macro="" textlink="">
      <xdr:nvSpPr>
        <xdr:cNvPr id="10242" name="AutoShape 2">
          <a:extLst>
            <a:ext uri="{FF2B5EF4-FFF2-40B4-BE49-F238E27FC236}">
              <a16:creationId xmlns:a16="http://schemas.microsoft.com/office/drawing/2014/main" id="{00000000-0008-0000-0800-000002280000}"/>
            </a:ext>
          </a:extLst>
        </xdr:cNvPr>
        <xdr:cNvSpPr>
          <a:spLocks noChangeArrowheads="1"/>
        </xdr:cNvSpPr>
      </xdr:nvSpPr>
      <xdr:spPr bwMode="auto">
        <a:xfrm>
          <a:off x="4324350" y="2305050"/>
          <a:ext cx="1362075" cy="561975"/>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 unit the provider is billing for on the claim  ( 1 )</a:t>
          </a:r>
          <a:endParaRPr lang="en-US"/>
        </a:p>
      </xdr:txBody>
    </xdr:sp>
    <xdr:clientData/>
  </xdr:twoCellAnchor>
  <xdr:twoCellAnchor>
    <xdr:from>
      <xdr:col>8</xdr:col>
      <xdr:colOff>98425</xdr:colOff>
      <xdr:row>17</xdr:row>
      <xdr:rowOff>99695</xdr:rowOff>
    </xdr:from>
    <xdr:to>
      <xdr:col>10</xdr:col>
      <xdr:colOff>328910</xdr:colOff>
      <xdr:row>23</xdr:row>
      <xdr:rowOff>1582</xdr:rowOff>
    </xdr:to>
    <xdr:sp macro="" textlink="">
      <xdr:nvSpPr>
        <xdr:cNvPr id="10243" name="AutoShape 3">
          <a:extLst>
            <a:ext uri="{FF2B5EF4-FFF2-40B4-BE49-F238E27FC236}">
              <a16:creationId xmlns:a16="http://schemas.microsoft.com/office/drawing/2014/main" id="{00000000-0008-0000-0800-000003280000}"/>
            </a:ext>
          </a:extLst>
        </xdr:cNvPr>
        <xdr:cNvSpPr>
          <a:spLocks noChangeArrowheads="1"/>
        </xdr:cNvSpPr>
      </xdr:nvSpPr>
      <xdr:spPr bwMode="auto">
        <a:xfrm>
          <a:off x="4333875" y="2943225"/>
          <a:ext cx="1371600" cy="876300"/>
        </a:xfrm>
        <a:prstGeom prst="flowChartAlternateProcess">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 amount to be paid to the provider after the ACC+% markup.                               ( in this case it was 20%)       $7.20</a:t>
          </a:r>
          <a:endParaRPr lang="en-US"/>
        </a:p>
      </xdr:txBody>
    </xdr:sp>
    <xdr:clientData/>
  </xdr:twoCellAnchor>
  <xdr:twoCellAnchor>
    <xdr:from>
      <xdr:col>9</xdr:col>
      <xdr:colOff>63500</xdr:colOff>
      <xdr:row>10</xdr:row>
      <xdr:rowOff>6350</xdr:rowOff>
    </xdr:from>
    <xdr:to>
      <xdr:col>9</xdr:col>
      <xdr:colOff>139700</xdr:colOff>
      <xdr:row>10</xdr:row>
      <xdr:rowOff>196850</xdr:rowOff>
    </xdr:to>
    <xdr:cxnSp macro="">
      <xdr:nvCxnSpPr>
        <xdr:cNvPr id="1690928" name="AutoShape 4">
          <a:extLst>
            <a:ext uri="{FF2B5EF4-FFF2-40B4-BE49-F238E27FC236}">
              <a16:creationId xmlns:a16="http://schemas.microsoft.com/office/drawing/2014/main" id="{00000000-0008-0000-0800-000030CD1900}"/>
            </a:ext>
          </a:extLst>
        </xdr:cNvPr>
        <xdr:cNvCxnSpPr>
          <a:cxnSpLocks noChangeShapeType="1"/>
          <a:stCxn id="10241" idx="0"/>
        </xdr:cNvCxnSpPr>
      </xdr:nvCxnSpPr>
      <xdr:spPr bwMode="auto">
        <a:xfrm rot="-5400000">
          <a:off x="5619750" y="1733550"/>
          <a:ext cx="152400" cy="76200"/>
        </a:xfrm>
        <a:prstGeom prst="bentConnector3">
          <a:avLst>
            <a:gd name="adj1" fmla="val 50000"/>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311150</xdr:colOff>
      <xdr:row>10</xdr:row>
      <xdr:rowOff>6350</xdr:rowOff>
    </xdr:from>
    <xdr:to>
      <xdr:col>10</xdr:col>
      <xdr:colOff>457200</xdr:colOff>
      <xdr:row>15</xdr:row>
      <xdr:rowOff>88900</xdr:rowOff>
    </xdr:to>
    <xdr:cxnSp macro="">
      <xdr:nvCxnSpPr>
        <xdr:cNvPr id="1690929" name="AutoShape 5">
          <a:extLst>
            <a:ext uri="{FF2B5EF4-FFF2-40B4-BE49-F238E27FC236}">
              <a16:creationId xmlns:a16="http://schemas.microsoft.com/office/drawing/2014/main" id="{00000000-0008-0000-0800-000031CD1900}"/>
            </a:ext>
          </a:extLst>
        </xdr:cNvPr>
        <xdr:cNvCxnSpPr>
          <a:cxnSpLocks noChangeShapeType="1"/>
          <a:stCxn id="10242" idx="3"/>
        </xdr:cNvCxnSpPr>
      </xdr:nvCxnSpPr>
      <xdr:spPr bwMode="auto">
        <a:xfrm flipV="1">
          <a:off x="6540500" y="1695450"/>
          <a:ext cx="146050" cy="876300"/>
        </a:xfrm>
        <a:prstGeom prst="bentConnector2">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330200</xdr:colOff>
      <xdr:row>10</xdr:row>
      <xdr:rowOff>0</xdr:rowOff>
    </xdr:from>
    <xdr:to>
      <xdr:col>11</xdr:col>
      <xdr:colOff>457200</xdr:colOff>
      <xdr:row>20</xdr:row>
      <xdr:rowOff>6350</xdr:rowOff>
    </xdr:to>
    <xdr:cxnSp macro="">
      <xdr:nvCxnSpPr>
        <xdr:cNvPr id="1690930" name="AutoShape 6">
          <a:extLst>
            <a:ext uri="{FF2B5EF4-FFF2-40B4-BE49-F238E27FC236}">
              <a16:creationId xmlns:a16="http://schemas.microsoft.com/office/drawing/2014/main" id="{00000000-0008-0000-0800-000032CD1900}"/>
            </a:ext>
          </a:extLst>
        </xdr:cNvPr>
        <xdr:cNvCxnSpPr>
          <a:cxnSpLocks noChangeShapeType="1"/>
          <a:stCxn id="10243" idx="3"/>
        </xdr:cNvCxnSpPr>
      </xdr:nvCxnSpPr>
      <xdr:spPr bwMode="auto">
        <a:xfrm flipV="1">
          <a:off x="6559550" y="1689100"/>
          <a:ext cx="762000" cy="1600200"/>
        </a:xfrm>
        <a:prstGeom prst="bentConnector2">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xdr:col>
      <xdr:colOff>114300</xdr:colOff>
      <xdr:row>0</xdr:row>
      <xdr:rowOff>0</xdr:rowOff>
    </xdr:from>
    <xdr:to>
      <xdr:col>2</xdr:col>
      <xdr:colOff>330200</xdr:colOff>
      <xdr:row>4</xdr:row>
      <xdr:rowOff>0</xdr:rowOff>
    </xdr:to>
    <xdr:pic>
      <xdr:nvPicPr>
        <xdr:cNvPr id="1690931" name="Picture 9">
          <a:hlinkClick xmlns:r="http://schemas.openxmlformats.org/officeDocument/2006/relationships" r:id="rId1"/>
          <a:extLst>
            <a:ext uri="{FF2B5EF4-FFF2-40B4-BE49-F238E27FC236}">
              <a16:creationId xmlns:a16="http://schemas.microsoft.com/office/drawing/2014/main" id="{00000000-0008-0000-0800-000033CD1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6900" y="0"/>
          <a:ext cx="88265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torella, Arelis (EHS)" id="{4763B135-7EA1-4366-B07C-4D2830D04034}" userId="S::Arelis.Latorella@mass.gov::b6231a52-7e95-4af4-af17-ffc20a7ba54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564" dT="2025-06-25T18:51:59.80" personId="{4763B135-7EA1-4366-B07C-4D2830D04034}" id="{73861CC9-F270-46A6-B749-77F784099DAC}">
    <text>Do we add this lang to new codes?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mass.gov/doc/temporary-replacement-equipment-form-0/download" TargetMode="External"/><Relationship Id="rId7" Type="http://schemas.openxmlformats.org/officeDocument/2006/relationships/vmlDrawing" Target="../drawings/vmlDrawing1.vml"/><Relationship Id="rId2" Type="http://schemas.openxmlformats.org/officeDocument/2006/relationships/hyperlink" Target="http://mass.gov/Eeohhs2/docs/masshealth/regs_provider/regs_allprovider_chp-6.pdf" TargetMode="External"/><Relationship Id="rId1" Type="http://schemas.openxmlformats.org/officeDocument/2006/relationships/hyperlink" Target="http://mass.gov/Eeohhs2/docs/masshealth/regs_provider/regs_allprovider_chp-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ass.gov/regulations/101-CMR-32200-rates-for-durable-medical-equipment-oxygen-and-respiratory-therapy-equipment" TargetMode="External"/><Relationship Id="rId9"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mailto:PriorAuthorization@umassmed.edu" TargetMode="External"/><Relationship Id="rId1" Type="http://schemas.openxmlformats.org/officeDocument/2006/relationships/hyperlink" Target="http://r20.rs6.net/tn.jsp?e=001Ar8w0kn5h6k7V8mN7d42ewPS-0M9bh_NOa9jlQLzo3cb5DZURfNgwdRQ5b7qfMc6dExnO7frcoWDUhQ8lFkjDg7He2mXZO9Jk6PAYbL8O4wXYfpsvuJ_ZsQUKbvMYAex_oPE_RSSZVLuM-KNwLCVDw=="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8" Type="http://schemas.openxmlformats.org/officeDocument/2006/relationships/hyperlink" Target="https://www.mass.gov/lists/masshealth-provider-forms-by-provider-type-a-d" TargetMode="External"/><Relationship Id="rId13" Type="http://schemas.openxmlformats.org/officeDocument/2006/relationships/hyperlink" Target="https://www.mass.gov/lists/all-provider-transmittal-letters" TargetMode="External"/><Relationship Id="rId18" Type="http://schemas.openxmlformats.org/officeDocument/2006/relationships/hyperlink" Target="https://www.mass.gov/regulations/130-CMR-427000-oxygen-and-respiratory-therapy-equipment" TargetMode="External"/><Relationship Id="rId3" Type="http://schemas.openxmlformats.org/officeDocument/2006/relationships/hyperlink" Target="https://www.mass.gov/regulations/130-CMR-409000-durable-medical-equipment-services" TargetMode="External"/><Relationship Id="rId21" Type="http://schemas.openxmlformats.org/officeDocument/2006/relationships/hyperlink" Target="https://www.mass.gov/doc/all-provider-bulletin-209-medicaid-national-correct-coding-initiative-0/download?_ga=2.106435587.1874476126.1646058649-2012224989.1621357910" TargetMode="External"/><Relationship Id="rId7" Type="http://schemas.openxmlformats.org/officeDocument/2006/relationships/hyperlink" Target="https://www.mass.gov/doc/personal-emergency-response-system-pers-general-prescription-form-pers-gpf-0/download?_ga=2.130012172.1874476126.1646058649-2012224989.1621357910" TargetMode="External"/><Relationship Id="rId12" Type="http://schemas.openxmlformats.org/officeDocument/2006/relationships/hyperlink" Target="https://www.mass.gov/lists/all-provider-bulletins" TargetMode="External"/><Relationship Id="rId17" Type="http://schemas.openxmlformats.org/officeDocument/2006/relationships/hyperlink" Target="https://www.mass.gov/lists/masshealth-provider-bulletins-by-provider-type-d-h" TargetMode="External"/><Relationship Id="rId2" Type="http://schemas.openxmlformats.org/officeDocument/2006/relationships/hyperlink" Target="https://www.mass.gov/doc/error-codes-and-explanations-for-legacy-mmispdf/download?_ga=2.168801441.1874476126.1646058649-2012224989.1621357910" TargetMode="External"/><Relationship Id="rId16" Type="http://schemas.openxmlformats.org/officeDocument/2006/relationships/hyperlink" Target="https://www.mass.gov/masshealth-provider-remittance-advice-message-text" TargetMode="External"/><Relationship Id="rId20" Type="http://schemas.openxmlformats.org/officeDocument/2006/relationships/hyperlink" Target="https://www.mass.gov/doc/all-provider-bulletin-256-the-overpayment-disclosure-process-0/download?_ga=2.105887619.1874476126.1646058649-2012224989.1621357910" TargetMode="External"/><Relationship Id="rId1" Type="http://schemas.openxmlformats.org/officeDocument/2006/relationships/hyperlink" Target="https://www.mass.gov/service-details/guidelines-for-medical-necessity-determination-overview" TargetMode="External"/><Relationship Id="rId6" Type="http://schemas.openxmlformats.org/officeDocument/2006/relationships/hyperlink" Target="https://www.mass.gov/lists/provider-publications" TargetMode="External"/><Relationship Id="rId11" Type="http://schemas.openxmlformats.org/officeDocument/2006/relationships/hyperlink" Target="https://www.masshealthltss.com/s/article/DME-Provider-Resources?language=en_US" TargetMode="External"/><Relationship Id="rId24" Type="http://schemas.openxmlformats.org/officeDocument/2006/relationships/drawing" Target="../drawings/drawing27.xml"/><Relationship Id="rId5" Type="http://schemas.openxmlformats.org/officeDocument/2006/relationships/hyperlink" Target="https://www.mass.gov/lists/medical-necessity-review-forms" TargetMode="External"/><Relationship Id="rId15" Type="http://schemas.openxmlformats.org/officeDocument/2006/relationships/hyperlink" Target="https://www.mass.gov/lists/masshealth-transmittal-letters-by-provider-type-i-o" TargetMode="External"/><Relationship Id="rId23" Type="http://schemas.openxmlformats.org/officeDocument/2006/relationships/printerSettings" Target="../printerSettings/printerSettings26.bin"/><Relationship Id="rId10" Type="http://schemas.openxmlformats.org/officeDocument/2006/relationships/hyperlink" Target="https://www.mass.gov/files/documents/2016/09/nc/dme-19.pdf" TargetMode="External"/><Relationship Id="rId19" Type="http://schemas.openxmlformats.org/officeDocument/2006/relationships/hyperlink" Target="https://www.mass.gov/doc/managed-care-entity-mce-job-aid/download?_ga=2.96968479.1874476126.1646058649-2012224989.1621357910" TargetMode="External"/><Relationship Id="rId4" Type="http://schemas.openxmlformats.org/officeDocument/2006/relationships/hyperlink" Target="https://www.mass.gov/lists/masshealth-transmittal-letters-by-provider-type-d-h" TargetMode="External"/><Relationship Id="rId9" Type="http://schemas.openxmlformats.org/officeDocument/2006/relationships/hyperlink" Target="http://www.mass.gov/eohhs/docs/masshealth/bull-2011/all-209.pdf" TargetMode="External"/><Relationship Id="rId14" Type="http://schemas.openxmlformats.org/officeDocument/2006/relationships/hyperlink" Target="https://www.mass.gov/lists/masshealth-provider-bulletins-by-provider-type-o-p" TargetMode="External"/><Relationship Id="rId22" Type="http://schemas.openxmlformats.org/officeDocument/2006/relationships/hyperlink" Target="https://www.cms.gov/medicare/coding-billing/ncci-medicaid/medicaid-ncci-edit-files"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mailto:Kerri.Ikenberry@umassmed.edu" TargetMode="External"/><Relationship Id="rId3" Type="http://schemas.openxmlformats.org/officeDocument/2006/relationships/hyperlink" Target="mailto:Margie.Morel@umassmed.edu" TargetMode="External"/><Relationship Id="rId7" Type="http://schemas.openxmlformats.org/officeDocument/2006/relationships/hyperlink" Target="mailto:Vivan.Nurse@umassmed.edu" TargetMode="External"/><Relationship Id="rId12" Type="http://schemas.openxmlformats.org/officeDocument/2006/relationships/drawing" Target="../drawings/drawing28.xml"/><Relationship Id="rId2" Type="http://schemas.openxmlformats.org/officeDocument/2006/relationships/hyperlink" Target="mailto:PriorAuthorization@umassmed.edu" TargetMode="External"/><Relationship Id="rId1" Type="http://schemas.openxmlformats.org/officeDocument/2006/relationships/hyperlink" Target="mailto:Patricia.Ryan@umassmed.edu" TargetMode="External"/><Relationship Id="rId6" Type="http://schemas.openxmlformats.org/officeDocument/2006/relationships/hyperlink" Target="mailto:Daniel.Girard@umassmed.edu" TargetMode="External"/><Relationship Id="rId11" Type="http://schemas.openxmlformats.org/officeDocument/2006/relationships/printerSettings" Target="../printerSettings/printerSettings27.bin"/><Relationship Id="rId5" Type="http://schemas.openxmlformats.org/officeDocument/2006/relationships/hyperlink" Target="mailto:Susan.Brown@umassmed.edu" TargetMode="External"/><Relationship Id="rId10" Type="http://schemas.openxmlformats.org/officeDocument/2006/relationships/hyperlink" Target="mailto:Linda.phillips@umassmed.edu" TargetMode="External"/><Relationship Id="rId4" Type="http://schemas.openxmlformats.org/officeDocument/2006/relationships/hyperlink" Target="mailto:Kerri.Ikenberry@umassmed.edu" TargetMode="External"/><Relationship Id="rId9" Type="http://schemas.openxmlformats.org/officeDocument/2006/relationships/hyperlink" Target="mailto:Kay.George@umassmed.edu"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4"/>
    <pageSetUpPr fitToPage="1"/>
  </sheetPr>
  <dimension ref="A1:IV3233"/>
  <sheetViews>
    <sheetView showGridLines="0" tabSelected="1" showOutlineSymbols="0" topLeftCell="B1" zoomScale="90" zoomScaleNormal="90" workbookViewId="0">
      <selection activeCell="K52" sqref="K52"/>
    </sheetView>
  </sheetViews>
  <sheetFormatPr defaultColWidth="0" defaultRowHeight="42.65" customHeight="1"/>
  <cols>
    <col min="1" max="1" width="0" style="107" hidden="1" customWidth="1"/>
    <col min="2" max="2" width="16.7265625" style="1022" customWidth="1"/>
    <col min="3" max="3" width="11.1796875" style="1112" customWidth="1"/>
    <col min="4" max="4" width="22.54296875" style="1023" customWidth="1"/>
    <col min="5" max="5" width="13" style="28" customWidth="1"/>
    <col min="6" max="6" width="11.26953125" style="1024" customWidth="1"/>
    <col min="7" max="7" width="8" style="1023" customWidth="1"/>
    <col min="8" max="8" width="13.7265625" style="1023" customWidth="1"/>
    <col min="9" max="9" width="9.26953125" style="1025" bestFit="1" customWidth="1"/>
    <col min="10" max="10" width="22" style="1026" bestFit="1" customWidth="1"/>
    <col min="11" max="11" width="16.81640625" style="1027" customWidth="1"/>
    <col min="12" max="12" width="18" style="23" customWidth="1"/>
    <col min="13" max="13" width="13.453125" style="23" customWidth="1"/>
    <col min="14" max="14" width="17.7265625" style="1335" customWidth="1"/>
    <col min="15" max="15" width="42.1796875" style="1563" customWidth="1"/>
    <col min="16" max="16" width="49.7265625" style="1576" customWidth="1"/>
    <col min="17" max="18" width="0.1796875" style="3" customWidth="1"/>
    <col min="19" max="16384" width="0" style="3" hidden="1"/>
  </cols>
  <sheetData>
    <row r="1" spans="1:252" ht="42.65" customHeight="1">
      <c r="A1" s="1184"/>
      <c r="B1" s="1004"/>
      <c r="C1" s="1110"/>
      <c r="D1" s="1005"/>
      <c r="E1" s="1709" t="s">
        <v>5600</v>
      </c>
      <c r="F1" s="1710"/>
      <c r="G1" s="1710"/>
      <c r="H1" s="1710"/>
      <c r="I1" s="1710"/>
      <c r="J1" s="1710"/>
      <c r="K1" s="1710"/>
      <c r="L1" s="1710"/>
      <c r="M1" s="1710"/>
      <c r="N1" s="1710"/>
      <c r="O1" s="1710"/>
      <c r="P1" s="1711"/>
    </row>
    <row r="2" spans="1:252" customFormat="1" ht="42.65" customHeight="1">
      <c r="A2" s="973"/>
      <c r="B2" s="1006"/>
      <c r="C2" s="1111"/>
      <c r="D2" s="1007"/>
      <c r="E2" s="1008"/>
      <c r="F2" s="1009"/>
      <c r="G2" s="1008"/>
      <c r="H2" s="1008"/>
      <c r="I2" s="1010"/>
      <c r="J2" s="1011"/>
      <c r="K2" s="1008"/>
      <c r="L2" s="1705"/>
      <c r="M2" s="1705"/>
      <c r="N2" s="1703"/>
      <c r="O2" s="1542"/>
      <c r="P2" s="1564"/>
      <c r="Q2" s="177"/>
      <c r="R2" s="177"/>
    </row>
    <row r="3" spans="1:252" customFormat="1" ht="42.65" customHeight="1">
      <c r="A3" s="973"/>
      <c r="B3" s="1012"/>
      <c r="C3" s="1110"/>
      <c r="D3" s="1005"/>
      <c r="E3" s="1627"/>
      <c r="F3" s="1627"/>
      <c r="G3" s="1627"/>
      <c r="H3" s="1627"/>
      <c r="I3" s="1712"/>
      <c r="J3" s="1712"/>
      <c r="K3" s="1712"/>
      <c r="L3" s="1706"/>
      <c r="M3" s="1706"/>
      <c r="N3" s="1704"/>
      <c r="O3" s="1543"/>
      <c r="P3" s="1565"/>
      <c r="Q3" s="177"/>
      <c r="R3" s="177"/>
    </row>
    <row r="4" spans="1:252" customFormat="1" ht="42.65" customHeight="1" thickBot="1">
      <c r="A4" s="973"/>
      <c r="B4" s="1701"/>
      <c r="C4" s="1702"/>
      <c r="D4" s="1702"/>
      <c r="E4" s="1002"/>
      <c r="F4" s="1013"/>
      <c r="G4" s="1002"/>
      <c r="H4" s="1002"/>
      <c r="I4" s="1541"/>
      <c r="J4" s="1541"/>
      <c r="K4" s="1541"/>
      <c r="L4" s="1541"/>
      <c r="M4" s="1541"/>
      <c r="N4" s="1333"/>
      <c r="O4" s="1629"/>
      <c r="P4" s="1565"/>
      <c r="Q4" s="618"/>
      <c r="R4" s="619"/>
    </row>
    <row r="5" spans="1:252" customFormat="1" ht="42.65" customHeight="1" thickTop="1" thickBot="1">
      <c r="A5" s="973"/>
      <c r="B5" s="1702"/>
      <c r="C5" s="1702"/>
      <c r="D5" s="1702"/>
      <c r="E5" s="1344"/>
      <c r="F5" s="1070" t="s">
        <v>0</v>
      </c>
      <c r="G5" s="1345"/>
      <c r="H5" s="1346"/>
      <c r="I5" s="1014"/>
      <c r="J5" s="1071" t="s">
        <v>1</v>
      </c>
      <c r="K5" s="1015"/>
      <c r="L5" s="1541"/>
      <c r="M5" s="1541"/>
      <c r="N5" s="1333"/>
      <c r="O5" s="1700"/>
      <c r="P5" s="1565"/>
    </row>
    <row r="6" spans="1:252" ht="42.65" customHeight="1" thickTop="1" thickBot="1">
      <c r="B6" s="1668" t="s">
        <v>5637</v>
      </c>
      <c r="C6" s="606" t="s">
        <v>2</v>
      </c>
      <c r="D6" s="1698" t="s">
        <v>5635</v>
      </c>
      <c r="E6" s="1718" t="s">
        <v>3</v>
      </c>
      <c r="F6" s="1719"/>
      <c r="G6" s="1719"/>
      <c r="H6" s="1720"/>
      <c r="I6" s="1713" t="s">
        <v>4</v>
      </c>
      <c r="J6" s="1714"/>
      <c r="K6" s="1715"/>
      <c r="L6" s="1721" t="s">
        <v>5</v>
      </c>
      <c r="M6" s="1187" t="s">
        <v>6</v>
      </c>
      <c r="N6" s="1716" t="s">
        <v>7</v>
      </c>
      <c r="O6" s="1700"/>
      <c r="P6" s="1565"/>
    </row>
    <row r="7" spans="1:252" ht="42.65" customHeight="1" thickTop="1" thickBot="1">
      <c r="B7" s="1091" t="s">
        <v>8</v>
      </c>
      <c r="C7" s="1123" t="s">
        <v>9</v>
      </c>
      <c r="D7" s="1699"/>
      <c r="E7" s="1157" t="s">
        <v>10</v>
      </c>
      <c r="F7" s="1158" t="s">
        <v>11</v>
      </c>
      <c r="G7" s="1156" t="s">
        <v>12</v>
      </c>
      <c r="H7" s="1159" t="s">
        <v>13</v>
      </c>
      <c r="I7" s="1155" t="s">
        <v>14</v>
      </c>
      <c r="J7" s="1156" t="s">
        <v>15</v>
      </c>
      <c r="K7" s="1154" t="s">
        <v>16</v>
      </c>
      <c r="L7" s="1722"/>
      <c r="M7" s="1628"/>
      <c r="N7" s="1717"/>
      <c r="O7" s="1656" t="s">
        <v>17</v>
      </c>
      <c r="P7" s="1003" t="s">
        <v>18</v>
      </c>
      <c r="Q7" s="675"/>
      <c r="R7" s="675"/>
    </row>
    <row r="8" spans="1:252" s="101" customFormat="1" ht="42.65" customHeight="1" thickTop="1">
      <c r="A8" s="1016"/>
      <c r="B8" s="916" t="s">
        <v>19</v>
      </c>
      <c r="C8" s="917" t="s">
        <v>20</v>
      </c>
      <c r="D8" s="1389"/>
      <c r="E8" s="1453"/>
      <c r="F8" s="918"/>
      <c r="G8" s="919"/>
      <c r="H8" s="920"/>
      <c r="I8" s="921"/>
      <c r="J8" s="1415"/>
      <c r="K8" s="922"/>
      <c r="L8" s="921"/>
      <c r="M8" s="1442" t="s">
        <v>21</v>
      </c>
      <c r="N8" s="1334" t="s">
        <v>22</v>
      </c>
      <c r="O8" s="1544" t="s">
        <v>23</v>
      </c>
      <c r="P8" s="1402" t="s">
        <v>24</v>
      </c>
      <c r="Q8" s="106"/>
      <c r="R8" s="106"/>
    </row>
    <row r="9" spans="1:252" s="101" customFormat="1" ht="42.65" customHeight="1">
      <c r="A9" s="1016"/>
      <c r="B9" s="923" t="s">
        <v>19</v>
      </c>
      <c r="C9" s="917" t="s">
        <v>25</v>
      </c>
      <c r="D9" s="1389"/>
      <c r="E9" s="924"/>
      <c r="F9" s="925"/>
      <c r="G9" s="926"/>
      <c r="H9" s="920"/>
      <c r="I9" s="921"/>
      <c r="J9" s="1415"/>
      <c r="K9" s="922"/>
      <c r="L9" s="921"/>
      <c r="M9" s="1442" t="s">
        <v>21</v>
      </c>
      <c r="N9" s="1334" t="s">
        <v>22</v>
      </c>
      <c r="O9" s="1544" t="s">
        <v>26</v>
      </c>
      <c r="P9" s="1402" t="s">
        <v>24</v>
      </c>
      <c r="Q9" s="106"/>
      <c r="R9" s="106"/>
    </row>
    <row r="10" spans="1:252" s="101" customFormat="1" ht="42.65" customHeight="1">
      <c r="A10" s="1016"/>
      <c r="B10" s="923" t="s">
        <v>19</v>
      </c>
      <c r="C10" s="917" t="s">
        <v>27</v>
      </c>
      <c r="D10" s="1487"/>
      <c r="E10" s="1454"/>
      <c r="F10" s="925"/>
      <c r="G10" s="926"/>
      <c r="H10" s="920"/>
      <c r="I10" s="921"/>
      <c r="J10" s="1415"/>
      <c r="K10" s="922"/>
      <c r="L10" s="921"/>
      <c r="M10" s="1442" t="s">
        <v>21</v>
      </c>
      <c r="N10" s="1334" t="s">
        <v>22</v>
      </c>
      <c r="O10" s="1544" t="s">
        <v>28</v>
      </c>
      <c r="P10" s="1402" t="s">
        <v>24</v>
      </c>
      <c r="Q10" s="106"/>
      <c r="R10" s="106"/>
    </row>
    <row r="11" spans="1:252" s="101" customFormat="1" ht="42.65" customHeight="1">
      <c r="A11" s="1016"/>
      <c r="B11" s="923" t="s">
        <v>19</v>
      </c>
      <c r="C11" s="927" t="s">
        <v>29</v>
      </c>
      <c r="D11" s="1488"/>
      <c r="E11" s="924"/>
      <c r="F11" s="925"/>
      <c r="G11" s="926"/>
      <c r="H11" s="920"/>
      <c r="I11" s="921"/>
      <c r="J11" s="1415"/>
      <c r="K11" s="922"/>
      <c r="L11" s="921"/>
      <c r="M11" s="1442" t="s">
        <v>21</v>
      </c>
      <c r="N11" s="1334" t="s">
        <v>22</v>
      </c>
      <c r="O11" s="1544" t="s">
        <v>30</v>
      </c>
      <c r="P11" s="1402" t="s">
        <v>24</v>
      </c>
      <c r="Q11" s="106"/>
      <c r="R11" s="106"/>
    </row>
    <row r="12" spans="1:252" s="101" customFormat="1" ht="42.65" customHeight="1">
      <c r="A12" s="1016"/>
      <c r="B12" s="923" t="s">
        <v>19</v>
      </c>
      <c r="C12" s="928" t="s">
        <v>31</v>
      </c>
      <c r="D12" s="1490" t="s">
        <v>32</v>
      </c>
      <c r="E12" s="947"/>
      <c r="F12" s="948"/>
      <c r="G12" s="949"/>
      <c r="H12" s="933"/>
      <c r="I12" s="86"/>
      <c r="J12" s="890"/>
      <c r="K12" s="933"/>
      <c r="L12" s="934"/>
      <c r="M12" s="154" t="s">
        <v>21</v>
      </c>
      <c r="N12" s="1334" t="s">
        <v>22</v>
      </c>
      <c r="O12" s="1408" t="s">
        <v>33</v>
      </c>
      <c r="P12" s="1402" t="s">
        <v>34</v>
      </c>
    </row>
    <row r="13" spans="1:252" s="101" customFormat="1" ht="42.65" customHeight="1" thickBot="1">
      <c r="A13" s="1016"/>
      <c r="B13" s="923" t="s">
        <v>19</v>
      </c>
      <c r="C13" s="928" t="s">
        <v>31</v>
      </c>
      <c r="D13" s="178"/>
      <c r="E13" s="1092"/>
      <c r="F13" s="1093"/>
      <c r="G13" s="1094"/>
      <c r="H13" s="1095"/>
      <c r="I13" s="1096"/>
      <c r="J13" s="1416"/>
      <c r="K13" s="1095"/>
      <c r="L13" s="1097" t="s">
        <v>35</v>
      </c>
      <c r="M13" s="1442" t="s">
        <v>36</v>
      </c>
      <c r="N13" s="1334" t="s">
        <v>22</v>
      </c>
      <c r="O13" s="1408" t="s">
        <v>37</v>
      </c>
      <c r="P13" s="1402" t="s">
        <v>38</v>
      </c>
    </row>
    <row r="14" spans="1:252" ht="42.65" customHeight="1">
      <c r="B14" s="65" t="s">
        <v>19</v>
      </c>
      <c r="C14" s="609" t="s">
        <v>39</v>
      </c>
      <c r="D14" s="178"/>
      <c r="E14" s="1455"/>
      <c r="F14" s="3"/>
      <c r="G14" s="544"/>
      <c r="H14" s="67"/>
      <c r="I14" s="85"/>
      <c r="J14" s="1416"/>
      <c r="K14" s="67"/>
      <c r="L14" s="126"/>
      <c r="M14" s="1442" t="s">
        <v>36</v>
      </c>
      <c r="N14" s="1334" t="s">
        <v>22</v>
      </c>
      <c r="O14" s="1545" t="s">
        <v>40</v>
      </c>
      <c r="P14" s="179" t="s">
        <v>41</v>
      </c>
    </row>
    <row r="15" spans="1:252" s="105" customFormat="1" ht="42.65" customHeight="1">
      <c r="B15" s="65" t="s">
        <v>19</v>
      </c>
      <c r="C15" s="609" t="s">
        <v>42</v>
      </c>
      <c r="D15" s="1389"/>
      <c r="E15" s="1456"/>
      <c r="F15" s="66"/>
      <c r="G15" s="543"/>
      <c r="H15" s="67"/>
      <c r="I15" s="85"/>
      <c r="J15" s="1416"/>
      <c r="K15" s="67"/>
      <c r="L15" s="121" t="s">
        <v>43</v>
      </c>
      <c r="M15" s="154" t="s">
        <v>21</v>
      </c>
      <c r="N15" s="1334" t="s">
        <v>22</v>
      </c>
      <c r="O15" s="1407" t="s">
        <v>44</v>
      </c>
      <c r="P15" s="179" t="s">
        <v>41</v>
      </c>
      <c r="Q15"/>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row>
    <row r="16" spans="1:252" s="105" customFormat="1" ht="42.65" customHeight="1">
      <c r="B16" s="65" t="s">
        <v>19</v>
      </c>
      <c r="C16" s="609" t="s">
        <v>42</v>
      </c>
      <c r="D16" s="1389"/>
      <c r="E16" s="1456"/>
      <c r="F16" s="125"/>
      <c r="G16" s="543"/>
      <c r="H16" s="67"/>
      <c r="I16" s="85"/>
      <c r="J16" s="1416"/>
      <c r="K16" s="67"/>
      <c r="L16" s="121" t="s">
        <v>45</v>
      </c>
      <c r="M16" s="154" t="s">
        <v>21</v>
      </c>
      <c r="N16" s="1334" t="s">
        <v>22</v>
      </c>
      <c r="O16" s="1407" t="s">
        <v>44</v>
      </c>
      <c r="P16" s="179" t="s">
        <v>41</v>
      </c>
      <c r="Q16"/>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row>
    <row r="17" spans="1:252" s="106" customFormat="1" ht="42.65" customHeight="1">
      <c r="A17" s="1017"/>
      <c r="B17" s="923" t="s">
        <v>46</v>
      </c>
      <c r="C17" s="928" t="s">
        <v>47</v>
      </c>
      <c r="D17" s="1567"/>
      <c r="E17" s="935"/>
      <c r="F17" s="936"/>
      <c r="G17" s="937" t="s">
        <v>48</v>
      </c>
      <c r="H17" s="933"/>
      <c r="I17" s="938"/>
      <c r="J17" s="1417"/>
      <c r="K17" s="915"/>
      <c r="L17" s="939"/>
      <c r="M17" s="154" t="s">
        <v>21</v>
      </c>
      <c r="N17" s="1334" t="s">
        <v>22</v>
      </c>
      <c r="O17" s="1407" t="s">
        <v>49</v>
      </c>
      <c r="P17" s="179" t="s">
        <v>50</v>
      </c>
      <c r="Q17"/>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row>
    <row r="18" spans="1:252" s="68" customFormat="1" ht="42.65" customHeight="1">
      <c r="A18" s="75"/>
      <c r="B18" s="923" t="s">
        <v>46</v>
      </c>
      <c r="C18" s="609" t="s">
        <v>51</v>
      </c>
      <c r="D18" s="1389"/>
      <c r="E18" s="940"/>
      <c r="F18" s="941"/>
      <c r="G18" s="942"/>
      <c r="H18" s="943"/>
      <c r="I18" s="944"/>
      <c r="J18" s="1418"/>
      <c r="K18" s="945"/>
      <c r="L18" s="946" t="s">
        <v>52</v>
      </c>
      <c r="M18" s="154" t="s">
        <v>21</v>
      </c>
      <c r="N18" s="1334" t="s">
        <v>22</v>
      </c>
      <c r="O18" s="1407" t="s">
        <v>53</v>
      </c>
      <c r="P18" s="179" t="s">
        <v>41</v>
      </c>
    </row>
    <row r="19" spans="1:252" s="68" customFormat="1" ht="42.65" customHeight="1">
      <c r="A19" s="75"/>
      <c r="B19" s="65" t="s">
        <v>54</v>
      </c>
      <c r="C19" s="609" t="s">
        <v>51</v>
      </c>
      <c r="D19" s="1389"/>
      <c r="E19" s="940"/>
      <c r="F19" s="941"/>
      <c r="G19" s="939"/>
      <c r="H19" s="943"/>
      <c r="I19" s="944"/>
      <c r="J19" s="1418"/>
      <c r="K19" s="945"/>
      <c r="L19" s="23" t="s">
        <v>55</v>
      </c>
      <c r="M19" s="154" t="s">
        <v>21</v>
      </c>
      <c r="N19" s="1334" t="s">
        <v>22</v>
      </c>
      <c r="O19" s="1407" t="s">
        <v>56</v>
      </c>
      <c r="P19" s="179" t="s">
        <v>41</v>
      </c>
    </row>
    <row r="20" spans="1:252" s="14" customFormat="1" ht="42.65" customHeight="1">
      <c r="A20" s="1018"/>
      <c r="B20" s="923" t="s">
        <v>19</v>
      </c>
      <c r="C20" s="608" t="s">
        <v>57</v>
      </c>
      <c r="D20" s="1490" t="s">
        <v>32</v>
      </c>
      <c r="E20" s="947"/>
      <c r="F20" s="948"/>
      <c r="G20" s="949" t="str">
        <f>IF(F20=0,"",E20/F20)</f>
        <v/>
      </c>
      <c r="H20" s="933" t="str">
        <f>IF(F20=0,"",G20*1.2)</f>
        <v/>
      </c>
      <c r="I20" s="86"/>
      <c r="J20" s="890"/>
      <c r="K20" s="933"/>
      <c r="L20" s="117"/>
      <c r="M20" s="154" t="s">
        <v>21</v>
      </c>
      <c r="N20" s="1334" t="s">
        <v>22</v>
      </c>
      <c r="O20" s="1407" t="s">
        <v>58</v>
      </c>
      <c r="P20" s="179" t="s">
        <v>59</v>
      </c>
    </row>
    <row r="21" spans="1:252" s="14" customFormat="1" ht="42.65" customHeight="1">
      <c r="A21" s="1018"/>
      <c r="B21" s="923" t="s">
        <v>19</v>
      </c>
      <c r="C21" s="608" t="s">
        <v>60</v>
      </c>
      <c r="D21" s="1489"/>
      <c r="E21" s="1457"/>
      <c r="F21" s="30"/>
      <c r="G21" s="34"/>
      <c r="H21" s="35"/>
      <c r="I21" s="86"/>
      <c r="J21" s="890"/>
      <c r="K21" s="35"/>
      <c r="L21" s="23"/>
      <c r="M21" s="154" t="s">
        <v>21</v>
      </c>
      <c r="N21" s="1334" t="s">
        <v>22</v>
      </c>
      <c r="O21" s="1546" t="s">
        <v>61</v>
      </c>
      <c r="P21" s="179" t="s">
        <v>62</v>
      </c>
    </row>
    <row r="22" spans="1:252" s="14" customFormat="1" ht="42.65" customHeight="1">
      <c r="A22" s="1018"/>
      <c r="B22" s="923" t="s">
        <v>19</v>
      </c>
      <c r="C22" s="608" t="s">
        <v>63</v>
      </c>
      <c r="D22" s="178"/>
      <c r="E22" s="29"/>
      <c r="F22" s="30"/>
      <c r="G22" s="34"/>
      <c r="H22" s="35"/>
      <c r="I22" s="86"/>
      <c r="J22" s="890"/>
      <c r="K22" s="35"/>
      <c r="L22" s="117"/>
      <c r="M22" s="154" t="s">
        <v>36</v>
      </c>
      <c r="N22" s="1334" t="s">
        <v>22</v>
      </c>
      <c r="O22" s="1408" t="s">
        <v>64</v>
      </c>
      <c r="P22" s="179" t="s">
        <v>65</v>
      </c>
    </row>
    <row r="23" spans="1:252" s="14" customFormat="1" ht="42.65" customHeight="1">
      <c r="A23" s="1018"/>
      <c r="B23" s="923" t="s">
        <v>19</v>
      </c>
      <c r="C23" s="608" t="s">
        <v>66</v>
      </c>
      <c r="D23" s="1490" t="s">
        <v>32</v>
      </c>
      <c r="E23" s="29"/>
      <c r="F23" s="30"/>
      <c r="G23" s="34"/>
      <c r="H23" s="35"/>
      <c r="I23" s="86"/>
      <c r="J23" s="890"/>
      <c r="K23" s="35"/>
      <c r="L23" s="121"/>
      <c r="M23" s="154" t="s">
        <v>36</v>
      </c>
      <c r="N23" s="1334" t="s">
        <v>22</v>
      </c>
      <c r="O23" s="1410" t="s">
        <v>67</v>
      </c>
      <c r="P23" s="179" t="s">
        <v>65</v>
      </c>
    </row>
    <row r="24" spans="1:252" s="14" customFormat="1" ht="42.65" customHeight="1">
      <c r="A24" s="1018"/>
      <c r="B24" s="923" t="s">
        <v>19</v>
      </c>
      <c r="C24" s="608" t="s">
        <v>68</v>
      </c>
      <c r="D24" s="1389"/>
      <c r="E24" s="29"/>
      <c r="F24" s="30"/>
      <c r="G24" s="34"/>
      <c r="H24" s="35"/>
      <c r="I24" s="86"/>
      <c r="J24" s="890"/>
      <c r="K24" s="35"/>
      <c r="L24" s="121"/>
      <c r="M24" s="154" t="s">
        <v>21</v>
      </c>
      <c r="N24" s="1334" t="s">
        <v>22</v>
      </c>
      <c r="O24" s="1410" t="s">
        <v>69</v>
      </c>
      <c r="P24" s="1566" t="s">
        <v>5616</v>
      </c>
    </row>
    <row r="25" spans="1:252" s="14" customFormat="1" ht="42.65" customHeight="1">
      <c r="A25" s="1018"/>
      <c r="B25" s="923" t="s">
        <v>19</v>
      </c>
      <c r="C25" s="608" t="s">
        <v>70</v>
      </c>
      <c r="D25" s="1389"/>
      <c r="E25" s="29"/>
      <c r="F25" s="30"/>
      <c r="G25" s="34"/>
      <c r="H25" s="35"/>
      <c r="I25" s="86"/>
      <c r="J25" s="890"/>
      <c r="K25" s="35"/>
      <c r="L25" s="121"/>
      <c r="M25" s="154" t="s">
        <v>21</v>
      </c>
      <c r="N25" s="1334" t="s">
        <v>22</v>
      </c>
      <c r="O25" s="1410" t="s">
        <v>71</v>
      </c>
      <c r="P25" s="1566" t="s">
        <v>72</v>
      </c>
    </row>
    <row r="26" spans="1:252" s="14" customFormat="1" ht="42.65" customHeight="1">
      <c r="A26" s="1018"/>
      <c r="B26" s="916" t="s">
        <v>19</v>
      </c>
      <c r="C26" s="610" t="s">
        <v>73</v>
      </c>
      <c r="D26" s="1389"/>
      <c r="E26" s="29"/>
      <c r="F26" s="30"/>
      <c r="G26" s="34"/>
      <c r="H26" s="35"/>
      <c r="I26" s="86"/>
      <c r="J26" s="890"/>
      <c r="K26" s="35"/>
      <c r="L26" s="121" t="s">
        <v>52</v>
      </c>
      <c r="M26" s="154" t="s">
        <v>21</v>
      </c>
      <c r="N26" s="1334" t="s">
        <v>22</v>
      </c>
      <c r="O26" s="1410" t="s">
        <v>74</v>
      </c>
      <c r="P26" s="179" t="s">
        <v>75</v>
      </c>
    </row>
    <row r="27" spans="1:252" s="14" customFormat="1" ht="42.65" customHeight="1">
      <c r="A27" s="1018"/>
      <c r="B27" s="916" t="s">
        <v>19</v>
      </c>
      <c r="C27" s="610" t="s">
        <v>76</v>
      </c>
      <c r="D27" s="1389"/>
      <c r="E27" s="29"/>
      <c r="F27" s="30"/>
      <c r="G27" s="34"/>
      <c r="H27" s="35"/>
      <c r="I27" s="86"/>
      <c r="J27" s="890"/>
      <c r="K27" s="35"/>
      <c r="L27" s="121" t="s">
        <v>52</v>
      </c>
      <c r="M27" s="154" t="s">
        <v>21</v>
      </c>
      <c r="N27" s="1334" t="s">
        <v>22</v>
      </c>
      <c r="O27" s="1410" t="s">
        <v>77</v>
      </c>
      <c r="P27" s="179" t="s">
        <v>78</v>
      </c>
    </row>
    <row r="28" spans="1:252" s="14" customFormat="1" ht="42.65" customHeight="1">
      <c r="A28" s="1018"/>
      <c r="B28" s="916" t="s">
        <v>19</v>
      </c>
      <c r="C28" s="610" t="s">
        <v>79</v>
      </c>
      <c r="D28" s="1389"/>
      <c r="E28" s="29"/>
      <c r="F28" s="30"/>
      <c r="G28" s="34"/>
      <c r="H28" s="35"/>
      <c r="I28" s="86"/>
      <c r="J28" s="890"/>
      <c r="K28" s="35"/>
      <c r="L28" s="121" t="s">
        <v>52</v>
      </c>
      <c r="M28" s="154" t="s">
        <v>21</v>
      </c>
      <c r="N28" s="1334" t="s">
        <v>22</v>
      </c>
      <c r="O28" s="1410" t="s">
        <v>80</v>
      </c>
      <c r="P28" s="179" t="s">
        <v>81</v>
      </c>
    </row>
    <row r="29" spans="1:252" s="14" customFormat="1" ht="42.65" customHeight="1">
      <c r="A29" s="1018"/>
      <c r="B29" s="916" t="s">
        <v>19</v>
      </c>
      <c r="C29" s="610" t="s">
        <v>82</v>
      </c>
      <c r="D29" s="1389"/>
      <c r="E29" s="29"/>
      <c r="F29" s="30"/>
      <c r="G29" s="34"/>
      <c r="H29" s="35"/>
      <c r="I29" s="86"/>
      <c r="J29" s="890"/>
      <c r="K29" s="35"/>
      <c r="L29" s="121" t="s">
        <v>52</v>
      </c>
      <c r="M29" s="154" t="s">
        <v>21</v>
      </c>
      <c r="N29" s="1334" t="s">
        <v>22</v>
      </c>
      <c r="O29" s="1410" t="s">
        <v>83</v>
      </c>
      <c r="P29" s="179" t="s">
        <v>84</v>
      </c>
    </row>
    <row r="30" spans="1:252" s="14" customFormat="1" ht="42.65" customHeight="1">
      <c r="A30" s="1018"/>
      <c r="B30" s="916" t="s">
        <v>19</v>
      </c>
      <c r="C30" s="610" t="s">
        <v>85</v>
      </c>
      <c r="D30" s="1389"/>
      <c r="E30" s="29"/>
      <c r="F30" s="30"/>
      <c r="G30" s="34"/>
      <c r="H30" s="35"/>
      <c r="I30" s="86"/>
      <c r="J30" s="890"/>
      <c r="K30" s="35"/>
      <c r="L30" s="121"/>
      <c r="M30" s="154" t="s">
        <v>86</v>
      </c>
      <c r="N30" s="1334" t="s">
        <v>22</v>
      </c>
      <c r="O30" s="1547" t="s">
        <v>87</v>
      </c>
      <c r="P30" s="1402" t="s">
        <v>88</v>
      </c>
    </row>
    <row r="31" spans="1:252" s="14" customFormat="1" ht="42.65" customHeight="1">
      <c r="A31" s="1018"/>
      <c r="B31" s="916" t="s">
        <v>19</v>
      </c>
      <c r="C31" s="610" t="s">
        <v>85</v>
      </c>
      <c r="D31" s="1389"/>
      <c r="E31" s="29"/>
      <c r="F31" s="30"/>
      <c r="G31" s="34"/>
      <c r="H31" s="35"/>
      <c r="I31" s="86"/>
      <c r="J31" s="890"/>
      <c r="K31" s="35"/>
      <c r="L31" s="121" t="s">
        <v>89</v>
      </c>
      <c r="M31" s="154" t="s">
        <v>86</v>
      </c>
      <c r="N31" s="1334" t="s">
        <v>22</v>
      </c>
      <c r="O31" s="1547" t="s">
        <v>90</v>
      </c>
      <c r="P31" s="1402" t="s">
        <v>88</v>
      </c>
    </row>
    <row r="32" spans="1:252" s="14" customFormat="1" ht="42.65" customHeight="1">
      <c r="A32" s="1018"/>
      <c r="B32" s="916" t="s">
        <v>19</v>
      </c>
      <c r="C32" s="610" t="s">
        <v>91</v>
      </c>
      <c r="D32" s="1389"/>
      <c r="E32" s="29"/>
      <c r="F32" s="30"/>
      <c r="G32" s="34"/>
      <c r="H32" s="35"/>
      <c r="I32" s="86"/>
      <c r="J32" s="890"/>
      <c r="K32" s="35"/>
      <c r="L32" s="121"/>
      <c r="M32" s="154" t="s">
        <v>21</v>
      </c>
      <c r="N32" s="1334" t="s">
        <v>22</v>
      </c>
      <c r="O32" s="1410" t="s">
        <v>92</v>
      </c>
      <c r="P32" s="1402" t="s">
        <v>93</v>
      </c>
    </row>
    <row r="33" spans="1:17" s="14" customFormat="1" ht="42.65" customHeight="1">
      <c r="A33" s="1018"/>
      <c r="B33" s="923" t="s">
        <v>19</v>
      </c>
      <c r="C33" s="610" t="s">
        <v>94</v>
      </c>
      <c r="D33" s="178"/>
      <c r="E33" s="29"/>
      <c r="F33" s="30"/>
      <c r="G33" s="34"/>
      <c r="H33" s="35"/>
      <c r="I33" s="86"/>
      <c r="J33" s="890"/>
      <c r="K33" s="35"/>
      <c r="L33" s="939"/>
      <c r="M33" s="154" t="s">
        <v>21</v>
      </c>
      <c r="N33" s="1334" t="s">
        <v>22</v>
      </c>
      <c r="O33" s="1548" t="s">
        <v>95</v>
      </c>
      <c r="P33" s="179" t="s">
        <v>96</v>
      </c>
    </row>
    <row r="34" spans="1:17" s="14" customFormat="1" ht="42.65" customHeight="1">
      <c r="A34" s="1018"/>
      <c r="B34" s="923" t="s">
        <v>19</v>
      </c>
      <c r="C34" s="608" t="s">
        <v>97</v>
      </c>
      <c r="D34" s="178"/>
      <c r="E34" s="29"/>
      <c r="F34" s="30"/>
      <c r="G34" s="34"/>
      <c r="H34" s="35"/>
      <c r="I34" s="86"/>
      <c r="J34" s="890"/>
      <c r="K34" s="35"/>
      <c r="L34" s="117"/>
      <c r="M34" s="154" t="s">
        <v>21</v>
      </c>
      <c r="N34" s="1334" t="s">
        <v>22</v>
      </c>
      <c r="O34" s="1408" t="s">
        <v>98</v>
      </c>
      <c r="P34" s="179" t="s">
        <v>93</v>
      </c>
    </row>
    <row r="35" spans="1:17" s="14" customFormat="1" ht="42.65" customHeight="1">
      <c r="A35" s="1018"/>
      <c r="B35" s="923" t="s">
        <v>19</v>
      </c>
      <c r="C35" s="608" t="s">
        <v>99</v>
      </c>
      <c r="D35" s="178"/>
      <c r="E35" s="29"/>
      <c r="F35" s="30"/>
      <c r="G35" s="34"/>
      <c r="H35" s="35"/>
      <c r="I35" s="86"/>
      <c r="J35" s="890"/>
      <c r="K35" s="35"/>
      <c r="L35" s="117"/>
      <c r="M35" s="154" t="s">
        <v>21</v>
      </c>
      <c r="N35" s="1334" t="s">
        <v>22</v>
      </c>
      <c r="O35" s="1408" t="s">
        <v>100</v>
      </c>
      <c r="P35" s="179" t="s">
        <v>101</v>
      </c>
    </row>
    <row r="36" spans="1:17" s="507" customFormat="1" ht="42.65" customHeight="1">
      <c r="A36" s="1313"/>
      <c r="B36" s="923" t="s">
        <v>19</v>
      </c>
      <c r="C36" s="608" t="s">
        <v>102</v>
      </c>
      <c r="D36" s="178"/>
      <c r="E36" s="947"/>
      <c r="F36" s="948"/>
      <c r="G36" s="949"/>
      <c r="H36" s="933"/>
      <c r="I36" s="86"/>
      <c r="J36" s="890"/>
      <c r="K36" s="933"/>
      <c r="L36" s="117"/>
      <c r="M36" s="154" t="s">
        <v>21</v>
      </c>
      <c r="N36" s="1334" t="s">
        <v>22</v>
      </c>
      <c r="O36" s="1407" t="s">
        <v>103</v>
      </c>
      <c r="P36" s="1567" t="s">
        <v>104</v>
      </c>
      <c r="Q36"/>
    </row>
    <row r="37" spans="1:17" s="507" customFormat="1" ht="42.65" customHeight="1">
      <c r="A37" s="1313"/>
      <c r="B37" s="923" t="s">
        <v>19</v>
      </c>
      <c r="C37" s="608" t="s">
        <v>105</v>
      </c>
      <c r="D37" s="178"/>
      <c r="E37" s="24"/>
      <c r="F37" s="15"/>
      <c r="G37" s="36"/>
      <c r="H37" s="37"/>
      <c r="I37" s="59"/>
      <c r="J37" s="890"/>
      <c r="K37" s="39"/>
      <c r="L37" s="117" t="s">
        <v>106</v>
      </c>
      <c r="M37" s="154" t="s">
        <v>21</v>
      </c>
      <c r="N37" s="1334" t="s">
        <v>22</v>
      </c>
      <c r="O37" s="1547" t="s">
        <v>107</v>
      </c>
      <c r="P37" s="1567" t="s">
        <v>108</v>
      </c>
      <c r="Q37"/>
    </row>
    <row r="38" spans="1:17" s="507" customFormat="1" ht="42.65" customHeight="1">
      <c r="A38" s="1313"/>
      <c r="B38" s="923" t="s">
        <v>19</v>
      </c>
      <c r="C38" s="608" t="s">
        <v>105</v>
      </c>
      <c r="D38" s="178"/>
      <c r="E38" s="24"/>
      <c r="F38" s="15"/>
      <c r="G38" s="36"/>
      <c r="H38" s="37"/>
      <c r="I38" s="59"/>
      <c r="J38" s="890"/>
      <c r="K38" s="39"/>
      <c r="L38" s="117" t="s">
        <v>109</v>
      </c>
      <c r="M38" s="154" t="s">
        <v>21</v>
      </c>
      <c r="N38" s="1334" t="s">
        <v>22</v>
      </c>
      <c r="O38" s="1547" t="s">
        <v>107</v>
      </c>
      <c r="P38" s="1567" t="s">
        <v>110</v>
      </c>
      <c r="Q38"/>
    </row>
    <row r="39" spans="1:17" s="14" customFormat="1" ht="42.65" customHeight="1">
      <c r="A39" s="1018"/>
      <c r="B39" s="923" t="s">
        <v>19</v>
      </c>
      <c r="C39" s="608" t="s">
        <v>111</v>
      </c>
      <c r="D39" s="178"/>
      <c r="E39" s="24"/>
      <c r="F39" s="15"/>
      <c r="G39" s="36"/>
      <c r="H39" s="37"/>
      <c r="I39" s="59"/>
      <c r="J39" s="890"/>
      <c r="K39" s="39"/>
      <c r="L39" s="117"/>
      <c r="M39" s="154" t="s">
        <v>21</v>
      </c>
      <c r="N39" s="1334" t="s">
        <v>22</v>
      </c>
      <c r="O39" s="1408" t="s">
        <v>112</v>
      </c>
      <c r="P39" s="179" t="s">
        <v>113</v>
      </c>
    </row>
    <row r="40" spans="1:17" s="14" customFormat="1" ht="42.65" customHeight="1">
      <c r="A40" s="1018"/>
      <c r="B40" s="923" t="s">
        <v>19</v>
      </c>
      <c r="C40" s="608" t="s">
        <v>114</v>
      </c>
      <c r="D40" s="178"/>
      <c r="E40" s="24"/>
      <c r="F40" s="15"/>
      <c r="G40" s="36"/>
      <c r="H40" s="37"/>
      <c r="I40" s="59"/>
      <c r="J40" s="890"/>
      <c r="K40" s="39"/>
      <c r="L40" s="117"/>
      <c r="M40" s="154" t="s">
        <v>21</v>
      </c>
      <c r="N40" s="1334" t="s">
        <v>22</v>
      </c>
      <c r="O40" s="1549" t="s">
        <v>115</v>
      </c>
      <c r="P40" s="179" t="s">
        <v>116</v>
      </c>
    </row>
    <row r="41" spans="1:17" s="68" customFormat="1" ht="42.65" customHeight="1">
      <c r="A41" s="75"/>
      <c r="B41" s="65" t="s">
        <v>19</v>
      </c>
      <c r="C41" s="607" t="s">
        <v>117</v>
      </c>
      <c r="D41" s="178"/>
      <c r="E41" s="69"/>
      <c r="F41" s="70"/>
      <c r="G41" s="71"/>
      <c r="H41" s="72"/>
      <c r="I41" s="88"/>
      <c r="J41" s="890"/>
      <c r="K41" s="72"/>
      <c r="L41" s="117" t="s">
        <v>118</v>
      </c>
      <c r="M41" s="154" t="s">
        <v>21</v>
      </c>
      <c r="N41" s="1334" t="s">
        <v>22</v>
      </c>
      <c r="O41" s="1408" t="s">
        <v>119</v>
      </c>
      <c r="P41" s="179" t="s">
        <v>120</v>
      </c>
    </row>
    <row r="42" spans="1:17" s="68" customFormat="1" ht="42.65" customHeight="1">
      <c r="A42" s="75"/>
      <c r="B42" s="65" t="s">
        <v>19</v>
      </c>
      <c r="C42" s="607" t="s">
        <v>117</v>
      </c>
      <c r="D42" s="178"/>
      <c r="E42" s="69"/>
      <c r="F42" s="70"/>
      <c r="G42" s="71"/>
      <c r="H42" s="72"/>
      <c r="I42" s="88"/>
      <c r="J42" s="890"/>
      <c r="K42" s="72"/>
      <c r="L42" s="117" t="s">
        <v>45</v>
      </c>
      <c r="M42" s="154" t="s">
        <v>21</v>
      </c>
      <c r="N42" s="1334" t="s">
        <v>22</v>
      </c>
      <c r="O42" s="1408" t="s">
        <v>119</v>
      </c>
      <c r="P42" s="179" t="s">
        <v>121</v>
      </c>
    </row>
    <row r="43" spans="1:17" s="14" customFormat="1" ht="42.65" customHeight="1">
      <c r="A43" s="1018"/>
      <c r="B43" s="923" t="s">
        <v>19</v>
      </c>
      <c r="C43" s="608" t="s">
        <v>122</v>
      </c>
      <c r="D43" s="178"/>
      <c r="E43" s="24"/>
      <c r="F43" s="15"/>
      <c r="G43" s="36"/>
      <c r="H43" s="37"/>
      <c r="I43" s="59"/>
      <c r="J43" s="890"/>
      <c r="K43" s="39"/>
      <c r="L43" s="117"/>
      <c r="M43" s="154" t="s">
        <v>21</v>
      </c>
      <c r="N43" s="1334" t="s">
        <v>22</v>
      </c>
      <c r="O43" s="1408" t="s">
        <v>123</v>
      </c>
      <c r="P43" s="179" t="s">
        <v>124</v>
      </c>
    </row>
    <row r="44" spans="1:17" s="152" customFormat="1" ht="42.65" customHeight="1">
      <c r="A44" s="1019"/>
      <c r="B44" s="923" t="s">
        <v>19</v>
      </c>
      <c r="C44" s="1693" t="s">
        <v>125</v>
      </c>
      <c r="D44" s="178"/>
      <c r="E44" s="947"/>
      <c r="F44" s="948"/>
      <c r="G44" s="949" t="str">
        <f t="shared" ref="G44:G49" si="0">IF(F44=0,"",E44/F44)</f>
        <v/>
      </c>
      <c r="H44" s="933" t="str">
        <f t="shared" ref="H44:H49" si="1">IF(F44=0,"",G44*1.2)</f>
        <v/>
      </c>
      <c r="I44" s="86"/>
      <c r="J44" s="890"/>
      <c r="K44" s="933" t="str">
        <f t="shared" ref="K44:K49" si="2">IF(I44=0,"",I44*1.2*J44)</f>
        <v/>
      </c>
      <c r="L44" s="1324"/>
      <c r="M44" s="154" t="s">
        <v>21</v>
      </c>
      <c r="N44" s="1334">
        <v>12</v>
      </c>
      <c r="O44" s="1562" t="s">
        <v>126</v>
      </c>
      <c r="P44" s="179" t="s">
        <v>127</v>
      </c>
    </row>
    <row r="45" spans="1:17" s="152" customFormat="1" ht="42.65" customHeight="1">
      <c r="A45" s="1019"/>
      <c r="B45" s="923" t="s">
        <v>19</v>
      </c>
      <c r="C45" s="1325" t="s">
        <v>128</v>
      </c>
      <c r="D45" s="1490"/>
      <c r="E45" s="947"/>
      <c r="F45" s="948"/>
      <c r="G45" s="949" t="str">
        <f t="shared" si="0"/>
        <v/>
      </c>
      <c r="H45" s="933" t="str">
        <f>IF(F45=0,"",G45*1.2)</f>
        <v/>
      </c>
      <c r="I45" s="86"/>
      <c r="J45" s="890"/>
      <c r="K45" s="933" t="str">
        <f t="shared" si="2"/>
        <v/>
      </c>
      <c r="L45" s="1324"/>
      <c r="M45" s="154" t="s">
        <v>21</v>
      </c>
      <c r="N45" s="1334">
        <v>12</v>
      </c>
      <c r="O45" s="1550" t="s">
        <v>129</v>
      </c>
      <c r="P45" s="179" t="s">
        <v>127</v>
      </c>
    </row>
    <row r="46" spans="1:17" s="152" customFormat="1" ht="42.65" customHeight="1">
      <c r="A46" s="1019"/>
      <c r="B46" s="923" t="s">
        <v>19</v>
      </c>
      <c r="C46" s="1325" t="s">
        <v>130</v>
      </c>
      <c r="D46" s="1490"/>
      <c r="E46" s="947"/>
      <c r="F46" s="948"/>
      <c r="G46" s="949" t="str">
        <f t="shared" si="0"/>
        <v/>
      </c>
      <c r="H46" s="933"/>
      <c r="I46" s="86"/>
      <c r="J46" s="890"/>
      <c r="K46" s="933" t="str">
        <f t="shared" si="2"/>
        <v/>
      </c>
      <c r="L46" s="1324"/>
      <c r="M46" s="154" t="s">
        <v>21</v>
      </c>
      <c r="N46" s="1334">
        <v>12</v>
      </c>
      <c r="O46" s="1550" t="s">
        <v>131</v>
      </c>
      <c r="P46" s="179" t="s">
        <v>127</v>
      </c>
    </row>
    <row r="47" spans="1:17" s="152" customFormat="1" ht="42.65" customHeight="1">
      <c r="A47" s="1019"/>
      <c r="B47" s="923" t="s">
        <v>19</v>
      </c>
      <c r="C47" s="1325" t="s">
        <v>132</v>
      </c>
      <c r="D47" s="1490"/>
      <c r="E47" s="947"/>
      <c r="F47" s="948"/>
      <c r="G47" s="949" t="str">
        <f t="shared" si="0"/>
        <v/>
      </c>
      <c r="H47" s="933" t="str">
        <f t="shared" si="1"/>
        <v/>
      </c>
      <c r="I47" s="86"/>
      <c r="J47" s="890"/>
      <c r="K47" s="933" t="str">
        <f t="shared" si="2"/>
        <v/>
      </c>
      <c r="L47" s="1324"/>
      <c r="M47" s="154" t="s">
        <v>21</v>
      </c>
      <c r="N47" s="1334">
        <v>12</v>
      </c>
      <c r="O47" s="1550" t="s">
        <v>133</v>
      </c>
      <c r="P47" s="179" t="s">
        <v>127</v>
      </c>
    </row>
    <row r="48" spans="1:17" s="152" customFormat="1" ht="42.65" customHeight="1">
      <c r="A48" s="1019"/>
      <c r="B48" s="923" t="s">
        <v>19</v>
      </c>
      <c r="C48" s="1325" t="s">
        <v>134</v>
      </c>
      <c r="D48" s="1490"/>
      <c r="E48" s="947"/>
      <c r="F48" s="948"/>
      <c r="G48" s="949" t="str">
        <f t="shared" si="0"/>
        <v/>
      </c>
      <c r="H48" s="933" t="str">
        <f t="shared" si="1"/>
        <v/>
      </c>
      <c r="I48" s="86"/>
      <c r="J48" s="890"/>
      <c r="K48" s="933" t="str">
        <f t="shared" si="2"/>
        <v/>
      </c>
      <c r="L48" s="1324"/>
      <c r="M48" s="154" t="s">
        <v>21</v>
      </c>
      <c r="N48" s="1334">
        <v>12</v>
      </c>
      <c r="O48" s="1550" t="s">
        <v>135</v>
      </c>
      <c r="P48" s="179" t="s">
        <v>127</v>
      </c>
    </row>
    <row r="49" spans="1:17" s="152" customFormat="1" ht="42.65" customHeight="1">
      <c r="A49" s="1019"/>
      <c r="B49" s="923" t="s">
        <v>19</v>
      </c>
      <c r="C49" s="1325" t="s">
        <v>136</v>
      </c>
      <c r="D49" s="1490" t="s">
        <v>32</v>
      </c>
      <c r="E49" s="947"/>
      <c r="F49" s="948"/>
      <c r="G49" s="949" t="str">
        <f t="shared" si="0"/>
        <v/>
      </c>
      <c r="H49" s="933" t="str">
        <f t="shared" si="1"/>
        <v/>
      </c>
      <c r="I49" s="86"/>
      <c r="J49" s="890"/>
      <c r="K49" s="933" t="str">
        <f t="shared" si="2"/>
        <v/>
      </c>
      <c r="L49" s="1324"/>
      <c r="M49" s="154" t="s">
        <v>21</v>
      </c>
      <c r="N49" s="1334">
        <v>12</v>
      </c>
      <c r="O49" s="1550" t="s">
        <v>137</v>
      </c>
      <c r="P49" s="179" t="s">
        <v>127</v>
      </c>
    </row>
    <row r="50" spans="1:17" s="152" customFormat="1" ht="42.65" customHeight="1">
      <c r="A50" s="1019"/>
      <c r="B50" s="923" t="s">
        <v>19</v>
      </c>
      <c r="C50" s="1388" t="s">
        <v>138</v>
      </c>
      <c r="D50" s="1577"/>
      <c r="E50" s="947"/>
      <c r="F50" s="948"/>
      <c r="G50" s="949"/>
      <c r="H50" s="933"/>
      <c r="I50" s="86"/>
      <c r="J50" s="890"/>
      <c r="K50" s="933"/>
      <c r="L50" s="1324"/>
      <c r="M50" s="154" t="s">
        <v>21</v>
      </c>
      <c r="N50" s="1334">
        <v>12</v>
      </c>
      <c r="O50" s="1551" t="s">
        <v>139</v>
      </c>
      <c r="P50" s="179" t="s">
        <v>140</v>
      </c>
    </row>
    <row r="51" spans="1:17" s="152" customFormat="1" ht="42.65" customHeight="1">
      <c r="A51" s="1019"/>
      <c r="B51" s="923" t="s">
        <v>19</v>
      </c>
      <c r="C51" s="1388" t="s">
        <v>5609</v>
      </c>
      <c r="D51" s="1490" t="s">
        <v>32</v>
      </c>
      <c r="E51" s="947"/>
      <c r="F51" s="948"/>
      <c r="G51" s="949"/>
      <c r="H51" s="933"/>
      <c r="I51" s="86"/>
      <c r="J51" s="890"/>
      <c r="K51" s="933"/>
      <c r="L51" s="1324"/>
      <c r="M51" s="154" t="s">
        <v>21</v>
      </c>
      <c r="N51" s="1334">
        <v>12</v>
      </c>
      <c r="O51" s="1551" t="s">
        <v>5610</v>
      </c>
      <c r="P51" s="179" t="s">
        <v>127</v>
      </c>
    </row>
    <row r="52" spans="1:17" s="152" customFormat="1" ht="42.65" customHeight="1">
      <c r="A52" s="1019"/>
      <c r="B52" s="923" t="s">
        <v>19</v>
      </c>
      <c r="C52" s="1388" t="s">
        <v>5601</v>
      </c>
      <c r="D52" s="1577"/>
      <c r="E52" s="947"/>
      <c r="F52" s="948"/>
      <c r="G52" s="949"/>
      <c r="H52" s="933"/>
      <c r="I52" s="86"/>
      <c r="J52" s="890"/>
      <c r="K52" s="933"/>
      <c r="L52" s="1324"/>
      <c r="M52" s="154" t="s">
        <v>21</v>
      </c>
      <c r="N52" s="1334" t="s">
        <v>22</v>
      </c>
      <c r="O52" s="1551" t="s">
        <v>5639</v>
      </c>
      <c r="P52" s="179" t="s">
        <v>203</v>
      </c>
    </row>
    <row r="53" spans="1:17" s="152" customFormat="1" ht="42.65" customHeight="1">
      <c r="A53" s="1019"/>
      <c r="B53" s="923" t="s">
        <v>19</v>
      </c>
      <c r="C53" s="1388" t="s">
        <v>5602</v>
      </c>
      <c r="D53" s="1577"/>
      <c r="E53" s="947"/>
      <c r="F53" s="948"/>
      <c r="G53" s="949"/>
      <c r="H53" s="933"/>
      <c r="I53" s="86"/>
      <c r="J53" s="890"/>
      <c r="K53" s="933"/>
      <c r="L53" s="1324"/>
      <c r="M53" s="154" t="s">
        <v>21</v>
      </c>
      <c r="N53" s="1334" t="s">
        <v>22</v>
      </c>
      <c r="O53" s="1551" t="s">
        <v>5604</v>
      </c>
      <c r="P53" s="179" t="s">
        <v>205</v>
      </c>
    </row>
    <row r="54" spans="1:17" s="152" customFormat="1" ht="42.65" customHeight="1">
      <c r="A54" s="1019"/>
      <c r="B54" s="923" t="s">
        <v>19</v>
      </c>
      <c r="C54" s="1388" t="s">
        <v>5603</v>
      </c>
      <c r="D54" s="1577"/>
      <c r="E54" s="947"/>
      <c r="F54" s="948"/>
      <c r="G54" s="949"/>
      <c r="H54" s="933"/>
      <c r="I54" s="86"/>
      <c r="J54" s="890"/>
      <c r="K54" s="933"/>
      <c r="L54" s="1324"/>
      <c r="M54" s="154" t="s">
        <v>21</v>
      </c>
      <c r="N54" s="1334" t="s">
        <v>22</v>
      </c>
      <c r="O54" s="1551" t="s">
        <v>5605</v>
      </c>
      <c r="P54" s="179" t="s">
        <v>203</v>
      </c>
    </row>
    <row r="55" spans="1:17" s="101" customFormat="1" ht="42.65" customHeight="1">
      <c r="A55" s="1016"/>
      <c r="B55" s="923" t="s">
        <v>19</v>
      </c>
      <c r="C55" s="608" t="s">
        <v>141</v>
      </c>
      <c r="D55" s="178"/>
      <c r="E55" s="146"/>
      <c r="F55" s="147"/>
      <c r="G55" s="148"/>
      <c r="H55" s="149"/>
      <c r="I55" s="150"/>
      <c r="J55" s="890"/>
      <c r="K55" s="149"/>
      <c r="L55" s="950"/>
      <c r="M55" s="154" t="s">
        <v>21</v>
      </c>
      <c r="N55" s="1334" t="s">
        <v>22</v>
      </c>
      <c r="O55" s="1552" t="s">
        <v>142</v>
      </c>
      <c r="P55" s="179" t="s">
        <v>143</v>
      </c>
      <c r="Q55"/>
    </row>
    <row r="56" spans="1:17" s="101" customFormat="1" ht="42.65" customHeight="1">
      <c r="A56" s="1016"/>
      <c r="B56" s="923" t="s">
        <v>19</v>
      </c>
      <c r="C56" s="608" t="s">
        <v>144</v>
      </c>
      <c r="D56" s="178"/>
      <c r="E56" s="146"/>
      <c r="F56" s="147"/>
      <c r="G56" s="148"/>
      <c r="H56" s="149"/>
      <c r="I56" s="150"/>
      <c r="J56" s="890"/>
      <c r="K56" s="149"/>
      <c r="L56" s="951"/>
      <c r="M56" s="154" t="s">
        <v>21</v>
      </c>
      <c r="N56" s="1334" t="s">
        <v>22</v>
      </c>
      <c r="O56" s="1552" t="s">
        <v>145</v>
      </c>
      <c r="P56" s="179" t="s">
        <v>146</v>
      </c>
      <c r="Q56"/>
    </row>
    <row r="57" spans="1:17" s="14" customFormat="1" ht="42.65" customHeight="1">
      <c r="A57" s="1018"/>
      <c r="B57" s="923" t="s">
        <v>19</v>
      </c>
      <c r="C57" s="608" t="s">
        <v>147</v>
      </c>
      <c r="D57" s="178"/>
      <c r="E57" s="146"/>
      <c r="F57" s="147"/>
      <c r="G57" s="148"/>
      <c r="H57" s="149"/>
      <c r="I57" s="150"/>
      <c r="J57" s="890"/>
      <c r="K57" s="149"/>
      <c r="L57" s="151"/>
      <c r="M57" s="154" t="s">
        <v>21</v>
      </c>
      <c r="N57" s="1334" t="s">
        <v>22</v>
      </c>
      <c r="O57" s="1553" t="s">
        <v>148</v>
      </c>
      <c r="P57" s="179" t="s">
        <v>146</v>
      </c>
    </row>
    <row r="58" spans="1:17" s="14" customFormat="1" ht="42.65" customHeight="1">
      <c r="A58" s="1018"/>
      <c r="B58" s="923" t="s">
        <v>19</v>
      </c>
      <c r="C58" s="608" t="s">
        <v>149</v>
      </c>
      <c r="D58" s="178"/>
      <c r="E58" s="146"/>
      <c r="F58" s="147"/>
      <c r="G58" s="148"/>
      <c r="H58" s="149"/>
      <c r="I58" s="150"/>
      <c r="J58" s="890"/>
      <c r="K58" s="149"/>
      <c r="L58" s="151"/>
      <c r="M58" s="154" t="s">
        <v>21</v>
      </c>
      <c r="N58" s="1334" t="s">
        <v>22</v>
      </c>
      <c r="O58" s="1408" t="s">
        <v>150</v>
      </c>
      <c r="P58" s="179" t="s">
        <v>146</v>
      </c>
    </row>
    <row r="59" spans="1:17" s="14" customFormat="1" ht="42.65" customHeight="1">
      <c r="A59" s="1018"/>
      <c r="B59" s="923" t="s">
        <v>19</v>
      </c>
      <c r="C59" s="608" t="s">
        <v>151</v>
      </c>
      <c r="D59" s="178"/>
      <c r="E59" s="146"/>
      <c r="F59" s="147"/>
      <c r="G59" s="148"/>
      <c r="H59" s="149"/>
      <c r="I59" s="150"/>
      <c r="J59" s="890"/>
      <c r="K59" s="149"/>
      <c r="L59" s="151"/>
      <c r="M59" s="154" t="s">
        <v>21</v>
      </c>
      <c r="N59" s="1334" t="s">
        <v>22</v>
      </c>
      <c r="O59" s="1408" t="s">
        <v>152</v>
      </c>
      <c r="P59" s="179" t="s">
        <v>153</v>
      </c>
    </row>
    <row r="60" spans="1:17" s="14" customFormat="1" ht="42.65" customHeight="1">
      <c r="A60" s="1018"/>
      <c r="B60" s="923" t="s">
        <v>19</v>
      </c>
      <c r="C60" s="608" t="s">
        <v>154</v>
      </c>
      <c r="D60" s="178"/>
      <c r="E60" s="146"/>
      <c r="F60" s="147"/>
      <c r="G60" s="148"/>
      <c r="H60" s="149"/>
      <c r="I60" s="150"/>
      <c r="J60" s="890"/>
      <c r="K60" s="149"/>
      <c r="L60" s="151"/>
      <c r="M60" s="154" t="s">
        <v>21</v>
      </c>
      <c r="N60" s="1334" t="s">
        <v>22</v>
      </c>
      <c r="O60" s="1408" t="s">
        <v>155</v>
      </c>
      <c r="P60" s="179" t="s">
        <v>156</v>
      </c>
    </row>
    <row r="61" spans="1:17" s="14" customFormat="1" ht="42.65" customHeight="1">
      <c r="A61" s="1018"/>
      <c r="B61" s="923" t="s">
        <v>19</v>
      </c>
      <c r="C61" s="608" t="s">
        <v>157</v>
      </c>
      <c r="D61" s="178"/>
      <c r="E61" s="146"/>
      <c r="F61" s="147"/>
      <c r="G61" s="148"/>
      <c r="H61" s="149"/>
      <c r="I61" s="150"/>
      <c r="J61" s="890"/>
      <c r="K61" s="149"/>
      <c r="L61" s="151"/>
      <c r="M61" s="154" t="s">
        <v>21</v>
      </c>
      <c r="N61" s="1334" t="s">
        <v>22</v>
      </c>
      <c r="O61" s="1408" t="s">
        <v>158</v>
      </c>
      <c r="P61" s="179" t="s">
        <v>159</v>
      </c>
    </row>
    <row r="62" spans="1:17" s="14" customFormat="1" ht="42.65" customHeight="1">
      <c r="A62" s="1018"/>
      <c r="B62" s="923" t="s">
        <v>19</v>
      </c>
      <c r="C62" s="608" t="s">
        <v>160</v>
      </c>
      <c r="D62" s="178"/>
      <c r="E62" s="24"/>
      <c r="F62" s="15"/>
      <c r="G62" s="36"/>
      <c r="H62" s="37"/>
      <c r="I62" s="59"/>
      <c r="J62" s="890"/>
      <c r="K62" s="39"/>
      <c r="L62" s="117"/>
      <c r="M62" s="154" t="s">
        <v>21</v>
      </c>
      <c r="N62" s="1334" t="s">
        <v>22</v>
      </c>
      <c r="O62" s="1408" t="s">
        <v>161</v>
      </c>
      <c r="P62" s="179" t="s">
        <v>162</v>
      </c>
    </row>
    <row r="63" spans="1:17" s="14" customFormat="1" ht="42.65" customHeight="1">
      <c r="A63" s="1018"/>
      <c r="B63" s="923" t="s">
        <v>19</v>
      </c>
      <c r="C63" s="608" t="s">
        <v>163</v>
      </c>
      <c r="D63" s="1490" t="s">
        <v>32</v>
      </c>
      <c r="E63" s="947"/>
      <c r="F63" s="948"/>
      <c r="G63" s="949" t="str">
        <f>IF(F63=0,"",E63/F63)</f>
        <v/>
      </c>
      <c r="H63" s="933" t="str">
        <f>IF(F63=0,"",G63*1.2)</f>
        <v/>
      </c>
      <c r="I63" s="86"/>
      <c r="J63" s="890"/>
      <c r="K63" s="933" t="str">
        <f>IF(I63=0,"",I63*1.2*J63)</f>
        <v/>
      </c>
      <c r="L63" s="117"/>
      <c r="M63" s="154" t="s">
        <v>21</v>
      </c>
      <c r="N63" s="1334" t="s">
        <v>22</v>
      </c>
      <c r="O63" s="1408" t="s">
        <v>164</v>
      </c>
      <c r="P63" s="179" t="s">
        <v>162</v>
      </c>
    </row>
    <row r="64" spans="1:17" s="14" customFormat="1" ht="42.65" customHeight="1">
      <c r="A64" s="1018"/>
      <c r="B64" s="923" t="s">
        <v>19</v>
      </c>
      <c r="C64" s="608" t="s">
        <v>165</v>
      </c>
      <c r="D64" s="178"/>
      <c r="E64" s="24"/>
      <c r="F64" s="15"/>
      <c r="G64" s="36"/>
      <c r="H64" s="37"/>
      <c r="I64" s="59"/>
      <c r="J64" s="890"/>
      <c r="K64" s="39"/>
      <c r="L64" s="117"/>
      <c r="M64" s="154" t="s">
        <v>21</v>
      </c>
      <c r="N64" s="1334" t="s">
        <v>22</v>
      </c>
      <c r="O64" s="1408" t="s">
        <v>166</v>
      </c>
      <c r="P64" s="179" t="s">
        <v>167</v>
      </c>
    </row>
    <row r="65" spans="1:16" s="14" customFormat="1" ht="42.65" customHeight="1">
      <c r="A65" s="1018"/>
      <c r="B65" s="923" t="s">
        <v>19</v>
      </c>
      <c r="C65" s="608" t="s">
        <v>168</v>
      </c>
      <c r="D65" s="178"/>
      <c r="E65" s="24"/>
      <c r="F65" s="15"/>
      <c r="G65" s="36"/>
      <c r="H65" s="37"/>
      <c r="I65" s="59"/>
      <c r="J65" s="890"/>
      <c r="K65" s="39"/>
      <c r="L65" s="117"/>
      <c r="M65" s="154" t="s">
        <v>21</v>
      </c>
      <c r="N65" s="1334" t="s">
        <v>22</v>
      </c>
      <c r="O65" s="1408" t="s">
        <v>169</v>
      </c>
      <c r="P65" s="179" t="s">
        <v>170</v>
      </c>
    </row>
    <row r="66" spans="1:16" s="14" customFormat="1" ht="42.65" customHeight="1">
      <c r="A66" s="1018"/>
      <c r="B66" s="923" t="s">
        <v>19</v>
      </c>
      <c r="C66" s="608" t="s">
        <v>171</v>
      </c>
      <c r="D66" s="178"/>
      <c r="E66" s="24"/>
      <c r="F66" s="15"/>
      <c r="G66" s="36"/>
      <c r="H66" s="37"/>
      <c r="I66" s="59"/>
      <c r="J66" s="890"/>
      <c r="K66" s="39"/>
      <c r="L66" s="117"/>
      <c r="M66" s="154" t="s">
        <v>21</v>
      </c>
      <c r="N66" s="1334" t="s">
        <v>22</v>
      </c>
      <c r="O66" s="1408" t="s">
        <v>172</v>
      </c>
      <c r="P66" s="179" t="s">
        <v>173</v>
      </c>
    </row>
    <row r="67" spans="1:16" s="14" customFormat="1" ht="42.65" customHeight="1">
      <c r="A67" s="1018"/>
      <c r="B67" s="923" t="s">
        <v>19</v>
      </c>
      <c r="C67" s="608" t="s">
        <v>174</v>
      </c>
      <c r="D67" s="178"/>
      <c r="E67" s="24"/>
      <c r="F67" s="15"/>
      <c r="G67" s="36"/>
      <c r="H67" s="37"/>
      <c r="I67" s="59"/>
      <c r="J67" s="890"/>
      <c r="K67" s="39"/>
      <c r="L67" s="117"/>
      <c r="M67" s="154" t="s">
        <v>21</v>
      </c>
      <c r="N67" s="1334" t="s">
        <v>22</v>
      </c>
      <c r="O67" s="1408" t="s">
        <v>175</v>
      </c>
      <c r="P67" s="179" t="s">
        <v>176</v>
      </c>
    </row>
    <row r="68" spans="1:16" s="14" customFormat="1" ht="42.65" customHeight="1">
      <c r="A68" s="1018"/>
      <c r="B68" s="923" t="s">
        <v>19</v>
      </c>
      <c r="C68" s="608" t="s">
        <v>177</v>
      </c>
      <c r="D68" s="178"/>
      <c r="E68" s="24"/>
      <c r="F68" s="15"/>
      <c r="G68" s="36"/>
      <c r="H68" s="37"/>
      <c r="I68" s="59"/>
      <c r="J68" s="890"/>
      <c r="K68" s="39"/>
      <c r="L68" s="117"/>
      <c r="M68" s="154" t="s">
        <v>21</v>
      </c>
      <c r="N68" s="1334" t="s">
        <v>22</v>
      </c>
      <c r="O68" s="1408" t="s">
        <v>178</v>
      </c>
      <c r="P68" s="179" t="s">
        <v>41</v>
      </c>
    </row>
    <row r="69" spans="1:16" s="14" customFormat="1" ht="42.65" customHeight="1">
      <c r="A69" s="1018"/>
      <c r="B69" s="923" t="s">
        <v>19</v>
      </c>
      <c r="C69" s="608" t="s">
        <v>179</v>
      </c>
      <c r="D69" s="178"/>
      <c r="E69" s="146"/>
      <c r="F69" s="147"/>
      <c r="G69" s="148"/>
      <c r="H69" s="149"/>
      <c r="I69" s="150"/>
      <c r="J69" s="890"/>
      <c r="K69" s="149"/>
      <c r="L69" s="151"/>
      <c r="M69" s="154" t="s">
        <v>21</v>
      </c>
      <c r="N69" s="1334" t="s">
        <v>22</v>
      </c>
      <c r="O69" s="1408" t="s">
        <v>180</v>
      </c>
      <c r="P69" s="179" t="s">
        <v>181</v>
      </c>
    </row>
    <row r="70" spans="1:16" s="14" customFormat="1" ht="42.65" customHeight="1">
      <c r="A70" s="1018"/>
      <c r="B70" s="923" t="s">
        <v>19</v>
      </c>
      <c r="C70" s="608" t="s">
        <v>182</v>
      </c>
      <c r="D70" s="178"/>
      <c r="E70" s="24"/>
      <c r="F70" s="15"/>
      <c r="G70" s="36"/>
      <c r="H70" s="37"/>
      <c r="I70" s="59"/>
      <c r="J70" s="890"/>
      <c r="K70" s="39"/>
      <c r="L70" s="117"/>
      <c r="M70" s="154" t="s">
        <v>21</v>
      </c>
      <c r="N70" s="1334" t="s">
        <v>22</v>
      </c>
      <c r="O70" s="1408" t="s">
        <v>183</v>
      </c>
      <c r="P70" s="179" t="s">
        <v>184</v>
      </c>
    </row>
    <row r="71" spans="1:16" s="14" customFormat="1" ht="42.65" customHeight="1">
      <c r="A71" s="1018"/>
      <c r="B71" s="923" t="s">
        <v>19</v>
      </c>
      <c r="C71" s="608" t="s">
        <v>185</v>
      </c>
      <c r="D71" s="178"/>
      <c r="E71" s="146"/>
      <c r="F71" s="147"/>
      <c r="G71" s="148"/>
      <c r="H71" s="149"/>
      <c r="I71" s="150"/>
      <c r="J71" s="890"/>
      <c r="K71" s="149"/>
      <c r="L71" s="151"/>
      <c r="M71" s="154" t="s">
        <v>21</v>
      </c>
      <c r="N71" s="1334" t="s">
        <v>22</v>
      </c>
      <c r="O71" s="1408" t="s">
        <v>186</v>
      </c>
      <c r="P71" s="179" t="s">
        <v>181</v>
      </c>
    </row>
    <row r="72" spans="1:16" s="14" customFormat="1" ht="42.65" customHeight="1">
      <c r="A72" s="1018"/>
      <c r="B72" s="923" t="s">
        <v>19</v>
      </c>
      <c r="C72" s="608" t="s">
        <v>187</v>
      </c>
      <c r="D72" s="178"/>
      <c r="E72" s="24"/>
      <c r="F72" s="15"/>
      <c r="G72" s="36"/>
      <c r="H72" s="37"/>
      <c r="I72" s="59"/>
      <c r="J72" s="890"/>
      <c r="K72" s="39"/>
      <c r="L72" s="117"/>
      <c r="M72" s="154" t="s">
        <v>21</v>
      </c>
      <c r="N72" s="1334" t="s">
        <v>22</v>
      </c>
      <c r="O72" s="1408" t="s">
        <v>188</v>
      </c>
      <c r="P72" s="179" t="s">
        <v>189</v>
      </c>
    </row>
    <row r="73" spans="1:16" s="14" customFormat="1" ht="42.65" customHeight="1">
      <c r="A73" s="1018"/>
      <c r="B73" s="923" t="s">
        <v>19</v>
      </c>
      <c r="C73" s="608" t="s">
        <v>190</v>
      </c>
      <c r="D73" s="178"/>
      <c r="E73" s="146"/>
      <c r="F73" s="147"/>
      <c r="G73" s="148"/>
      <c r="H73" s="149"/>
      <c r="I73" s="150"/>
      <c r="J73" s="890"/>
      <c r="K73" s="149"/>
      <c r="L73" s="151"/>
      <c r="M73" s="154" t="s">
        <v>21</v>
      </c>
      <c r="N73" s="1334" t="s">
        <v>22</v>
      </c>
      <c r="O73" s="1408" t="s">
        <v>191</v>
      </c>
      <c r="P73" s="179" t="s">
        <v>5614</v>
      </c>
    </row>
    <row r="74" spans="1:16" s="14" customFormat="1" ht="42.65" customHeight="1">
      <c r="A74" s="1018"/>
      <c r="B74" s="923" t="s">
        <v>19</v>
      </c>
      <c r="C74" s="608" t="s">
        <v>192</v>
      </c>
      <c r="D74" s="178"/>
      <c r="E74" s="146"/>
      <c r="F74" s="147"/>
      <c r="G74" s="148"/>
      <c r="H74" s="149"/>
      <c r="I74" s="150"/>
      <c r="J74" s="890"/>
      <c r="K74" s="149"/>
      <c r="L74" s="151"/>
      <c r="M74" s="154" t="s">
        <v>21</v>
      </c>
      <c r="N74" s="1334" t="s">
        <v>22</v>
      </c>
      <c r="O74" s="1408" t="s">
        <v>193</v>
      </c>
      <c r="P74" s="179" t="s">
        <v>189</v>
      </c>
    </row>
    <row r="75" spans="1:16" s="14" customFormat="1" ht="42.65" customHeight="1">
      <c r="A75" s="1018"/>
      <c r="B75" s="923" t="s">
        <v>19</v>
      </c>
      <c r="C75" s="608" t="s">
        <v>194</v>
      </c>
      <c r="D75" s="178"/>
      <c r="E75" s="146"/>
      <c r="F75" s="147"/>
      <c r="G75" s="148"/>
      <c r="H75" s="149"/>
      <c r="I75" s="150"/>
      <c r="J75" s="890"/>
      <c r="K75" s="149"/>
      <c r="L75" s="151"/>
      <c r="M75" s="154" t="s">
        <v>21</v>
      </c>
      <c r="N75" s="1334" t="s">
        <v>22</v>
      </c>
      <c r="O75" s="1408" t="s">
        <v>195</v>
      </c>
      <c r="P75" s="179" t="s">
        <v>196</v>
      </c>
    </row>
    <row r="76" spans="1:16" s="14" customFormat="1" ht="42.65" customHeight="1">
      <c r="A76" s="1018"/>
      <c r="B76" s="923" t="s">
        <v>19</v>
      </c>
      <c r="C76" s="608" t="s">
        <v>197</v>
      </c>
      <c r="D76" s="178"/>
      <c r="E76" s="146"/>
      <c r="F76" s="147"/>
      <c r="G76" s="148"/>
      <c r="H76" s="149"/>
      <c r="I76" s="150"/>
      <c r="J76" s="890"/>
      <c r="K76" s="149"/>
      <c r="L76" s="151"/>
      <c r="M76" s="154" t="s">
        <v>21</v>
      </c>
      <c r="N76" s="1334" t="s">
        <v>22</v>
      </c>
      <c r="O76" s="1408" t="s">
        <v>198</v>
      </c>
      <c r="P76" s="179" t="s">
        <v>199</v>
      </c>
    </row>
    <row r="77" spans="1:16" s="14" customFormat="1" ht="42.65" customHeight="1">
      <c r="A77" s="1018"/>
      <c r="B77" s="916" t="s">
        <v>19</v>
      </c>
      <c r="C77" s="610" t="s">
        <v>200</v>
      </c>
      <c r="D77" s="1389"/>
      <c r="E77" s="25"/>
      <c r="F77" s="16"/>
      <c r="G77" s="38"/>
      <c r="H77" s="39"/>
      <c r="I77" s="59"/>
      <c r="J77" s="890"/>
      <c r="K77" s="39"/>
      <c r="L77" s="121"/>
      <c r="M77" s="154" t="s">
        <v>21</v>
      </c>
      <c r="N77" s="1334" t="s">
        <v>22</v>
      </c>
      <c r="O77" s="1410" t="s">
        <v>201</v>
      </c>
      <c r="P77" s="179" t="s">
        <v>5615</v>
      </c>
    </row>
    <row r="78" spans="1:16" s="14" customFormat="1" ht="42.65" customHeight="1">
      <c r="A78" s="1018"/>
      <c r="B78" s="923" t="s">
        <v>19</v>
      </c>
      <c r="C78" s="608" t="s">
        <v>202</v>
      </c>
      <c r="D78" s="178"/>
      <c r="E78" s="24"/>
      <c r="F78" s="15"/>
      <c r="G78" s="36"/>
      <c r="H78" s="37"/>
      <c r="I78" s="59"/>
      <c r="J78" s="890"/>
      <c r="K78" s="39"/>
      <c r="L78" s="117"/>
      <c r="M78" s="154" t="s">
        <v>21</v>
      </c>
      <c r="N78" s="1334" t="s">
        <v>22</v>
      </c>
      <c r="O78" s="1408" t="s">
        <v>5606</v>
      </c>
      <c r="P78" s="179" t="s">
        <v>5612</v>
      </c>
    </row>
    <row r="79" spans="1:16" s="14" customFormat="1" ht="42.65" customHeight="1">
      <c r="A79" s="1018"/>
      <c r="B79" s="923" t="s">
        <v>19</v>
      </c>
      <c r="C79" s="608" t="s">
        <v>204</v>
      </c>
      <c r="D79" s="178"/>
      <c r="E79" s="24"/>
      <c r="F79" s="15"/>
      <c r="G79" s="36"/>
      <c r="H79" s="37"/>
      <c r="I79" s="59"/>
      <c r="J79" s="890"/>
      <c r="K79" s="39"/>
      <c r="L79" s="117"/>
      <c r="M79" s="154" t="s">
        <v>21</v>
      </c>
      <c r="N79" s="1334" t="s">
        <v>22</v>
      </c>
      <c r="O79" s="1408" t="s">
        <v>5607</v>
      </c>
      <c r="P79" s="179" t="s">
        <v>5613</v>
      </c>
    </row>
    <row r="80" spans="1:16" s="14" customFormat="1" ht="42.65" customHeight="1">
      <c r="A80" s="1018"/>
      <c r="B80" s="923" t="s">
        <v>19</v>
      </c>
      <c r="C80" s="608" t="s">
        <v>206</v>
      </c>
      <c r="D80" s="178"/>
      <c r="E80" s="24"/>
      <c r="F80" s="15"/>
      <c r="G80" s="36"/>
      <c r="H80" s="37"/>
      <c r="I80" s="59"/>
      <c r="J80" s="890"/>
      <c r="K80" s="39"/>
      <c r="L80" s="117"/>
      <c r="M80" s="154" t="s">
        <v>21</v>
      </c>
      <c r="N80" s="1334" t="s">
        <v>22</v>
      </c>
      <c r="O80" s="1408" t="s">
        <v>207</v>
      </c>
      <c r="P80" s="179" t="s">
        <v>5612</v>
      </c>
    </row>
    <row r="81" spans="1:16" s="14" customFormat="1" ht="42.65" customHeight="1">
      <c r="A81" s="1018"/>
      <c r="B81" s="923" t="s">
        <v>19</v>
      </c>
      <c r="C81" s="608" t="s">
        <v>208</v>
      </c>
      <c r="D81" s="178"/>
      <c r="E81" s="146"/>
      <c r="F81" s="147"/>
      <c r="G81" s="148"/>
      <c r="H81" s="149"/>
      <c r="I81" s="150"/>
      <c r="J81" s="890"/>
      <c r="K81" s="149"/>
      <c r="L81" s="151"/>
      <c r="M81" s="154" t="s">
        <v>21</v>
      </c>
      <c r="N81" s="1334" t="s">
        <v>22</v>
      </c>
      <c r="O81" s="1408" t="s">
        <v>209</v>
      </c>
      <c r="P81" s="179" t="s">
        <v>210</v>
      </c>
    </row>
    <row r="82" spans="1:16" s="14" customFormat="1" ht="42.65" customHeight="1">
      <c r="A82" s="1018"/>
      <c r="B82" s="923" t="s">
        <v>19</v>
      </c>
      <c r="C82" s="608" t="s">
        <v>211</v>
      </c>
      <c r="D82" s="178"/>
      <c r="E82" s="24"/>
      <c r="F82" s="15"/>
      <c r="G82" s="36"/>
      <c r="H82" s="37"/>
      <c r="I82" s="59"/>
      <c r="J82" s="890"/>
      <c r="K82" s="39"/>
      <c r="L82" s="117"/>
      <c r="M82" s="154" t="s">
        <v>21</v>
      </c>
      <c r="N82" s="1334" t="s">
        <v>22</v>
      </c>
      <c r="O82" s="1408" t="s">
        <v>212</v>
      </c>
      <c r="P82" s="179" t="s">
        <v>189</v>
      </c>
    </row>
    <row r="83" spans="1:16" s="14" customFormat="1" ht="42.65" customHeight="1">
      <c r="A83" s="1018"/>
      <c r="B83" s="923" t="s">
        <v>19</v>
      </c>
      <c r="C83" s="608" t="s">
        <v>213</v>
      </c>
      <c r="D83" s="178"/>
      <c r="E83" s="146"/>
      <c r="F83" s="147"/>
      <c r="G83" s="148"/>
      <c r="H83" s="149"/>
      <c r="I83" s="150"/>
      <c r="J83" s="890"/>
      <c r="K83" s="149"/>
      <c r="L83" s="151"/>
      <c r="M83" s="154" t="s">
        <v>21</v>
      </c>
      <c r="N83" s="1334" t="s">
        <v>22</v>
      </c>
      <c r="O83" s="1408" t="s">
        <v>214</v>
      </c>
      <c r="P83" s="179" t="s">
        <v>215</v>
      </c>
    </row>
    <row r="84" spans="1:16" s="14" customFormat="1" ht="42.65" customHeight="1">
      <c r="A84" s="1018"/>
      <c r="B84" s="923" t="s">
        <v>19</v>
      </c>
      <c r="C84" s="608" t="s">
        <v>216</v>
      </c>
      <c r="D84" s="178"/>
      <c r="E84" s="146"/>
      <c r="F84" s="147"/>
      <c r="G84" s="148"/>
      <c r="H84" s="149"/>
      <c r="I84" s="150"/>
      <c r="J84" s="890"/>
      <c r="K84" s="149"/>
      <c r="L84" s="151"/>
      <c r="M84" s="154" t="s">
        <v>21</v>
      </c>
      <c r="N84" s="1334" t="s">
        <v>22</v>
      </c>
      <c r="O84" s="1408" t="s">
        <v>217</v>
      </c>
      <c r="P84" s="179" t="s">
        <v>5617</v>
      </c>
    </row>
    <row r="85" spans="1:16" s="14" customFormat="1" ht="54.5" customHeight="1">
      <c r="A85" s="1018"/>
      <c r="B85" s="923" t="s">
        <v>19</v>
      </c>
      <c r="C85" s="608" t="s">
        <v>218</v>
      </c>
      <c r="D85" s="178"/>
      <c r="E85" s="146"/>
      <c r="F85" s="147"/>
      <c r="G85" s="148"/>
      <c r="H85" s="149"/>
      <c r="I85" s="150"/>
      <c r="J85" s="890"/>
      <c r="K85" s="149"/>
      <c r="L85" s="151"/>
      <c r="M85" s="154" t="s">
        <v>21</v>
      </c>
      <c r="N85" s="1334" t="s">
        <v>22</v>
      </c>
      <c r="O85" s="1408" t="s">
        <v>219</v>
      </c>
      <c r="P85" s="179" t="s">
        <v>5618</v>
      </c>
    </row>
    <row r="86" spans="1:16" s="14" customFormat="1" ht="42.65" customHeight="1">
      <c r="A86" s="1018"/>
      <c r="B86" s="923" t="s">
        <v>19</v>
      </c>
      <c r="C86" s="608" t="s">
        <v>220</v>
      </c>
      <c r="D86" s="178"/>
      <c r="E86" s="24"/>
      <c r="F86" s="15"/>
      <c r="G86" s="36"/>
      <c r="H86" s="37"/>
      <c r="I86" s="59"/>
      <c r="J86" s="890"/>
      <c r="K86" s="39"/>
      <c r="L86" s="117"/>
      <c r="M86" s="154" t="s">
        <v>21</v>
      </c>
      <c r="N86" s="1334" t="s">
        <v>22</v>
      </c>
      <c r="O86" s="1408" t="s">
        <v>221</v>
      </c>
      <c r="P86" s="179" t="s">
        <v>222</v>
      </c>
    </row>
    <row r="87" spans="1:16" s="14" customFormat="1" ht="42.65" customHeight="1">
      <c r="A87" s="1018"/>
      <c r="B87" s="923" t="s">
        <v>19</v>
      </c>
      <c r="C87" s="608" t="s">
        <v>223</v>
      </c>
      <c r="D87" s="178"/>
      <c r="E87" s="24"/>
      <c r="F87" s="15"/>
      <c r="G87" s="36"/>
      <c r="H87" s="37"/>
      <c r="I87" s="59"/>
      <c r="J87" s="890"/>
      <c r="K87" s="39"/>
      <c r="L87" s="117"/>
      <c r="M87" s="154" t="s">
        <v>21</v>
      </c>
      <c r="N87" s="1334" t="s">
        <v>22</v>
      </c>
      <c r="O87" s="1408" t="s">
        <v>224</v>
      </c>
      <c r="P87" s="179" t="s">
        <v>225</v>
      </c>
    </row>
    <row r="88" spans="1:16" s="14" customFormat="1" ht="42.65" customHeight="1">
      <c r="A88" s="1018"/>
      <c r="B88" s="923" t="s">
        <v>19</v>
      </c>
      <c r="C88" s="608" t="s">
        <v>226</v>
      </c>
      <c r="D88" s="178"/>
      <c r="E88" s="25"/>
      <c r="F88" s="16"/>
      <c r="G88" s="38"/>
      <c r="H88" s="39"/>
      <c r="I88" s="59"/>
      <c r="J88" s="890"/>
      <c r="K88" s="39"/>
      <c r="L88" s="117"/>
      <c r="M88" s="154" t="s">
        <v>21</v>
      </c>
      <c r="N88" s="1334" t="s">
        <v>22</v>
      </c>
      <c r="O88" s="1408" t="s">
        <v>227</v>
      </c>
      <c r="P88" s="179" t="s">
        <v>225</v>
      </c>
    </row>
    <row r="89" spans="1:16" s="14" customFormat="1" ht="42.65" customHeight="1">
      <c r="A89" s="1018"/>
      <c r="B89" s="923" t="s">
        <v>19</v>
      </c>
      <c r="C89" s="608" t="s">
        <v>228</v>
      </c>
      <c r="D89" s="178"/>
      <c r="E89" s="24"/>
      <c r="F89" s="15"/>
      <c r="G89" s="36"/>
      <c r="H89" s="37"/>
      <c r="I89" s="59"/>
      <c r="J89" s="890"/>
      <c r="K89" s="39"/>
      <c r="L89" s="117"/>
      <c r="M89" s="154" t="s">
        <v>21</v>
      </c>
      <c r="N89" s="1334" t="s">
        <v>22</v>
      </c>
      <c r="O89" s="1408" t="s">
        <v>229</v>
      </c>
      <c r="P89" s="179" t="s">
        <v>230</v>
      </c>
    </row>
    <row r="90" spans="1:16" s="14" customFormat="1" ht="42.65" customHeight="1">
      <c r="A90" s="1018"/>
      <c r="B90" s="923" t="s">
        <v>19</v>
      </c>
      <c r="C90" s="608" t="s">
        <v>231</v>
      </c>
      <c r="D90" s="178"/>
      <c r="E90" s="947"/>
      <c r="F90" s="948"/>
      <c r="G90" s="949"/>
      <c r="H90" s="933"/>
      <c r="I90" s="59"/>
      <c r="J90" s="890"/>
      <c r="K90" s="952"/>
      <c r="L90" s="117"/>
      <c r="M90" s="154" t="s">
        <v>21</v>
      </c>
      <c r="N90" s="1334" t="s">
        <v>22</v>
      </c>
      <c r="O90" s="1408" t="s">
        <v>232</v>
      </c>
      <c r="P90" s="179" t="s">
        <v>233</v>
      </c>
    </row>
    <row r="91" spans="1:16" s="14" customFormat="1" ht="42.65" customHeight="1">
      <c r="A91" s="1018"/>
      <c r="B91" s="923" t="s">
        <v>19</v>
      </c>
      <c r="C91" s="608" t="s">
        <v>234</v>
      </c>
      <c r="D91" s="178"/>
      <c r="E91" s="24"/>
      <c r="F91" s="15"/>
      <c r="G91" s="36"/>
      <c r="H91" s="37"/>
      <c r="I91" s="59"/>
      <c r="J91" s="890"/>
      <c r="K91" s="39"/>
      <c r="L91" s="117"/>
      <c r="M91" s="154" t="s">
        <v>21</v>
      </c>
      <c r="N91" s="1334" t="s">
        <v>22</v>
      </c>
      <c r="O91" s="1408" t="s">
        <v>235</v>
      </c>
      <c r="P91" s="179" t="s">
        <v>189</v>
      </c>
    </row>
    <row r="92" spans="1:16" s="14" customFormat="1" ht="42.65" customHeight="1">
      <c r="A92" s="1018"/>
      <c r="B92" s="923" t="s">
        <v>19</v>
      </c>
      <c r="C92" s="608" t="s">
        <v>236</v>
      </c>
      <c r="D92" s="178"/>
      <c r="E92" s="24"/>
      <c r="F92" s="15"/>
      <c r="G92" s="36"/>
      <c r="H92" s="37"/>
      <c r="I92" s="59"/>
      <c r="J92" s="890"/>
      <c r="K92" s="39"/>
      <c r="L92" s="117"/>
      <c r="M92" s="154" t="s">
        <v>21</v>
      </c>
      <c r="N92" s="1334" t="s">
        <v>22</v>
      </c>
      <c r="O92" s="1408" t="s">
        <v>237</v>
      </c>
      <c r="P92" s="179" t="s">
        <v>173</v>
      </c>
    </row>
    <row r="93" spans="1:16" s="14" customFormat="1" ht="42.65" customHeight="1">
      <c r="A93" s="1018"/>
      <c r="B93" s="923" t="s">
        <v>19</v>
      </c>
      <c r="C93" s="608" t="s">
        <v>238</v>
      </c>
      <c r="D93" s="178"/>
      <c r="E93" s="24"/>
      <c r="F93" s="15"/>
      <c r="G93" s="36"/>
      <c r="H93" s="37"/>
      <c r="I93" s="59"/>
      <c r="J93" s="890"/>
      <c r="K93" s="39"/>
      <c r="L93" s="117"/>
      <c r="M93" s="154" t="s">
        <v>21</v>
      </c>
      <c r="N93" s="1334" t="s">
        <v>22</v>
      </c>
      <c r="O93" s="1408" t="s">
        <v>239</v>
      </c>
      <c r="P93" s="179" t="s">
        <v>240</v>
      </c>
    </row>
    <row r="94" spans="1:16" s="14" customFormat="1" ht="42.65" customHeight="1">
      <c r="A94" s="1018"/>
      <c r="B94" s="923" t="s">
        <v>19</v>
      </c>
      <c r="C94" s="608" t="s">
        <v>241</v>
      </c>
      <c r="D94" s="178"/>
      <c r="E94" s="24"/>
      <c r="F94" s="15"/>
      <c r="G94" s="36"/>
      <c r="H94" s="37"/>
      <c r="I94" s="59"/>
      <c r="J94" s="890"/>
      <c r="K94" s="39"/>
      <c r="L94" s="117"/>
      <c r="M94" s="154" t="s">
        <v>21</v>
      </c>
      <c r="N94" s="1334" t="s">
        <v>22</v>
      </c>
      <c r="O94" s="1408" t="s">
        <v>242</v>
      </c>
      <c r="P94" s="179" t="s">
        <v>243</v>
      </c>
    </row>
    <row r="95" spans="1:16" s="14" customFormat="1" ht="42.65" customHeight="1">
      <c r="A95" s="1018"/>
      <c r="B95" s="923" t="s">
        <v>19</v>
      </c>
      <c r="C95" s="608" t="s">
        <v>244</v>
      </c>
      <c r="D95" s="178"/>
      <c r="E95" s="24"/>
      <c r="F95" s="15"/>
      <c r="G95" s="36"/>
      <c r="H95" s="37"/>
      <c r="I95" s="59"/>
      <c r="J95" s="890"/>
      <c r="K95" s="39"/>
      <c r="L95" s="117"/>
      <c r="M95" s="154" t="s">
        <v>21</v>
      </c>
      <c r="N95" s="1334" t="s">
        <v>22</v>
      </c>
      <c r="O95" s="1408" t="s">
        <v>245</v>
      </c>
      <c r="P95" s="179" t="s">
        <v>225</v>
      </c>
    </row>
    <row r="96" spans="1:16" s="14" customFormat="1" ht="42.65" customHeight="1">
      <c r="A96" s="1018"/>
      <c r="B96" s="923" t="s">
        <v>19</v>
      </c>
      <c r="C96" s="608" t="s">
        <v>246</v>
      </c>
      <c r="D96" s="178"/>
      <c r="E96" s="24"/>
      <c r="F96" s="15"/>
      <c r="G96" s="36"/>
      <c r="H96" s="37"/>
      <c r="I96" s="59"/>
      <c r="J96" s="890"/>
      <c r="K96" s="39"/>
      <c r="L96" s="117"/>
      <c r="M96" s="154" t="s">
        <v>21</v>
      </c>
      <c r="N96" s="1334" t="s">
        <v>22</v>
      </c>
      <c r="O96" s="1408" t="s">
        <v>247</v>
      </c>
      <c r="P96" s="179" t="s">
        <v>225</v>
      </c>
    </row>
    <row r="97" spans="1:16" s="14" customFormat="1" ht="42.65" customHeight="1">
      <c r="A97" s="1018"/>
      <c r="B97" s="923" t="s">
        <v>19</v>
      </c>
      <c r="C97" s="608" t="s">
        <v>248</v>
      </c>
      <c r="D97" s="178"/>
      <c r="E97" s="24"/>
      <c r="F97" s="15"/>
      <c r="G97" s="36"/>
      <c r="H97" s="37"/>
      <c r="I97" s="59"/>
      <c r="J97" s="890"/>
      <c r="K97" s="39"/>
      <c r="L97" s="117"/>
      <c r="M97" s="154" t="s">
        <v>21</v>
      </c>
      <c r="N97" s="1334" t="s">
        <v>22</v>
      </c>
      <c r="O97" s="1408" t="s">
        <v>249</v>
      </c>
      <c r="P97" s="179" t="s">
        <v>250</v>
      </c>
    </row>
    <row r="98" spans="1:16" s="14" customFormat="1" ht="42.65" customHeight="1">
      <c r="A98" s="1018"/>
      <c r="B98" s="923" t="s">
        <v>19</v>
      </c>
      <c r="C98" s="608" t="s">
        <v>251</v>
      </c>
      <c r="D98" s="178"/>
      <c r="E98" s="24"/>
      <c r="F98" s="15"/>
      <c r="G98" s="36"/>
      <c r="H98" s="37"/>
      <c r="I98" s="59"/>
      <c r="J98" s="890"/>
      <c r="K98" s="39"/>
      <c r="L98" s="117"/>
      <c r="M98" s="154" t="s">
        <v>21</v>
      </c>
      <c r="N98" s="1334" t="s">
        <v>22</v>
      </c>
      <c r="O98" s="1408" t="s">
        <v>252</v>
      </c>
      <c r="P98" s="179" t="s">
        <v>253</v>
      </c>
    </row>
    <row r="99" spans="1:16" s="14" customFormat="1" ht="42.65" customHeight="1">
      <c r="A99" s="1018"/>
      <c r="B99" s="923" t="s">
        <v>19</v>
      </c>
      <c r="C99" s="608" t="s">
        <v>254</v>
      </c>
      <c r="D99" s="178"/>
      <c r="E99" s="24"/>
      <c r="F99" s="15"/>
      <c r="G99" s="36"/>
      <c r="H99" s="37"/>
      <c r="I99" s="59"/>
      <c r="J99" s="890"/>
      <c r="K99" s="39"/>
      <c r="L99" s="117"/>
      <c r="M99" s="154" t="s">
        <v>21</v>
      </c>
      <c r="N99" s="1334" t="s">
        <v>22</v>
      </c>
      <c r="O99" s="1408" t="s">
        <v>255</v>
      </c>
      <c r="P99" s="179" t="s">
        <v>233</v>
      </c>
    </row>
    <row r="100" spans="1:16" s="14" customFormat="1" ht="42.65" customHeight="1">
      <c r="A100" s="1018"/>
      <c r="B100" s="923" t="s">
        <v>19</v>
      </c>
      <c r="C100" s="608" t="s">
        <v>256</v>
      </c>
      <c r="D100" s="178"/>
      <c r="E100" s="24"/>
      <c r="F100" s="15"/>
      <c r="G100" s="36"/>
      <c r="H100" s="37"/>
      <c r="I100" s="59"/>
      <c r="J100" s="890"/>
      <c r="K100" s="39"/>
      <c r="L100" s="117"/>
      <c r="M100" s="154" t="s">
        <v>21</v>
      </c>
      <c r="N100" s="1334" t="s">
        <v>22</v>
      </c>
      <c r="O100" s="1408" t="s">
        <v>257</v>
      </c>
      <c r="P100" s="179" t="s">
        <v>233</v>
      </c>
    </row>
    <row r="101" spans="1:16" s="14" customFormat="1" ht="42.65" customHeight="1">
      <c r="A101" s="1018"/>
      <c r="B101" s="923" t="s">
        <v>19</v>
      </c>
      <c r="C101" s="608" t="s">
        <v>258</v>
      </c>
      <c r="D101" s="178"/>
      <c r="E101" s="24"/>
      <c r="F101" s="15"/>
      <c r="G101" s="36"/>
      <c r="H101" s="37"/>
      <c r="I101" s="59"/>
      <c r="J101" s="890"/>
      <c r="K101" s="39"/>
      <c r="L101" s="117"/>
      <c r="M101" s="154" t="s">
        <v>21</v>
      </c>
      <c r="N101" s="1334" t="s">
        <v>22</v>
      </c>
      <c r="O101" s="1408" t="s">
        <v>259</v>
      </c>
      <c r="P101" s="179" t="s">
        <v>260</v>
      </c>
    </row>
    <row r="102" spans="1:16" s="14" customFormat="1" ht="42.65" customHeight="1">
      <c r="A102" s="1018"/>
      <c r="B102" s="923" t="s">
        <v>19</v>
      </c>
      <c r="C102" s="608" t="s">
        <v>261</v>
      </c>
      <c r="D102" s="178"/>
      <c r="E102" s="24"/>
      <c r="F102" s="15"/>
      <c r="G102" s="36"/>
      <c r="H102" s="37"/>
      <c r="I102" s="59"/>
      <c r="J102" s="890"/>
      <c r="K102" s="39"/>
      <c r="L102" s="117"/>
      <c r="M102" s="154" t="s">
        <v>21</v>
      </c>
      <c r="N102" s="1334" t="s">
        <v>22</v>
      </c>
      <c r="O102" s="1408" t="s">
        <v>262</v>
      </c>
      <c r="P102" s="179" t="s">
        <v>225</v>
      </c>
    </row>
    <row r="103" spans="1:16" s="14" customFormat="1" ht="42.65" customHeight="1">
      <c r="A103" s="1018"/>
      <c r="B103" s="923" t="s">
        <v>19</v>
      </c>
      <c r="C103" s="608" t="s">
        <v>263</v>
      </c>
      <c r="D103" s="178"/>
      <c r="E103" s="24"/>
      <c r="F103" s="15"/>
      <c r="G103" s="36"/>
      <c r="H103" s="37"/>
      <c r="I103" s="59"/>
      <c r="J103" s="890"/>
      <c r="K103" s="39"/>
      <c r="L103" s="117"/>
      <c r="M103" s="154" t="s">
        <v>21</v>
      </c>
      <c r="N103" s="1334" t="s">
        <v>22</v>
      </c>
      <c r="O103" s="1408" t="s">
        <v>264</v>
      </c>
      <c r="P103" s="179" t="s">
        <v>225</v>
      </c>
    </row>
    <row r="104" spans="1:16" s="14" customFormat="1" ht="42.65" customHeight="1">
      <c r="A104" s="1018"/>
      <c r="B104" s="923" t="s">
        <v>19</v>
      </c>
      <c r="C104" s="608" t="s">
        <v>265</v>
      </c>
      <c r="D104" s="178"/>
      <c r="E104" s="24"/>
      <c r="F104" s="15"/>
      <c r="G104" s="36"/>
      <c r="H104" s="37"/>
      <c r="I104" s="59"/>
      <c r="J104" s="890"/>
      <c r="K104" s="39"/>
      <c r="L104" s="117"/>
      <c r="M104" s="154" t="s">
        <v>21</v>
      </c>
      <c r="N104" s="1334" t="s">
        <v>22</v>
      </c>
      <c r="O104" s="1408" t="s">
        <v>266</v>
      </c>
      <c r="P104" s="179" t="s">
        <v>225</v>
      </c>
    </row>
    <row r="105" spans="1:16" s="14" customFormat="1" ht="42.65" customHeight="1">
      <c r="A105" s="1018"/>
      <c r="B105" s="923" t="s">
        <v>19</v>
      </c>
      <c r="C105" s="608" t="s">
        <v>267</v>
      </c>
      <c r="D105" s="178"/>
      <c r="E105" s="24"/>
      <c r="F105" s="15"/>
      <c r="G105" s="36"/>
      <c r="H105" s="37"/>
      <c r="I105" s="59"/>
      <c r="J105" s="890"/>
      <c r="K105" s="39"/>
      <c r="L105" s="117"/>
      <c r="M105" s="154" t="s">
        <v>21</v>
      </c>
      <c r="N105" s="1334" t="s">
        <v>22</v>
      </c>
      <c r="O105" s="1408" t="s">
        <v>268</v>
      </c>
      <c r="P105" s="179" t="s">
        <v>225</v>
      </c>
    </row>
    <row r="106" spans="1:16" s="14" customFormat="1" ht="42.65" customHeight="1">
      <c r="A106" s="1018"/>
      <c r="B106" s="923" t="s">
        <v>19</v>
      </c>
      <c r="C106" s="608" t="s">
        <v>269</v>
      </c>
      <c r="D106" s="178"/>
      <c r="E106" s="24"/>
      <c r="F106" s="15"/>
      <c r="G106" s="36"/>
      <c r="H106" s="37"/>
      <c r="I106" s="59"/>
      <c r="J106" s="890"/>
      <c r="K106" s="39"/>
      <c r="L106" s="117"/>
      <c r="M106" s="154" t="s">
        <v>21</v>
      </c>
      <c r="N106" s="1334" t="s">
        <v>22</v>
      </c>
      <c r="O106" s="1408" t="s">
        <v>270</v>
      </c>
      <c r="P106" s="179" t="s">
        <v>225</v>
      </c>
    </row>
    <row r="107" spans="1:16" s="14" customFormat="1" ht="42.65" customHeight="1">
      <c r="A107" s="1018"/>
      <c r="B107" s="923" t="s">
        <v>19</v>
      </c>
      <c r="C107" s="608" t="s">
        <v>271</v>
      </c>
      <c r="D107" s="178"/>
      <c r="E107" s="24"/>
      <c r="F107" s="15"/>
      <c r="G107" s="36"/>
      <c r="H107" s="37"/>
      <c r="I107" s="59"/>
      <c r="J107" s="890"/>
      <c r="K107" s="39"/>
      <c r="L107" s="117"/>
      <c r="M107" s="154" t="s">
        <v>21</v>
      </c>
      <c r="N107" s="1334" t="s">
        <v>22</v>
      </c>
      <c r="O107" s="1408" t="s">
        <v>272</v>
      </c>
      <c r="P107" s="179" t="s">
        <v>225</v>
      </c>
    </row>
    <row r="108" spans="1:16" s="14" customFormat="1" ht="42.65" customHeight="1">
      <c r="A108" s="1018"/>
      <c r="B108" s="923" t="s">
        <v>19</v>
      </c>
      <c r="C108" s="608" t="s">
        <v>273</v>
      </c>
      <c r="D108" s="178"/>
      <c r="E108" s="24"/>
      <c r="F108" s="15"/>
      <c r="G108" s="36"/>
      <c r="H108" s="37"/>
      <c r="I108" s="59"/>
      <c r="J108" s="890"/>
      <c r="K108" s="39"/>
      <c r="L108" s="117"/>
      <c r="M108" s="154" t="s">
        <v>21</v>
      </c>
      <c r="N108" s="1334" t="s">
        <v>22</v>
      </c>
      <c r="O108" s="1408" t="s">
        <v>274</v>
      </c>
      <c r="P108" s="179" t="s">
        <v>275</v>
      </c>
    </row>
    <row r="109" spans="1:16" s="14" customFormat="1" ht="42.65" customHeight="1">
      <c r="A109" s="1018"/>
      <c r="B109" s="923" t="s">
        <v>19</v>
      </c>
      <c r="C109" s="608" t="s">
        <v>276</v>
      </c>
      <c r="D109" s="178"/>
      <c r="E109" s="24"/>
      <c r="F109" s="15"/>
      <c r="G109" s="36"/>
      <c r="H109" s="37"/>
      <c r="I109" s="59"/>
      <c r="J109" s="890"/>
      <c r="K109" s="39"/>
      <c r="L109" s="117"/>
      <c r="M109" s="154" t="s">
        <v>21</v>
      </c>
      <c r="N109" s="1334" t="s">
        <v>22</v>
      </c>
      <c r="O109" s="1408" t="s">
        <v>277</v>
      </c>
      <c r="P109" s="179" t="s">
        <v>225</v>
      </c>
    </row>
    <row r="110" spans="1:16" s="14" customFormat="1" ht="42.65" customHeight="1">
      <c r="A110" s="1018"/>
      <c r="B110" s="923" t="s">
        <v>19</v>
      </c>
      <c r="C110" s="608" t="s">
        <v>278</v>
      </c>
      <c r="D110" s="178"/>
      <c r="E110" s="24"/>
      <c r="F110" s="15"/>
      <c r="G110" s="36"/>
      <c r="H110" s="37"/>
      <c r="I110" s="59"/>
      <c r="J110" s="890"/>
      <c r="K110" s="39"/>
      <c r="L110" s="117"/>
      <c r="M110" s="154" t="s">
        <v>21</v>
      </c>
      <c r="N110" s="1334" t="s">
        <v>22</v>
      </c>
      <c r="O110" s="1408" t="s">
        <v>279</v>
      </c>
      <c r="P110" s="179" t="s">
        <v>225</v>
      </c>
    </row>
    <row r="111" spans="1:16" s="14" customFormat="1" ht="42.65" customHeight="1">
      <c r="A111" s="1018"/>
      <c r="B111" s="923" t="s">
        <v>19</v>
      </c>
      <c r="C111" s="608" t="s">
        <v>280</v>
      </c>
      <c r="D111" s="178"/>
      <c r="E111" s="24"/>
      <c r="F111" s="15"/>
      <c r="G111" s="36"/>
      <c r="H111" s="37"/>
      <c r="I111" s="59"/>
      <c r="J111" s="890"/>
      <c r="K111" s="39"/>
      <c r="L111" s="117"/>
      <c r="M111" s="154" t="s">
        <v>21</v>
      </c>
      <c r="N111" s="1334" t="s">
        <v>22</v>
      </c>
      <c r="O111" s="1408" t="s">
        <v>281</v>
      </c>
      <c r="P111" s="179" t="s">
        <v>225</v>
      </c>
    </row>
    <row r="112" spans="1:16" s="14" customFormat="1" ht="42.65" customHeight="1">
      <c r="A112" s="1018"/>
      <c r="B112" s="923" t="s">
        <v>19</v>
      </c>
      <c r="C112" s="608" t="s">
        <v>282</v>
      </c>
      <c r="D112" s="178"/>
      <c r="E112" s="24"/>
      <c r="F112" s="15"/>
      <c r="G112" s="36"/>
      <c r="H112" s="37"/>
      <c r="I112" s="59"/>
      <c r="J112" s="890"/>
      <c r="K112" s="39"/>
      <c r="L112" s="117"/>
      <c r="M112" s="154" t="s">
        <v>21</v>
      </c>
      <c r="N112" s="1334" t="s">
        <v>22</v>
      </c>
      <c r="O112" s="1408" t="s">
        <v>283</v>
      </c>
      <c r="P112" s="179" t="s">
        <v>225</v>
      </c>
    </row>
    <row r="113" spans="1:16" s="14" customFormat="1" ht="42.65" customHeight="1">
      <c r="A113" s="1018"/>
      <c r="B113" s="923" t="s">
        <v>19</v>
      </c>
      <c r="C113" s="608" t="s">
        <v>284</v>
      </c>
      <c r="D113" s="178"/>
      <c r="E113" s="24"/>
      <c r="F113" s="15"/>
      <c r="G113" s="36"/>
      <c r="H113" s="37"/>
      <c r="I113" s="59"/>
      <c r="J113" s="890"/>
      <c r="K113" s="39"/>
      <c r="L113" s="117"/>
      <c r="M113" s="154" t="s">
        <v>21</v>
      </c>
      <c r="N113" s="1334" t="s">
        <v>22</v>
      </c>
      <c r="O113" s="1408" t="s">
        <v>285</v>
      </c>
      <c r="P113" s="179" t="s">
        <v>225</v>
      </c>
    </row>
    <row r="114" spans="1:16" s="14" customFormat="1" ht="42.65" customHeight="1">
      <c r="A114" s="1018"/>
      <c r="B114" s="923" t="s">
        <v>19</v>
      </c>
      <c r="C114" s="608" t="s">
        <v>286</v>
      </c>
      <c r="D114" s="178"/>
      <c r="E114" s="24"/>
      <c r="F114" s="15"/>
      <c r="G114" s="36"/>
      <c r="H114" s="37"/>
      <c r="I114" s="59"/>
      <c r="J114" s="890"/>
      <c r="K114" s="39"/>
      <c r="L114" s="117"/>
      <c r="M114" s="154" t="s">
        <v>21</v>
      </c>
      <c r="N114" s="1334" t="s">
        <v>22</v>
      </c>
      <c r="O114" s="1408" t="s">
        <v>287</v>
      </c>
      <c r="P114" s="179" t="s">
        <v>225</v>
      </c>
    </row>
    <row r="115" spans="1:16" s="14" customFormat="1" ht="42.65" customHeight="1">
      <c r="A115" s="1018"/>
      <c r="B115" s="923" t="s">
        <v>19</v>
      </c>
      <c r="C115" s="608" t="s">
        <v>288</v>
      </c>
      <c r="D115" s="178"/>
      <c r="E115" s="24"/>
      <c r="F115" s="15"/>
      <c r="G115" s="36"/>
      <c r="H115" s="37"/>
      <c r="I115" s="59"/>
      <c r="J115" s="890"/>
      <c r="K115" s="39"/>
      <c r="L115" s="117"/>
      <c r="M115" s="154" t="s">
        <v>21</v>
      </c>
      <c r="N115" s="1334" t="s">
        <v>22</v>
      </c>
      <c r="O115" s="1408" t="s">
        <v>289</v>
      </c>
      <c r="P115" s="179" t="s">
        <v>290</v>
      </c>
    </row>
    <row r="116" spans="1:16" s="14" customFormat="1" ht="42.65" customHeight="1">
      <c r="A116" s="1018"/>
      <c r="B116" s="923" t="s">
        <v>19</v>
      </c>
      <c r="C116" s="608" t="s">
        <v>291</v>
      </c>
      <c r="D116" s="178"/>
      <c r="E116" s="24"/>
      <c r="F116" s="15"/>
      <c r="G116" s="36"/>
      <c r="H116" s="37"/>
      <c r="I116" s="59"/>
      <c r="J116" s="890"/>
      <c r="K116" s="39"/>
      <c r="L116" s="117"/>
      <c r="M116" s="154" t="s">
        <v>21</v>
      </c>
      <c r="N116" s="1334" t="s">
        <v>22</v>
      </c>
      <c r="O116" s="1408" t="s">
        <v>292</v>
      </c>
      <c r="P116" s="179" t="s">
        <v>293</v>
      </c>
    </row>
    <row r="117" spans="1:16" s="14" customFormat="1" ht="42.65" customHeight="1">
      <c r="A117" s="1018"/>
      <c r="B117" s="923" t="s">
        <v>19</v>
      </c>
      <c r="C117" s="608" t="s">
        <v>294</v>
      </c>
      <c r="D117" s="178"/>
      <c r="E117" s="24"/>
      <c r="F117" s="15"/>
      <c r="G117" s="36"/>
      <c r="H117" s="37"/>
      <c r="I117" s="59"/>
      <c r="J117" s="890"/>
      <c r="K117" s="39"/>
      <c r="L117" s="117"/>
      <c r="M117" s="154" t="s">
        <v>21</v>
      </c>
      <c r="N117" s="1334" t="s">
        <v>22</v>
      </c>
      <c r="O117" s="1408" t="s">
        <v>295</v>
      </c>
      <c r="P117" s="179" t="s">
        <v>189</v>
      </c>
    </row>
    <row r="118" spans="1:16" s="14" customFormat="1" ht="42.65" customHeight="1">
      <c r="A118" s="1018"/>
      <c r="B118" s="923" t="s">
        <v>19</v>
      </c>
      <c r="C118" s="608" t="s">
        <v>296</v>
      </c>
      <c r="D118" s="178"/>
      <c r="E118" s="24"/>
      <c r="F118" s="15"/>
      <c r="G118" s="36"/>
      <c r="H118" s="37"/>
      <c r="I118" s="59"/>
      <c r="J118" s="890"/>
      <c r="K118" s="39"/>
      <c r="L118" s="117"/>
      <c r="M118" s="154" t="s">
        <v>21</v>
      </c>
      <c r="N118" s="1334" t="s">
        <v>22</v>
      </c>
      <c r="O118" s="1408" t="s">
        <v>297</v>
      </c>
      <c r="P118" s="179" t="s">
        <v>298</v>
      </c>
    </row>
    <row r="119" spans="1:16" s="14" customFormat="1" ht="42.65" customHeight="1">
      <c r="A119" s="1018"/>
      <c r="B119" s="923" t="s">
        <v>19</v>
      </c>
      <c r="C119" s="608" t="s">
        <v>299</v>
      </c>
      <c r="D119" s="178"/>
      <c r="E119" s="24"/>
      <c r="F119" s="15"/>
      <c r="G119" s="36"/>
      <c r="H119" s="37"/>
      <c r="I119" s="59"/>
      <c r="J119" s="890"/>
      <c r="K119" s="39"/>
      <c r="L119" s="117"/>
      <c r="M119" s="154" t="s">
        <v>21</v>
      </c>
      <c r="N119" s="1334" t="s">
        <v>22</v>
      </c>
      <c r="O119" s="1408" t="s">
        <v>300</v>
      </c>
      <c r="P119" s="179" t="s">
        <v>298</v>
      </c>
    </row>
    <row r="120" spans="1:16" s="14" customFormat="1" ht="42.65" customHeight="1">
      <c r="A120" s="1018"/>
      <c r="B120" s="923" t="s">
        <v>19</v>
      </c>
      <c r="C120" s="608" t="s">
        <v>301</v>
      </c>
      <c r="D120" s="178"/>
      <c r="E120" s="24"/>
      <c r="F120" s="15"/>
      <c r="G120" s="36"/>
      <c r="H120" s="37"/>
      <c r="I120" s="59"/>
      <c r="J120" s="890"/>
      <c r="K120" s="39"/>
      <c r="L120" s="117"/>
      <c r="M120" s="154" t="s">
        <v>21</v>
      </c>
      <c r="N120" s="1334" t="s">
        <v>22</v>
      </c>
      <c r="O120" s="1408" t="s">
        <v>302</v>
      </c>
      <c r="P120" s="179" t="s">
        <v>303</v>
      </c>
    </row>
    <row r="121" spans="1:16" s="14" customFormat="1" ht="42.65" customHeight="1">
      <c r="A121" s="1018"/>
      <c r="B121" s="923" t="s">
        <v>19</v>
      </c>
      <c r="C121" s="608" t="s">
        <v>304</v>
      </c>
      <c r="D121" s="178"/>
      <c r="E121" s="24"/>
      <c r="F121" s="15"/>
      <c r="G121" s="36"/>
      <c r="H121" s="37"/>
      <c r="I121" s="59"/>
      <c r="J121" s="890"/>
      <c r="K121" s="39"/>
      <c r="L121" s="117"/>
      <c r="M121" s="154" t="s">
        <v>21</v>
      </c>
      <c r="N121" s="1334" t="s">
        <v>22</v>
      </c>
      <c r="O121" s="1408" t="s">
        <v>305</v>
      </c>
      <c r="P121" s="179" t="s">
        <v>306</v>
      </c>
    </row>
    <row r="122" spans="1:16" s="14" customFormat="1" ht="42.65" customHeight="1">
      <c r="A122" s="1018"/>
      <c r="B122" s="923" t="s">
        <v>19</v>
      </c>
      <c r="C122" s="608" t="s">
        <v>307</v>
      </c>
      <c r="D122" s="178"/>
      <c r="E122" s="24"/>
      <c r="F122" s="15"/>
      <c r="G122" s="36"/>
      <c r="H122" s="37"/>
      <c r="I122" s="59"/>
      <c r="J122" s="890"/>
      <c r="K122" s="39"/>
      <c r="L122" s="117"/>
      <c r="M122" s="154" t="s">
        <v>21</v>
      </c>
      <c r="N122" s="1334" t="s">
        <v>22</v>
      </c>
      <c r="O122" s="1408" t="s">
        <v>308</v>
      </c>
      <c r="P122" s="179" t="s">
        <v>309</v>
      </c>
    </row>
    <row r="123" spans="1:16" s="14" customFormat="1" ht="42.65" customHeight="1">
      <c r="A123" s="1018"/>
      <c r="B123" s="923" t="s">
        <v>19</v>
      </c>
      <c r="C123" s="608" t="s">
        <v>310</v>
      </c>
      <c r="D123" s="178"/>
      <c r="E123" s="24"/>
      <c r="F123" s="15"/>
      <c r="G123" s="36"/>
      <c r="H123" s="37"/>
      <c r="I123" s="59"/>
      <c r="J123" s="890"/>
      <c r="K123" s="39"/>
      <c r="L123" s="117"/>
      <c r="M123" s="154" t="s">
        <v>21</v>
      </c>
      <c r="N123" s="1334" t="s">
        <v>22</v>
      </c>
      <c r="O123" s="1408" t="s">
        <v>311</v>
      </c>
      <c r="P123" s="179" t="s">
        <v>309</v>
      </c>
    </row>
    <row r="124" spans="1:16" s="14" customFormat="1" ht="42.65" customHeight="1">
      <c r="A124" s="1018"/>
      <c r="B124" s="923" t="s">
        <v>19</v>
      </c>
      <c r="C124" s="608" t="s">
        <v>312</v>
      </c>
      <c r="D124" s="178"/>
      <c r="E124" s="24"/>
      <c r="F124" s="15"/>
      <c r="G124" s="36"/>
      <c r="H124" s="37"/>
      <c r="I124" s="59"/>
      <c r="J124" s="890"/>
      <c r="K124" s="39"/>
      <c r="L124" s="117"/>
      <c r="M124" s="154" t="s">
        <v>21</v>
      </c>
      <c r="N124" s="1334" t="s">
        <v>22</v>
      </c>
      <c r="O124" s="1408" t="s">
        <v>313</v>
      </c>
      <c r="P124" s="179" t="s">
        <v>225</v>
      </c>
    </row>
    <row r="125" spans="1:16" s="14" customFormat="1" ht="42.65" customHeight="1">
      <c r="A125" s="1018"/>
      <c r="B125" s="923" t="s">
        <v>19</v>
      </c>
      <c r="C125" s="608" t="s">
        <v>314</v>
      </c>
      <c r="D125" s="178"/>
      <c r="E125" s="24"/>
      <c r="F125" s="15"/>
      <c r="G125" s="36"/>
      <c r="H125" s="37"/>
      <c r="I125" s="59"/>
      <c r="J125" s="890"/>
      <c r="K125" s="39"/>
      <c r="L125" s="117"/>
      <c r="M125" s="154" t="s">
        <v>21</v>
      </c>
      <c r="N125" s="1334" t="s">
        <v>22</v>
      </c>
      <c r="O125" s="1408" t="s">
        <v>315</v>
      </c>
      <c r="P125" s="179" t="s">
        <v>225</v>
      </c>
    </row>
    <row r="126" spans="1:16" s="14" customFormat="1" ht="42.65" customHeight="1">
      <c r="A126" s="1018"/>
      <c r="B126" s="923" t="s">
        <v>19</v>
      </c>
      <c r="C126" s="608" t="s">
        <v>316</v>
      </c>
      <c r="D126" s="178"/>
      <c r="E126" s="24"/>
      <c r="F126" s="15"/>
      <c r="G126" s="36"/>
      <c r="H126" s="37"/>
      <c r="I126" s="59"/>
      <c r="J126" s="890"/>
      <c r="K126" s="39"/>
      <c r="L126" s="117"/>
      <c r="M126" s="154" t="s">
        <v>21</v>
      </c>
      <c r="N126" s="1334" t="s">
        <v>22</v>
      </c>
      <c r="O126" s="1408" t="s">
        <v>317</v>
      </c>
      <c r="P126" s="179" t="s">
        <v>225</v>
      </c>
    </row>
    <row r="127" spans="1:16" s="14" customFormat="1" ht="42.65" customHeight="1">
      <c r="A127" s="1018"/>
      <c r="B127" s="923" t="s">
        <v>19</v>
      </c>
      <c r="C127" s="608" t="s">
        <v>318</v>
      </c>
      <c r="D127" s="178"/>
      <c r="E127" s="24"/>
      <c r="F127" s="15"/>
      <c r="G127" s="36"/>
      <c r="H127" s="37"/>
      <c r="I127" s="59"/>
      <c r="J127" s="890"/>
      <c r="K127" s="39"/>
      <c r="L127" s="117"/>
      <c r="M127" s="154" t="s">
        <v>21</v>
      </c>
      <c r="N127" s="1334" t="s">
        <v>22</v>
      </c>
      <c r="O127" s="1408" t="s">
        <v>319</v>
      </c>
      <c r="P127" s="179" t="s">
        <v>225</v>
      </c>
    </row>
    <row r="128" spans="1:16" s="14" customFormat="1" ht="42.65" customHeight="1">
      <c r="A128" s="1018"/>
      <c r="B128" s="923" t="s">
        <v>19</v>
      </c>
      <c r="C128" s="608" t="s">
        <v>320</v>
      </c>
      <c r="D128" s="178"/>
      <c r="E128" s="25"/>
      <c r="F128" s="16"/>
      <c r="G128" s="38"/>
      <c r="H128" s="39"/>
      <c r="I128" s="59"/>
      <c r="J128" s="890"/>
      <c r="K128" s="39"/>
      <c r="L128" s="117"/>
      <c r="M128" s="154" t="s">
        <v>21</v>
      </c>
      <c r="N128" s="1334" t="s">
        <v>22</v>
      </c>
      <c r="O128" s="1408" t="s">
        <v>321</v>
      </c>
      <c r="P128" s="179" t="s">
        <v>225</v>
      </c>
    </row>
    <row r="129" spans="1:16" s="14" customFormat="1" ht="42.65" customHeight="1">
      <c r="A129" s="1018"/>
      <c r="B129" s="923" t="s">
        <v>19</v>
      </c>
      <c r="C129" s="608" t="s">
        <v>322</v>
      </c>
      <c r="D129" s="178"/>
      <c r="E129" s="25"/>
      <c r="F129" s="16"/>
      <c r="G129" s="38"/>
      <c r="H129" s="39"/>
      <c r="I129" s="59"/>
      <c r="J129" s="890"/>
      <c r="K129" s="39"/>
      <c r="L129" s="117"/>
      <c r="M129" s="154" t="s">
        <v>21</v>
      </c>
      <c r="N129" s="1334" t="s">
        <v>22</v>
      </c>
      <c r="O129" s="1408" t="s">
        <v>323</v>
      </c>
      <c r="P129" s="179" t="s">
        <v>225</v>
      </c>
    </row>
    <row r="130" spans="1:16" s="14" customFormat="1" ht="42.65" customHeight="1">
      <c r="A130" s="1018"/>
      <c r="B130" s="923" t="s">
        <v>19</v>
      </c>
      <c r="C130" s="608" t="s">
        <v>324</v>
      </c>
      <c r="D130" s="178"/>
      <c r="E130" s="24"/>
      <c r="F130" s="15"/>
      <c r="G130" s="36"/>
      <c r="H130" s="37"/>
      <c r="I130" s="59"/>
      <c r="J130" s="890"/>
      <c r="K130" s="39"/>
      <c r="L130" s="117"/>
      <c r="M130" s="154" t="s">
        <v>21</v>
      </c>
      <c r="N130" s="1334" t="s">
        <v>22</v>
      </c>
      <c r="O130" s="1408" t="s">
        <v>325</v>
      </c>
      <c r="P130" s="179" t="s">
        <v>233</v>
      </c>
    </row>
    <row r="131" spans="1:16" s="14" customFormat="1" ht="42.65" customHeight="1">
      <c r="A131" s="1018"/>
      <c r="B131" s="923" t="s">
        <v>19</v>
      </c>
      <c r="C131" s="608" t="s">
        <v>326</v>
      </c>
      <c r="D131" s="178"/>
      <c r="E131" s="24"/>
      <c r="F131" s="15"/>
      <c r="G131" s="36"/>
      <c r="H131" s="37"/>
      <c r="I131" s="59"/>
      <c r="J131" s="890"/>
      <c r="K131" s="39"/>
      <c r="L131" s="117"/>
      <c r="M131" s="154" t="s">
        <v>21</v>
      </c>
      <c r="N131" s="1334" t="s">
        <v>22</v>
      </c>
      <c r="O131" s="1408" t="s">
        <v>327</v>
      </c>
      <c r="P131" s="179" t="s">
        <v>233</v>
      </c>
    </row>
    <row r="132" spans="1:16" s="14" customFormat="1" ht="42.65" customHeight="1">
      <c r="A132" s="1018"/>
      <c r="B132" s="923" t="s">
        <v>19</v>
      </c>
      <c r="C132" s="608" t="s">
        <v>328</v>
      </c>
      <c r="D132" s="178"/>
      <c r="E132" s="24"/>
      <c r="F132" s="15"/>
      <c r="G132" s="36"/>
      <c r="H132" s="37"/>
      <c r="I132" s="59"/>
      <c r="J132" s="890"/>
      <c r="K132" s="39"/>
      <c r="L132" s="117"/>
      <c r="M132" s="154" t="s">
        <v>21</v>
      </c>
      <c r="N132" s="1334" t="s">
        <v>22</v>
      </c>
      <c r="O132" s="1408" t="s">
        <v>329</v>
      </c>
      <c r="P132" s="179" t="s">
        <v>233</v>
      </c>
    </row>
    <row r="133" spans="1:16" s="14" customFormat="1" ht="42.65" customHeight="1">
      <c r="A133" s="1018"/>
      <c r="B133" s="923" t="s">
        <v>19</v>
      </c>
      <c r="C133" s="608" t="s">
        <v>330</v>
      </c>
      <c r="D133" s="178"/>
      <c r="E133" s="24"/>
      <c r="F133" s="15"/>
      <c r="G133" s="36"/>
      <c r="H133" s="37"/>
      <c r="I133" s="59"/>
      <c r="J133" s="890"/>
      <c r="K133" s="39"/>
      <c r="L133" s="117"/>
      <c r="M133" s="154" t="s">
        <v>21</v>
      </c>
      <c r="N133" s="1334" t="s">
        <v>22</v>
      </c>
      <c r="O133" s="1408" t="s">
        <v>331</v>
      </c>
      <c r="P133" s="179" t="s">
        <v>332</v>
      </c>
    </row>
    <row r="134" spans="1:16" s="14" customFormat="1" ht="42.65" customHeight="1">
      <c r="A134" s="1018"/>
      <c r="B134" s="923" t="s">
        <v>19</v>
      </c>
      <c r="C134" s="608" t="s">
        <v>333</v>
      </c>
      <c r="D134" s="178"/>
      <c r="E134" s="24"/>
      <c r="F134" s="15"/>
      <c r="G134" s="36"/>
      <c r="H134" s="37"/>
      <c r="I134" s="59"/>
      <c r="J134" s="890"/>
      <c r="K134" s="39"/>
      <c r="L134" s="117"/>
      <c r="M134" s="154" t="s">
        <v>21</v>
      </c>
      <c r="N134" s="1334" t="s">
        <v>22</v>
      </c>
      <c r="O134" s="1408" t="s">
        <v>334</v>
      </c>
      <c r="P134" s="179" t="s">
        <v>332</v>
      </c>
    </row>
    <row r="135" spans="1:16" s="14" customFormat="1" ht="42.65" customHeight="1">
      <c r="A135" s="1018"/>
      <c r="B135" s="923" t="s">
        <v>19</v>
      </c>
      <c r="C135" s="608" t="s">
        <v>335</v>
      </c>
      <c r="D135" s="178"/>
      <c r="E135" s="24"/>
      <c r="F135" s="15"/>
      <c r="G135" s="36"/>
      <c r="H135" s="37"/>
      <c r="I135" s="59"/>
      <c r="J135" s="890"/>
      <c r="K135" s="39"/>
      <c r="L135" s="117"/>
      <c r="M135" s="154" t="s">
        <v>21</v>
      </c>
      <c r="N135" s="1334" t="s">
        <v>22</v>
      </c>
      <c r="O135" s="1408" t="s">
        <v>336</v>
      </c>
      <c r="P135" s="179" t="s">
        <v>332</v>
      </c>
    </row>
    <row r="136" spans="1:16" s="14" customFormat="1" ht="42.65" customHeight="1">
      <c r="A136" s="1018"/>
      <c r="B136" s="923" t="s">
        <v>19</v>
      </c>
      <c r="C136" s="608" t="s">
        <v>337</v>
      </c>
      <c r="D136" s="178"/>
      <c r="E136" s="24"/>
      <c r="F136" s="15"/>
      <c r="G136" s="36"/>
      <c r="H136" s="37"/>
      <c r="I136" s="59"/>
      <c r="J136" s="890"/>
      <c r="K136" s="39"/>
      <c r="L136" s="117"/>
      <c r="M136" s="154" t="s">
        <v>21</v>
      </c>
      <c r="N136" s="1334" t="s">
        <v>22</v>
      </c>
      <c r="O136" s="1408" t="s">
        <v>338</v>
      </c>
      <c r="P136" s="179" t="s">
        <v>332</v>
      </c>
    </row>
    <row r="137" spans="1:16" s="68" customFormat="1" ht="42.65" customHeight="1">
      <c r="A137" s="75"/>
      <c r="B137" s="65" t="s">
        <v>19</v>
      </c>
      <c r="C137" s="609" t="s">
        <v>339</v>
      </c>
      <c r="D137" s="1490" t="s">
        <v>32</v>
      </c>
      <c r="E137" s="947"/>
      <c r="F137" s="948"/>
      <c r="G137" s="949" t="str">
        <f>IF(F137=0,"",E137/F137)</f>
        <v/>
      </c>
      <c r="H137" s="933" t="str">
        <f>IF(F137=0,"",G137*1.2)</f>
        <v/>
      </c>
      <c r="I137" s="86"/>
      <c r="J137" s="890"/>
      <c r="K137" s="933" t="str">
        <f>IF(I137=0,"",I137*1.2*J137)</f>
        <v/>
      </c>
      <c r="L137" s="121"/>
      <c r="M137" s="154" t="s">
        <v>21</v>
      </c>
      <c r="N137" s="1334" t="s">
        <v>22</v>
      </c>
      <c r="O137" s="1404" t="s">
        <v>340</v>
      </c>
      <c r="P137" s="179" t="s">
        <v>332</v>
      </c>
    </row>
    <row r="138" spans="1:16" s="14" customFormat="1" ht="42.65" customHeight="1">
      <c r="A138" s="1018"/>
      <c r="B138" s="923" t="s">
        <v>19</v>
      </c>
      <c r="C138" s="608" t="s">
        <v>341</v>
      </c>
      <c r="D138" s="1578"/>
      <c r="E138" s="24"/>
      <c r="F138" s="15"/>
      <c r="G138" s="36"/>
      <c r="H138" s="37"/>
      <c r="I138" s="59"/>
      <c r="J138" s="890"/>
      <c r="K138" s="39"/>
      <c r="L138" s="117"/>
      <c r="M138" s="154" t="s">
        <v>21</v>
      </c>
      <c r="N138" s="1334" t="s">
        <v>22</v>
      </c>
      <c r="O138" s="1408" t="s">
        <v>342</v>
      </c>
      <c r="P138" s="179" t="s">
        <v>24</v>
      </c>
    </row>
    <row r="139" spans="1:16" s="14" customFormat="1" ht="42.65" customHeight="1">
      <c r="A139" s="1018"/>
      <c r="B139" s="923" t="s">
        <v>19</v>
      </c>
      <c r="C139" s="608" t="s">
        <v>343</v>
      </c>
      <c r="D139" s="178"/>
      <c r="E139" s="24"/>
      <c r="F139" s="15"/>
      <c r="G139" s="36"/>
      <c r="H139" s="37"/>
      <c r="I139" s="59"/>
      <c r="J139" s="890"/>
      <c r="K139" s="39"/>
      <c r="L139" s="117"/>
      <c r="M139" s="154" t="s">
        <v>21</v>
      </c>
      <c r="N139" s="1334" t="s">
        <v>22</v>
      </c>
      <c r="O139" s="1408" t="s">
        <v>344</v>
      </c>
      <c r="P139" s="179" t="s">
        <v>275</v>
      </c>
    </row>
    <row r="140" spans="1:16" s="14" customFormat="1" ht="42.65" customHeight="1">
      <c r="A140" s="1018"/>
      <c r="B140" s="923" t="s">
        <v>19</v>
      </c>
      <c r="C140" s="608" t="s">
        <v>345</v>
      </c>
      <c r="D140" s="178"/>
      <c r="E140" s="24"/>
      <c r="F140" s="15"/>
      <c r="G140" s="36"/>
      <c r="H140" s="37"/>
      <c r="I140" s="59"/>
      <c r="J140" s="890"/>
      <c r="K140" s="39"/>
      <c r="L140" s="117"/>
      <c r="M140" s="154" t="s">
        <v>21</v>
      </c>
      <c r="N140" s="1334" t="s">
        <v>22</v>
      </c>
      <c r="O140" s="1408" t="s">
        <v>346</v>
      </c>
      <c r="P140" s="179" t="s">
        <v>233</v>
      </c>
    </row>
    <row r="141" spans="1:16" s="14" customFormat="1" ht="42.65" customHeight="1">
      <c r="A141" s="1018"/>
      <c r="B141" s="923" t="s">
        <v>19</v>
      </c>
      <c r="C141" s="608" t="s">
        <v>347</v>
      </c>
      <c r="D141" s="178"/>
      <c r="E141" s="24"/>
      <c r="F141" s="15"/>
      <c r="G141" s="36"/>
      <c r="H141" s="37"/>
      <c r="I141" s="59"/>
      <c r="J141" s="890"/>
      <c r="K141" s="39"/>
      <c r="L141" s="117"/>
      <c r="M141" s="154" t="s">
        <v>21</v>
      </c>
      <c r="N141" s="1334" t="s">
        <v>22</v>
      </c>
      <c r="O141" s="1408" t="s">
        <v>348</v>
      </c>
      <c r="P141" s="179" t="s">
        <v>233</v>
      </c>
    </row>
    <row r="142" spans="1:16" s="14" customFormat="1" ht="42.65" customHeight="1">
      <c r="A142" s="1018"/>
      <c r="B142" s="923" t="s">
        <v>19</v>
      </c>
      <c r="C142" s="608" t="s">
        <v>349</v>
      </c>
      <c r="D142" s="178"/>
      <c r="E142" s="24"/>
      <c r="F142" s="15"/>
      <c r="G142" s="36"/>
      <c r="H142" s="37"/>
      <c r="I142" s="59"/>
      <c r="J142" s="890"/>
      <c r="K142" s="39"/>
      <c r="L142" s="117"/>
      <c r="M142" s="154" t="s">
        <v>21</v>
      </c>
      <c r="N142" s="1334" t="s">
        <v>22</v>
      </c>
      <c r="O142" s="1408" t="s">
        <v>350</v>
      </c>
      <c r="P142" s="179" t="s">
        <v>233</v>
      </c>
    </row>
    <row r="143" spans="1:16" s="14" customFormat="1" ht="42.65" customHeight="1">
      <c r="A143" s="1018"/>
      <c r="B143" s="923" t="s">
        <v>19</v>
      </c>
      <c r="C143" s="608" t="s">
        <v>351</v>
      </c>
      <c r="D143" s="178"/>
      <c r="E143" s="24"/>
      <c r="F143" s="15"/>
      <c r="G143" s="36"/>
      <c r="H143" s="37"/>
      <c r="I143" s="59"/>
      <c r="J143" s="890"/>
      <c r="K143" s="39"/>
      <c r="L143" s="117"/>
      <c r="M143" s="154" t="s">
        <v>21</v>
      </c>
      <c r="N143" s="1334" t="s">
        <v>22</v>
      </c>
      <c r="O143" s="1408" t="s">
        <v>352</v>
      </c>
      <c r="P143" s="179" t="s">
        <v>233</v>
      </c>
    </row>
    <row r="144" spans="1:16" s="14" customFormat="1" ht="42.65" customHeight="1">
      <c r="A144" s="1018"/>
      <c r="B144" s="923" t="s">
        <v>19</v>
      </c>
      <c r="C144" s="608" t="s">
        <v>353</v>
      </c>
      <c r="D144" s="178"/>
      <c r="E144" s="24"/>
      <c r="F144" s="15"/>
      <c r="G144" s="36"/>
      <c r="H144" s="37"/>
      <c r="I144" s="59"/>
      <c r="J144" s="890"/>
      <c r="K144" s="39"/>
      <c r="L144" s="117"/>
      <c r="M144" s="154" t="s">
        <v>21</v>
      </c>
      <c r="N144" s="1334" t="s">
        <v>22</v>
      </c>
      <c r="O144" s="1408" t="s">
        <v>354</v>
      </c>
      <c r="P144" s="179" t="s">
        <v>233</v>
      </c>
    </row>
    <row r="145" spans="1:16" s="14" customFormat="1" ht="42.65" customHeight="1">
      <c r="A145" s="1018"/>
      <c r="B145" s="923" t="s">
        <v>19</v>
      </c>
      <c r="C145" s="608" t="s">
        <v>355</v>
      </c>
      <c r="D145" s="178"/>
      <c r="E145" s="24"/>
      <c r="F145" s="15"/>
      <c r="G145" s="36"/>
      <c r="H145" s="37"/>
      <c r="I145" s="59"/>
      <c r="J145" s="890"/>
      <c r="K145" s="39"/>
      <c r="L145" s="117"/>
      <c r="M145" s="154" t="s">
        <v>21</v>
      </c>
      <c r="N145" s="1334" t="s">
        <v>22</v>
      </c>
      <c r="O145" s="1408" t="s">
        <v>356</v>
      </c>
      <c r="P145" s="179" t="s">
        <v>233</v>
      </c>
    </row>
    <row r="146" spans="1:16" s="14" customFormat="1" ht="42.65" customHeight="1">
      <c r="A146" s="1018"/>
      <c r="B146" s="923" t="s">
        <v>19</v>
      </c>
      <c r="C146" s="608" t="s">
        <v>357</v>
      </c>
      <c r="D146" s="178"/>
      <c r="E146" s="24"/>
      <c r="F146" s="15"/>
      <c r="G146" s="36"/>
      <c r="H146" s="37"/>
      <c r="I146" s="59"/>
      <c r="J146" s="890"/>
      <c r="K146" s="39"/>
      <c r="L146" s="117"/>
      <c r="M146" s="154" t="s">
        <v>21</v>
      </c>
      <c r="N146" s="1334" t="s">
        <v>22</v>
      </c>
      <c r="O146" s="1408" t="s">
        <v>358</v>
      </c>
      <c r="P146" s="179" t="s">
        <v>233</v>
      </c>
    </row>
    <row r="147" spans="1:16" s="14" customFormat="1" ht="42.65" customHeight="1">
      <c r="A147" s="1018"/>
      <c r="B147" s="923" t="s">
        <v>19</v>
      </c>
      <c r="C147" s="608" t="s">
        <v>359</v>
      </c>
      <c r="D147" s="178"/>
      <c r="E147" s="24"/>
      <c r="F147" s="15"/>
      <c r="G147" s="36"/>
      <c r="H147" s="37"/>
      <c r="I147" s="59"/>
      <c r="J147" s="890"/>
      <c r="K147" s="39"/>
      <c r="L147" s="117"/>
      <c r="M147" s="154" t="s">
        <v>21</v>
      </c>
      <c r="N147" s="1334" t="s">
        <v>22</v>
      </c>
      <c r="O147" s="1408" t="s">
        <v>360</v>
      </c>
      <c r="P147" s="179" t="s">
        <v>233</v>
      </c>
    </row>
    <row r="148" spans="1:16" s="14" customFormat="1" ht="42.65" customHeight="1">
      <c r="A148" s="1018"/>
      <c r="B148" s="923" t="s">
        <v>19</v>
      </c>
      <c r="C148" s="608" t="s">
        <v>361</v>
      </c>
      <c r="D148" s="178"/>
      <c r="E148" s="24"/>
      <c r="F148" s="15"/>
      <c r="G148" s="36"/>
      <c r="H148" s="37"/>
      <c r="I148" s="59"/>
      <c r="J148" s="890"/>
      <c r="K148" s="39"/>
      <c r="L148" s="117"/>
      <c r="M148" s="154" t="s">
        <v>21</v>
      </c>
      <c r="N148" s="1334" t="s">
        <v>22</v>
      </c>
      <c r="O148" s="1408" t="s">
        <v>362</v>
      </c>
      <c r="P148" s="179" t="s">
        <v>233</v>
      </c>
    </row>
    <row r="149" spans="1:16" s="14" customFormat="1" ht="42.65" customHeight="1">
      <c r="A149" s="1018"/>
      <c r="B149" s="923" t="s">
        <v>19</v>
      </c>
      <c r="C149" s="608" t="s">
        <v>363</v>
      </c>
      <c r="D149" s="178"/>
      <c r="E149" s="24"/>
      <c r="F149" s="15"/>
      <c r="G149" s="36"/>
      <c r="H149" s="37"/>
      <c r="I149" s="59"/>
      <c r="J149" s="890"/>
      <c r="K149" s="39"/>
      <c r="L149" s="117"/>
      <c r="M149" s="154" t="s">
        <v>21</v>
      </c>
      <c r="N149" s="1334" t="s">
        <v>22</v>
      </c>
      <c r="O149" s="1408" t="s">
        <v>364</v>
      </c>
      <c r="P149" s="179" t="s">
        <v>233</v>
      </c>
    </row>
    <row r="150" spans="1:16" s="14" customFormat="1" ht="42.65" customHeight="1">
      <c r="A150" s="1018"/>
      <c r="B150" s="923" t="s">
        <v>19</v>
      </c>
      <c r="C150" s="608" t="s">
        <v>365</v>
      </c>
      <c r="D150" s="178"/>
      <c r="E150" s="24"/>
      <c r="F150" s="15"/>
      <c r="G150" s="36"/>
      <c r="H150" s="37"/>
      <c r="I150" s="59"/>
      <c r="J150" s="890"/>
      <c r="K150" s="39"/>
      <c r="L150" s="117"/>
      <c r="M150" s="154" t="s">
        <v>21</v>
      </c>
      <c r="N150" s="1334" t="s">
        <v>22</v>
      </c>
      <c r="O150" s="1408" t="s">
        <v>366</v>
      </c>
      <c r="P150" s="179" t="s">
        <v>233</v>
      </c>
    </row>
    <row r="151" spans="1:16" s="152" customFormat="1" ht="42.65" customHeight="1">
      <c r="A151" s="1019"/>
      <c r="B151" s="923" t="s">
        <v>19</v>
      </c>
      <c r="C151" s="608" t="s">
        <v>367</v>
      </c>
      <c r="D151" s="178"/>
      <c r="E151" s="146"/>
      <c r="F151" s="147"/>
      <c r="G151" s="148"/>
      <c r="H151" s="149"/>
      <c r="I151" s="150"/>
      <c r="J151" s="890"/>
      <c r="K151" s="149"/>
      <c r="L151" s="151"/>
      <c r="M151" s="154" t="s">
        <v>21</v>
      </c>
      <c r="N151" s="1334" t="s">
        <v>22</v>
      </c>
      <c r="O151" s="1408" t="s">
        <v>368</v>
      </c>
      <c r="P151" s="179" t="s">
        <v>233</v>
      </c>
    </row>
    <row r="152" spans="1:16" s="152" customFormat="1" ht="42.65" customHeight="1">
      <c r="A152" s="1019"/>
      <c r="B152" s="923" t="s">
        <v>19</v>
      </c>
      <c r="C152" s="608" t="s">
        <v>369</v>
      </c>
      <c r="D152" s="178"/>
      <c r="E152" s="146"/>
      <c r="F152" s="147"/>
      <c r="G152" s="148"/>
      <c r="H152" s="149"/>
      <c r="I152" s="150"/>
      <c r="J152" s="890"/>
      <c r="K152" s="149"/>
      <c r="L152" s="151"/>
      <c r="M152" s="154" t="s">
        <v>36</v>
      </c>
      <c r="N152" s="1334" t="s">
        <v>22</v>
      </c>
      <c r="O152" s="1408" t="s">
        <v>370</v>
      </c>
      <c r="P152" s="179" t="s">
        <v>371</v>
      </c>
    </row>
    <row r="153" spans="1:16" s="152" customFormat="1" ht="42.65" customHeight="1">
      <c r="A153" s="1019"/>
      <c r="B153" s="923" t="s">
        <v>19</v>
      </c>
      <c r="C153" s="608" t="s">
        <v>372</v>
      </c>
      <c r="D153" s="178"/>
      <c r="E153" s="146"/>
      <c r="F153" s="147"/>
      <c r="G153" s="148"/>
      <c r="H153" s="149"/>
      <c r="I153" s="150"/>
      <c r="J153" s="890"/>
      <c r="K153" s="149"/>
      <c r="L153" s="151"/>
      <c r="M153" s="154" t="s">
        <v>36</v>
      </c>
      <c r="N153" s="1334" t="s">
        <v>22</v>
      </c>
      <c r="O153" s="1554" t="s">
        <v>373</v>
      </c>
      <c r="P153" s="179" t="s">
        <v>371</v>
      </c>
    </row>
    <row r="154" spans="1:16" s="14" customFormat="1" ht="42.65" customHeight="1">
      <c r="A154" s="1018"/>
      <c r="B154" s="923" t="s">
        <v>19</v>
      </c>
      <c r="C154" s="608" t="s">
        <v>374</v>
      </c>
      <c r="D154" s="178"/>
      <c r="E154" s="24"/>
      <c r="F154" s="15"/>
      <c r="G154" s="36"/>
      <c r="H154" s="37"/>
      <c r="I154" s="59"/>
      <c r="J154" s="890"/>
      <c r="K154" s="39"/>
      <c r="L154" s="117" t="s">
        <v>375</v>
      </c>
      <c r="M154" s="154" t="s">
        <v>21</v>
      </c>
      <c r="N154" s="1334" t="s">
        <v>22</v>
      </c>
      <c r="O154" s="1408" t="s">
        <v>376</v>
      </c>
      <c r="P154" s="179" t="s">
        <v>377</v>
      </c>
    </row>
    <row r="155" spans="1:16" s="14" customFormat="1" ht="42.65" customHeight="1">
      <c r="A155" s="1018"/>
      <c r="B155" s="923" t="s">
        <v>19</v>
      </c>
      <c r="C155" s="608" t="s">
        <v>378</v>
      </c>
      <c r="D155" s="178"/>
      <c r="E155" s="24"/>
      <c r="F155" s="15"/>
      <c r="G155" s="36"/>
      <c r="H155" s="37"/>
      <c r="I155" s="59"/>
      <c r="J155" s="890"/>
      <c r="K155" s="39"/>
      <c r="L155" s="117" t="s">
        <v>375</v>
      </c>
      <c r="M155" s="154" t="s">
        <v>21</v>
      </c>
      <c r="N155" s="1334" t="s">
        <v>22</v>
      </c>
      <c r="O155" s="1408" t="s">
        <v>379</v>
      </c>
      <c r="P155" s="179" t="s">
        <v>380</v>
      </c>
    </row>
    <row r="156" spans="1:16" s="546" customFormat="1" ht="42.65" customHeight="1">
      <c r="A156" s="1596"/>
      <c r="B156" s="953" t="s">
        <v>19</v>
      </c>
      <c r="C156" s="614" t="s">
        <v>5586</v>
      </c>
      <c r="D156" s="178" t="s">
        <v>32</v>
      </c>
      <c r="E156" s="885"/>
      <c r="F156" s="886"/>
      <c r="G156" s="887"/>
      <c r="H156" s="888"/>
      <c r="I156" s="889"/>
      <c r="J156" s="890"/>
      <c r="K156" s="888"/>
      <c r="L156" s="155"/>
      <c r="M156" s="154" t="s">
        <v>86</v>
      </c>
      <c r="N156" s="1466" t="s">
        <v>22</v>
      </c>
      <c r="O156" s="1408" t="s">
        <v>5587</v>
      </c>
      <c r="P156" s="179" t="s">
        <v>5591</v>
      </c>
    </row>
    <row r="157" spans="1:16" s="14" customFormat="1" ht="42.65" customHeight="1">
      <c r="A157" s="1018"/>
      <c r="B157" s="923" t="s">
        <v>19</v>
      </c>
      <c r="C157" s="608" t="s">
        <v>381</v>
      </c>
      <c r="D157" s="178"/>
      <c r="E157" s="24"/>
      <c r="F157" s="15"/>
      <c r="G157" s="36"/>
      <c r="H157" s="37"/>
      <c r="I157" s="59"/>
      <c r="J157" s="890"/>
      <c r="K157" s="39"/>
      <c r="L157" s="117"/>
      <c r="M157" s="154" t="s">
        <v>21</v>
      </c>
      <c r="N157" s="1334" t="s">
        <v>22</v>
      </c>
      <c r="O157" s="1408" t="s">
        <v>382</v>
      </c>
      <c r="P157" s="179" t="s">
        <v>383</v>
      </c>
    </row>
    <row r="158" spans="1:16" s="14" customFormat="1" ht="42.65" customHeight="1">
      <c r="A158" s="1018"/>
      <c r="B158" s="65" t="s">
        <v>19</v>
      </c>
      <c r="C158" s="607" t="s">
        <v>384</v>
      </c>
      <c r="D158" s="178"/>
      <c r="E158" s="69"/>
      <c r="F158" s="70"/>
      <c r="G158" s="71"/>
      <c r="H158" s="72"/>
      <c r="I158" s="88"/>
      <c r="J158" s="890"/>
      <c r="K158" s="72"/>
      <c r="L158" s="117"/>
      <c r="M158" s="154" t="s">
        <v>21</v>
      </c>
      <c r="N158" s="1334" t="s">
        <v>22</v>
      </c>
      <c r="O158" s="1408" t="s">
        <v>385</v>
      </c>
      <c r="P158" s="179" t="s">
        <v>386</v>
      </c>
    </row>
    <row r="159" spans="1:16" s="546" customFormat="1" ht="82.5" customHeight="1">
      <c r="A159" s="1596"/>
      <c r="B159" s="953" t="s">
        <v>387</v>
      </c>
      <c r="C159" s="884" t="s">
        <v>388</v>
      </c>
      <c r="D159" s="1490" t="s">
        <v>32</v>
      </c>
      <c r="E159" s="983"/>
      <c r="F159" s="984"/>
      <c r="G159" s="985"/>
      <c r="H159" s="986" t="str">
        <f>IF(F159=0,"",G159*1.2)</f>
        <v/>
      </c>
      <c r="I159" s="889"/>
      <c r="J159" s="890"/>
      <c r="K159" s="986" t="str">
        <f>IF(I159=0,"",I159*1.2*J159)</f>
        <v/>
      </c>
      <c r="L159" s="820"/>
      <c r="M159" s="154" t="s">
        <v>86</v>
      </c>
      <c r="N159" s="1466" t="s">
        <v>22</v>
      </c>
      <c r="O159" s="1408" t="s">
        <v>5593</v>
      </c>
      <c r="P159" s="179" t="s">
        <v>389</v>
      </c>
    </row>
    <row r="160" spans="1:16" s="68" customFormat="1" ht="42.65" customHeight="1">
      <c r="A160" s="75"/>
      <c r="B160" s="65" t="s">
        <v>19</v>
      </c>
      <c r="C160" s="607" t="s">
        <v>390</v>
      </c>
      <c r="D160" s="178"/>
      <c r="E160" s="69"/>
      <c r="F160" s="70"/>
      <c r="G160" s="71"/>
      <c r="H160" s="72"/>
      <c r="I160" s="88"/>
      <c r="J160" s="890"/>
      <c r="K160" s="72"/>
      <c r="L160" s="117"/>
      <c r="M160" s="154" t="s">
        <v>21</v>
      </c>
      <c r="N160" s="1334" t="s">
        <v>22</v>
      </c>
      <c r="O160" s="1408" t="s">
        <v>391</v>
      </c>
      <c r="P160" s="179" t="s">
        <v>162</v>
      </c>
    </row>
    <row r="161" spans="1:16" s="68" customFormat="1" ht="42.65" customHeight="1">
      <c r="A161" s="75"/>
      <c r="B161" s="65" t="s">
        <v>19</v>
      </c>
      <c r="C161" s="607" t="s">
        <v>392</v>
      </c>
      <c r="D161" s="178"/>
      <c r="E161" s="69"/>
      <c r="F161" s="70"/>
      <c r="G161" s="71"/>
      <c r="H161" s="72"/>
      <c r="I161" s="88"/>
      <c r="J161" s="890"/>
      <c r="K161" s="72"/>
      <c r="L161" s="117"/>
      <c r="M161" s="154" t="s">
        <v>21</v>
      </c>
      <c r="N161" s="1334" t="s">
        <v>22</v>
      </c>
      <c r="O161" s="1408" t="s">
        <v>393</v>
      </c>
      <c r="P161" s="179" t="s">
        <v>394</v>
      </c>
    </row>
    <row r="162" spans="1:16" s="14" customFormat="1" ht="42.65" customHeight="1">
      <c r="A162" s="1018"/>
      <c r="B162" s="131" t="s">
        <v>46</v>
      </c>
      <c r="C162" s="608" t="s">
        <v>395</v>
      </c>
      <c r="D162" s="178"/>
      <c r="E162" s="27"/>
      <c r="F162" s="18"/>
      <c r="G162" s="40"/>
      <c r="H162" s="41"/>
      <c r="I162" s="59"/>
      <c r="J162" s="890"/>
      <c r="K162" s="39"/>
      <c r="L162" s="117"/>
      <c r="M162" s="154" t="s">
        <v>36</v>
      </c>
      <c r="N162" s="1334" t="s">
        <v>22</v>
      </c>
      <c r="O162" s="1408" t="s">
        <v>396</v>
      </c>
      <c r="P162" s="179" t="s">
        <v>397</v>
      </c>
    </row>
    <row r="163" spans="1:16" s="14" customFormat="1" ht="42.65" customHeight="1">
      <c r="A163" s="1018"/>
      <c r="B163" s="131" t="s">
        <v>46</v>
      </c>
      <c r="C163" s="607" t="s">
        <v>398</v>
      </c>
      <c r="D163" s="178"/>
      <c r="E163" s="947"/>
      <c r="F163" s="948"/>
      <c r="G163" s="949"/>
      <c r="H163" s="933"/>
      <c r="I163" s="59"/>
      <c r="J163" s="890"/>
      <c r="K163" s="952"/>
      <c r="L163" s="117"/>
      <c r="M163" s="154" t="s">
        <v>21</v>
      </c>
      <c r="N163" s="1334" t="s">
        <v>22</v>
      </c>
      <c r="O163" s="1408" t="s">
        <v>399</v>
      </c>
      <c r="P163" s="179" t="s">
        <v>400</v>
      </c>
    </row>
    <row r="164" spans="1:16" s="14" customFormat="1" ht="42.65" customHeight="1">
      <c r="A164" s="1018"/>
      <c r="B164" s="65" t="s">
        <v>19</v>
      </c>
      <c r="C164" s="607" t="s">
        <v>401</v>
      </c>
      <c r="D164" s="178"/>
      <c r="E164" s="24"/>
      <c r="F164" s="19"/>
      <c r="G164" s="42"/>
      <c r="H164" s="43"/>
      <c r="I164" s="89"/>
      <c r="J164" s="1419"/>
      <c r="K164" s="47"/>
      <c r="L164" s="117"/>
      <c r="M164" s="154" t="s">
        <v>21</v>
      </c>
      <c r="N164" s="1334" t="s">
        <v>22</v>
      </c>
      <c r="O164" s="1408" t="s">
        <v>402</v>
      </c>
      <c r="P164" s="179" t="s">
        <v>403</v>
      </c>
    </row>
    <row r="165" spans="1:16" s="14" customFormat="1" ht="42.65" customHeight="1">
      <c r="A165" s="1018"/>
      <c r="B165" s="65" t="s">
        <v>19</v>
      </c>
      <c r="C165" s="607" t="s">
        <v>404</v>
      </c>
      <c r="D165" s="178"/>
      <c r="E165" s="24"/>
      <c r="F165" s="15"/>
      <c r="G165" s="36"/>
      <c r="H165" s="37"/>
      <c r="I165" s="59"/>
      <c r="J165" s="890"/>
      <c r="K165" s="39"/>
      <c r="L165" s="117"/>
      <c r="M165" s="154" t="s">
        <v>21</v>
      </c>
      <c r="N165" s="1334" t="s">
        <v>22</v>
      </c>
      <c r="O165" s="1408" t="s">
        <v>405</v>
      </c>
      <c r="P165" s="179" t="s">
        <v>403</v>
      </c>
    </row>
    <row r="166" spans="1:16" s="14" customFormat="1" ht="42.65" customHeight="1">
      <c r="A166" s="1018"/>
      <c r="B166" s="65" t="s">
        <v>19</v>
      </c>
      <c r="C166" s="607" t="s">
        <v>406</v>
      </c>
      <c r="D166" s="178"/>
      <c r="E166" s="24"/>
      <c r="F166" s="15"/>
      <c r="G166" s="36"/>
      <c r="H166" s="37"/>
      <c r="I166" s="59"/>
      <c r="J166" s="890"/>
      <c r="K166" s="39"/>
      <c r="L166" s="117"/>
      <c r="M166" s="154" t="s">
        <v>21</v>
      </c>
      <c r="N166" s="1334" t="s">
        <v>22</v>
      </c>
      <c r="O166" s="1408" t="s">
        <v>407</v>
      </c>
      <c r="P166" s="179" t="s">
        <v>403</v>
      </c>
    </row>
    <row r="167" spans="1:16" s="14" customFormat="1" ht="42.65" customHeight="1">
      <c r="A167" s="1018"/>
      <c r="B167" s="65" t="s">
        <v>19</v>
      </c>
      <c r="C167" s="609" t="s">
        <v>408</v>
      </c>
      <c r="D167" s="178"/>
      <c r="E167" s="24"/>
      <c r="F167" s="15"/>
      <c r="G167" s="36"/>
      <c r="H167" s="37"/>
      <c r="I167" s="59"/>
      <c r="J167" s="890"/>
      <c r="K167" s="39"/>
      <c r="L167" s="117"/>
      <c r="M167" s="154" t="s">
        <v>21</v>
      </c>
      <c r="N167" s="1334" t="s">
        <v>22</v>
      </c>
      <c r="O167" s="1408" t="s">
        <v>409</v>
      </c>
      <c r="P167" s="179" t="s">
        <v>403</v>
      </c>
    </row>
    <row r="168" spans="1:16" s="14" customFormat="1" ht="42.65" customHeight="1">
      <c r="A168" s="1018"/>
      <c r="B168" s="953" t="s">
        <v>46</v>
      </c>
      <c r="C168" s="607" t="s">
        <v>410</v>
      </c>
      <c r="D168" s="178"/>
      <c r="E168" s="29"/>
      <c r="F168" s="30"/>
      <c r="G168" s="34"/>
      <c r="H168" s="35"/>
      <c r="I168" s="86"/>
      <c r="J168" s="890"/>
      <c r="K168" s="35"/>
      <c r="L168" s="117"/>
      <c r="M168" s="154" t="s">
        <v>36</v>
      </c>
      <c r="N168" s="1334" t="s">
        <v>22</v>
      </c>
      <c r="O168" s="1408" t="s">
        <v>411</v>
      </c>
      <c r="P168" s="179" t="s">
        <v>412</v>
      </c>
    </row>
    <row r="169" spans="1:16" s="14" customFormat="1" ht="42.65" customHeight="1">
      <c r="A169" s="1018"/>
      <c r="B169" s="953" t="s">
        <v>46</v>
      </c>
      <c r="C169" s="611" t="s">
        <v>413</v>
      </c>
      <c r="D169" s="1491"/>
      <c r="E169" s="804"/>
      <c r="F169" s="805"/>
      <c r="G169" s="806"/>
      <c r="H169" s="545"/>
      <c r="I169" s="785"/>
      <c r="J169" s="907"/>
      <c r="K169" s="545"/>
      <c r="L169" s="807"/>
      <c r="M169" s="905" t="s">
        <v>36</v>
      </c>
      <c r="N169" s="1334" t="s">
        <v>22</v>
      </c>
      <c r="O169" s="1406" t="s">
        <v>414</v>
      </c>
      <c r="P169" s="1343" t="s">
        <v>412</v>
      </c>
    </row>
    <row r="170" spans="1:16" s="14" customFormat="1" ht="42.65" customHeight="1">
      <c r="A170" s="1018"/>
      <c r="B170" s="65" t="s">
        <v>19</v>
      </c>
      <c r="C170" s="607" t="s">
        <v>415</v>
      </c>
      <c r="D170" s="178"/>
      <c r="E170" s="29"/>
      <c r="F170" s="30"/>
      <c r="G170" s="34"/>
      <c r="H170" s="35"/>
      <c r="I170" s="86"/>
      <c r="J170" s="890"/>
      <c r="K170" s="35"/>
      <c r="L170" s="117"/>
      <c r="M170" s="154" t="s">
        <v>416</v>
      </c>
      <c r="N170" s="1334" t="s">
        <v>22</v>
      </c>
      <c r="O170" s="1408" t="s">
        <v>417</v>
      </c>
      <c r="P170" s="179" t="s">
        <v>418</v>
      </c>
    </row>
    <row r="171" spans="1:16" s="14" customFormat="1" ht="42.65" customHeight="1">
      <c r="A171" s="1018"/>
      <c r="B171" s="954" t="s">
        <v>19</v>
      </c>
      <c r="C171" s="611" t="s">
        <v>419</v>
      </c>
      <c r="D171" s="1491"/>
      <c r="E171" s="804"/>
      <c r="F171" s="805"/>
      <c r="G171" s="806"/>
      <c r="H171" s="545"/>
      <c r="I171" s="785"/>
      <c r="J171" s="907"/>
      <c r="K171" s="545"/>
      <c r="L171" s="120"/>
      <c r="M171" s="905" t="s">
        <v>21</v>
      </c>
      <c r="N171" s="1334" t="s">
        <v>22</v>
      </c>
      <c r="O171" s="1406" t="s">
        <v>420</v>
      </c>
      <c r="P171" s="1343" t="s">
        <v>421</v>
      </c>
    </row>
    <row r="172" spans="1:16" s="68" customFormat="1" ht="42.65" customHeight="1">
      <c r="A172" s="75"/>
      <c r="B172" s="65" t="s">
        <v>19</v>
      </c>
      <c r="C172" s="607" t="s">
        <v>422</v>
      </c>
      <c r="D172" s="1490" t="s">
        <v>32</v>
      </c>
      <c r="E172" s="947"/>
      <c r="F172" s="948"/>
      <c r="G172" s="949" t="str">
        <f>IF(F172=0,"",E172/F172)</f>
        <v/>
      </c>
      <c r="H172" s="933" t="str">
        <f>IF(F172=0,"",G172*1.2)</f>
        <v/>
      </c>
      <c r="I172" s="86"/>
      <c r="J172" s="890"/>
      <c r="K172" s="933" t="str">
        <f>IF(I172=0,"",I172*1.2*J172)</f>
        <v/>
      </c>
      <c r="L172" s="117"/>
      <c r="M172" s="154" t="s">
        <v>21</v>
      </c>
      <c r="N172" s="1334" t="s">
        <v>22</v>
      </c>
      <c r="O172" s="1408" t="s">
        <v>423</v>
      </c>
      <c r="P172" s="179" t="s">
        <v>424</v>
      </c>
    </row>
    <row r="173" spans="1:16" s="68" customFormat="1" ht="42.65" customHeight="1">
      <c r="A173" s="75"/>
      <c r="B173" s="953" t="s">
        <v>425</v>
      </c>
      <c r="C173" s="607" t="s">
        <v>426</v>
      </c>
      <c r="D173" s="1490" t="s">
        <v>32</v>
      </c>
      <c r="E173" s="947"/>
      <c r="F173" s="948"/>
      <c r="G173" s="949" t="str">
        <f>IF(F173=0,"",E173/F173)</f>
        <v/>
      </c>
      <c r="H173" s="933" t="str">
        <f>IF(F173=0,"",G173*1.2)</f>
        <v/>
      </c>
      <c r="I173" s="86"/>
      <c r="J173" s="890"/>
      <c r="K173" s="933" t="str">
        <f>IF(I173=0,"",I173*1.2*J173)</f>
        <v/>
      </c>
      <c r="L173" s="117"/>
      <c r="M173" s="154" t="s">
        <v>86</v>
      </c>
      <c r="N173" s="1334" t="s">
        <v>22</v>
      </c>
      <c r="O173" s="1408" t="s">
        <v>427</v>
      </c>
      <c r="P173" s="179" t="s">
        <v>428</v>
      </c>
    </row>
    <row r="174" spans="1:16" s="68" customFormat="1" ht="42.65" customHeight="1">
      <c r="A174" s="75"/>
      <c r="B174" s="65" t="s">
        <v>19</v>
      </c>
      <c r="C174" s="614" t="s">
        <v>429</v>
      </c>
      <c r="D174" s="178"/>
      <c r="E174" s="947"/>
      <c r="F174" s="948"/>
      <c r="G174" s="949" t="str">
        <f>IF(F174=0,"",E174/F174)</f>
        <v/>
      </c>
      <c r="H174" s="933" t="str">
        <f>IF(F174=0,"",G174*1.2)</f>
        <v/>
      </c>
      <c r="I174" s="86"/>
      <c r="J174" s="890"/>
      <c r="K174" s="933" t="str">
        <f>IF(I174=0,"",I174*1.2*J174)</f>
        <v/>
      </c>
      <c r="L174" s="117"/>
      <c r="M174" s="154" t="s">
        <v>86</v>
      </c>
      <c r="N174" s="1334" t="s">
        <v>22</v>
      </c>
      <c r="O174" s="1408" t="s">
        <v>430</v>
      </c>
      <c r="P174" s="179" t="s">
        <v>431</v>
      </c>
    </row>
    <row r="175" spans="1:16" s="68" customFormat="1" ht="42.65" customHeight="1">
      <c r="A175" s="75"/>
      <c r="B175" s="1478" t="s">
        <v>46</v>
      </c>
      <c r="C175" s="613" t="s">
        <v>432</v>
      </c>
      <c r="D175" s="1491"/>
      <c r="E175" s="781"/>
      <c r="F175" s="782"/>
      <c r="G175" s="783"/>
      <c r="H175" s="784"/>
      <c r="I175" s="785"/>
      <c r="J175" s="907"/>
      <c r="K175" s="545"/>
      <c r="L175" s="791" t="s">
        <v>52</v>
      </c>
      <c r="M175" s="905" t="s">
        <v>21</v>
      </c>
      <c r="N175" s="1334" t="s">
        <v>22</v>
      </c>
      <c r="O175" s="1406" t="s">
        <v>433</v>
      </c>
      <c r="P175" s="1343" t="s">
        <v>418</v>
      </c>
    </row>
    <row r="176" spans="1:16" s="14" customFormat="1" ht="42.65" customHeight="1">
      <c r="A176" s="1018"/>
      <c r="B176" s="953" t="s">
        <v>46</v>
      </c>
      <c r="C176" s="607" t="s">
        <v>434</v>
      </c>
      <c r="D176" s="178"/>
      <c r="E176" s="27"/>
      <c r="F176" s="18"/>
      <c r="G176" s="40"/>
      <c r="H176" s="41"/>
      <c r="I176" s="86"/>
      <c r="J176" s="890"/>
      <c r="K176" s="35"/>
      <c r="L176" s="117" t="s">
        <v>52</v>
      </c>
      <c r="M176" s="154" t="s">
        <v>21</v>
      </c>
      <c r="N176" s="1334" t="s">
        <v>22</v>
      </c>
      <c r="O176" s="1408" t="s">
        <v>435</v>
      </c>
      <c r="P176" s="179" t="s">
        <v>436</v>
      </c>
    </row>
    <row r="177" spans="1:16" s="14" customFormat="1" ht="42.65" customHeight="1">
      <c r="A177" s="1018"/>
      <c r="B177" s="953" t="s">
        <v>46</v>
      </c>
      <c r="C177" s="607" t="s">
        <v>437</v>
      </c>
      <c r="D177" s="1490" t="s">
        <v>32</v>
      </c>
      <c r="E177" s="947"/>
      <c r="F177" s="948"/>
      <c r="G177" s="949" t="str">
        <f>IF(F177=0,"",E177/F177)</f>
        <v/>
      </c>
      <c r="H177" s="41"/>
      <c r="I177" s="86"/>
      <c r="J177" s="890"/>
      <c r="K177" s="933" t="str">
        <f>IF(I177=0,"",I177*1.2*J177)</f>
        <v/>
      </c>
      <c r="L177" s="117"/>
      <c r="M177" s="154" t="s">
        <v>86</v>
      </c>
      <c r="N177" s="1334" t="s">
        <v>22</v>
      </c>
      <c r="O177" s="1408" t="s">
        <v>438</v>
      </c>
      <c r="P177" s="179" t="s">
        <v>5619</v>
      </c>
    </row>
    <row r="178" spans="1:16" s="14" customFormat="1" ht="42.65" customHeight="1">
      <c r="A178" s="1018"/>
      <c r="B178" s="953" t="s">
        <v>46</v>
      </c>
      <c r="C178" s="607" t="s">
        <v>439</v>
      </c>
      <c r="D178" s="178"/>
      <c r="E178" s="1458"/>
      <c r="F178" s="17"/>
      <c r="G178" s="44"/>
      <c r="H178" s="45"/>
      <c r="I178" s="91"/>
      <c r="J178" s="890"/>
      <c r="K178" s="45"/>
      <c r="L178" s="117"/>
      <c r="M178" s="154" t="s">
        <v>86</v>
      </c>
      <c r="N178" s="1334" t="s">
        <v>22</v>
      </c>
      <c r="O178" s="1408" t="s">
        <v>440</v>
      </c>
      <c r="P178" s="179" t="s">
        <v>441</v>
      </c>
    </row>
    <row r="179" spans="1:16" s="14" customFormat="1" ht="42.65" customHeight="1">
      <c r="A179" s="1018"/>
      <c r="B179" s="953" t="s">
        <v>46</v>
      </c>
      <c r="C179" s="607" t="s">
        <v>442</v>
      </c>
      <c r="D179" s="178"/>
      <c r="E179" s="27"/>
      <c r="F179" s="18"/>
      <c r="G179" s="40"/>
      <c r="H179" s="41"/>
      <c r="I179" s="59"/>
      <c r="J179" s="890"/>
      <c r="K179" s="39"/>
      <c r="L179" s="117" t="s">
        <v>52</v>
      </c>
      <c r="M179" s="154" t="s">
        <v>86</v>
      </c>
      <c r="N179" s="1334" t="s">
        <v>22</v>
      </c>
      <c r="O179" s="1408" t="s">
        <v>443</v>
      </c>
      <c r="P179" s="179" t="s">
        <v>444</v>
      </c>
    </row>
    <row r="180" spans="1:16" s="14" customFormat="1" ht="42.65" customHeight="1">
      <c r="A180" s="1018"/>
      <c r="B180" s="953" t="s">
        <v>46</v>
      </c>
      <c r="C180" s="607" t="s">
        <v>442</v>
      </c>
      <c r="D180" s="178"/>
      <c r="E180" s="27"/>
      <c r="F180" s="18"/>
      <c r="G180" s="40"/>
      <c r="H180" s="41"/>
      <c r="I180" s="59"/>
      <c r="J180" s="890"/>
      <c r="K180" s="39"/>
      <c r="L180" s="117" t="s">
        <v>445</v>
      </c>
      <c r="M180" s="154" t="s">
        <v>86</v>
      </c>
      <c r="N180" s="1334" t="s">
        <v>22</v>
      </c>
      <c r="O180" s="1408" t="s">
        <v>443</v>
      </c>
      <c r="P180" s="179" t="s">
        <v>446</v>
      </c>
    </row>
    <row r="181" spans="1:16" s="14" customFormat="1" ht="42.65" customHeight="1">
      <c r="A181" s="1018"/>
      <c r="B181" s="953" t="s">
        <v>46</v>
      </c>
      <c r="C181" s="607" t="s">
        <v>442</v>
      </c>
      <c r="D181" s="178"/>
      <c r="E181" s="27"/>
      <c r="F181" s="18"/>
      <c r="G181" s="40"/>
      <c r="H181" s="41"/>
      <c r="I181" s="59"/>
      <c r="J181" s="890"/>
      <c r="K181" s="39"/>
      <c r="L181" s="117" t="s">
        <v>447</v>
      </c>
      <c r="M181" s="154" t="s">
        <v>86</v>
      </c>
      <c r="N181" s="1334" t="s">
        <v>22</v>
      </c>
      <c r="O181" s="1408" t="s">
        <v>443</v>
      </c>
      <c r="P181" s="179" t="s">
        <v>444</v>
      </c>
    </row>
    <row r="182" spans="1:16" s="14" customFormat="1" ht="42.65" customHeight="1">
      <c r="A182" s="1018"/>
      <c r="B182" s="953" t="s">
        <v>46</v>
      </c>
      <c r="C182" s="607" t="s">
        <v>448</v>
      </c>
      <c r="D182" s="178"/>
      <c r="E182" s="27"/>
      <c r="F182" s="18"/>
      <c r="G182" s="40"/>
      <c r="H182" s="41"/>
      <c r="I182" s="59"/>
      <c r="J182" s="890"/>
      <c r="K182" s="39"/>
      <c r="L182" s="117" t="s">
        <v>52</v>
      </c>
      <c r="M182" s="154" t="s">
        <v>86</v>
      </c>
      <c r="N182" s="1334" t="s">
        <v>22</v>
      </c>
      <c r="O182" s="1408" t="s">
        <v>449</v>
      </c>
      <c r="P182" s="179" t="s">
        <v>450</v>
      </c>
    </row>
    <row r="183" spans="1:16" s="14" customFormat="1" ht="42.65" customHeight="1">
      <c r="A183" s="1018"/>
      <c r="B183" s="953" t="s">
        <v>46</v>
      </c>
      <c r="C183" s="607" t="s">
        <v>448</v>
      </c>
      <c r="D183" s="178"/>
      <c r="E183" s="27"/>
      <c r="F183" s="18"/>
      <c r="G183" s="40"/>
      <c r="H183" s="41"/>
      <c r="I183" s="59"/>
      <c r="J183" s="890"/>
      <c r="K183" s="39"/>
      <c r="L183" s="117" t="s">
        <v>445</v>
      </c>
      <c r="M183" s="154" t="s">
        <v>86</v>
      </c>
      <c r="N183" s="1334" t="s">
        <v>22</v>
      </c>
      <c r="O183" s="1408" t="s">
        <v>449</v>
      </c>
      <c r="P183" s="179" t="s">
        <v>451</v>
      </c>
    </row>
    <row r="184" spans="1:16" s="14" customFormat="1" ht="42.65" customHeight="1">
      <c r="A184" s="1018"/>
      <c r="B184" s="953" t="s">
        <v>46</v>
      </c>
      <c r="C184" s="607" t="s">
        <v>448</v>
      </c>
      <c r="D184" s="178"/>
      <c r="E184" s="27"/>
      <c r="F184" s="18"/>
      <c r="G184" s="40"/>
      <c r="H184" s="41"/>
      <c r="I184" s="59"/>
      <c r="J184" s="890"/>
      <c r="K184" s="39"/>
      <c r="L184" s="117" t="s">
        <v>447</v>
      </c>
      <c r="M184" s="154" t="s">
        <v>86</v>
      </c>
      <c r="N184" s="1334" t="s">
        <v>22</v>
      </c>
      <c r="O184" s="1408" t="s">
        <v>452</v>
      </c>
      <c r="P184" s="179" t="s">
        <v>450</v>
      </c>
    </row>
    <row r="185" spans="1:16" s="14" customFormat="1" ht="42.65" customHeight="1">
      <c r="A185" s="1018"/>
      <c r="B185" s="953" t="s">
        <v>46</v>
      </c>
      <c r="C185" s="607" t="s">
        <v>453</v>
      </c>
      <c r="D185" s="178"/>
      <c r="E185" s="27"/>
      <c r="F185" s="18"/>
      <c r="G185" s="40"/>
      <c r="H185" s="41"/>
      <c r="I185" s="59"/>
      <c r="J185" s="890"/>
      <c r="K185" s="39"/>
      <c r="L185" s="117" t="s">
        <v>52</v>
      </c>
      <c r="M185" s="154" t="s">
        <v>86</v>
      </c>
      <c r="N185" s="1334" t="s">
        <v>22</v>
      </c>
      <c r="O185" s="1408" t="s">
        <v>454</v>
      </c>
      <c r="P185" s="179" t="s">
        <v>450</v>
      </c>
    </row>
    <row r="186" spans="1:16" s="14" customFormat="1" ht="42.65" customHeight="1">
      <c r="A186" s="1018"/>
      <c r="B186" s="953" t="s">
        <v>46</v>
      </c>
      <c r="C186" s="607" t="s">
        <v>453</v>
      </c>
      <c r="D186" s="178"/>
      <c r="E186" s="27"/>
      <c r="F186" s="18"/>
      <c r="G186" s="40"/>
      <c r="H186" s="41"/>
      <c r="I186" s="59"/>
      <c r="J186" s="890"/>
      <c r="K186" s="39"/>
      <c r="L186" s="117" t="s">
        <v>445</v>
      </c>
      <c r="M186" s="154" t="s">
        <v>86</v>
      </c>
      <c r="N186" s="1334" t="s">
        <v>22</v>
      </c>
      <c r="O186" s="1408" t="s">
        <v>454</v>
      </c>
      <c r="P186" s="179" t="s">
        <v>455</v>
      </c>
    </row>
    <row r="187" spans="1:16" s="14" customFormat="1" ht="42.65" customHeight="1">
      <c r="A187" s="1018"/>
      <c r="B187" s="953" t="s">
        <v>46</v>
      </c>
      <c r="C187" s="607" t="s">
        <v>453</v>
      </c>
      <c r="D187" s="178"/>
      <c r="E187" s="27"/>
      <c r="F187" s="18"/>
      <c r="G187" s="40"/>
      <c r="H187" s="41"/>
      <c r="I187" s="59"/>
      <c r="J187" s="890"/>
      <c r="K187" s="39"/>
      <c r="L187" s="117" t="s">
        <v>447</v>
      </c>
      <c r="M187" s="154" t="s">
        <v>86</v>
      </c>
      <c r="N187" s="1334" t="s">
        <v>22</v>
      </c>
      <c r="O187" s="1408" t="s">
        <v>454</v>
      </c>
      <c r="P187" s="179" t="s">
        <v>450</v>
      </c>
    </row>
    <row r="188" spans="1:16" s="14" customFormat="1" ht="42.65" customHeight="1">
      <c r="A188" s="1018"/>
      <c r="B188" s="953" t="s">
        <v>46</v>
      </c>
      <c r="C188" s="607" t="s">
        <v>456</v>
      </c>
      <c r="D188" s="178"/>
      <c r="E188" s="24"/>
      <c r="F188" s="15"/>
      <c r="G188" s="36"/>
      <c r="H188" s="37"/>
      <c r="I188" s="59"/>
      <c r="J188" s="890"/>
      <c r="K188" s="39"/>
      <c r="L188" s="117"/>
      <c r="M188" s="154" t="s">
        <v>21</v>
      </c>
      <c r="N188" s="1334" t="s">
        <v>22</v>
      </c>
      <c r="O188" s="1408" t="s">
        <v>457</v>
      </c>
      <c r="P188" s="179" t="s">
        <v>458</v>
      </c>
    </row>
    <row r="189" spans="1:16" s="14" customFormat="1" ht="42.65" customHeight="1">
      <c r="A189" s="1018"/>
      <c r="B189" s="953" t="s">
        <v>46</v>
      </c>
      <c r="C189" s="607" t="s">
        <v>459</v>
      </c>
      <c r="D189" s="178"/>
      <c r="E189" s="25"/>
      <c r="F189" s="16"/>
      <c r="G189" s="38"/>
      <c r="H189" s="39"/>
      <c r="I189" s="59"/>
      <c r="J189" s="890"/>
      <c r="K189" s="39"/>
      <c r="L189" s="58" t="s">
        <v>52</v>
      </c>
      <c r="M189" s="154" t="s">
        <v>21</v>
      </c>
      <c r="N189" s="1334" t="s">
        <v>22</v>
      </c>
      <c r="O189" s="1408" t="s">
        <v>460</v>
      </c>
      <c r="P189" s="179" t="s">
        <v>461</v>
      </c>
    </row>
    <row r="190" spans="1:16" s="14" customFormat="1" ht="42.65" customHeight="1">
      <c r="A190" s="1018"/>
      <c r="B190" s="953" t="s">
        <v>46</v>
      </c>
      <c r="C190" s="607" t="s">
        <v>462</v>
      </c>
      <c r="D190" s="178"/>
      <c r="E190" s="27"/>
      <c r="F190" s="18"/>
      <c r="G190" s="40"/>
      <c r="H190" s="41"/>
      <c r="I190" s="59"/>
      <c r="J190" s="890"/>
      <c r="K190" s="39"/>
      <c r="L190" s="124"/>
      <c r="M190" s="154" t="s">
        <v>36</v>
      </c>
      <c r="N190" s="1334" t="s">
        <v>22</v>
      </c>
      <c r="O190" s="1408" t="s">
        <v>463</v>
      </c>
      <c r="P190" s="179" t="s">
        <v>464</v>
      </c>
    </row>
    <row r="191" spans="1:16" s="14" customFormat="1" ht="42.65" customHeight="1">
      <c r="A191" s="1018"/>
      <c r="B191" s="953" t="s">
        <v>46</v>
      </c>
      <c r="C191" s="614" t="s">
        <v>462</v>
      </c>
      <c r="D191" s="1490" t="s">
        <v>465</v>
      </c>
      <c r="E191" s="947"/>
      <c r="F191" s="948"/>
      <c r="G191" s="949" t="str">
        <f>IF(F191=0,"",E191/F191)</f>
        <v/>
      </c>
      <c r="H191" s="933" t="str">
        <f>IF(F191=0,"",G191*1.3)</f>
        <v/>
      </c>
      <c r="I191" s="86"/>
      <c r="J191" s="890"/>
      <c r="K191" s="933" t="str">
        <f>IF(I191=0,"",I191*1.3*J191)</f>
        <v/>
      </c>
      <c r="L191" s="155" t="s">
        <v>466</v>
      </c>
      <c r="M191" s="154" t="s">
        <v>36</v>
      </c>
      <c r="N191" s="1334" t="s">
        <v>22</v>
      </c>
      <c r="O191" s="1408" t="s">
        <v>467</v>
      </c>
      <c r="P191" s="179" t="s">
        <v>464</v>
      </c>
    </row>
    <row r="192" spans="1:16" s="14" customFormat="1" ht="42.65" customHeight="1">
      <c r="A192" s="1018"/>
      <c r="B192" s="953" t="s">
        <v>46</v>
      </c>
      <c r="C192" s="614" t="s">
        <v>462</v>
      </c>
      <c r="D192" s="1490" t="s">
        <v>465</v>
      </c>
      <c r="E192" s="947"/>
      <c r="F192" s="948"/>
      <c r="G192" s="949" t="str">
        <f>IF(F192=0,"",E192/F192)</f>
        <v/>
      </c>
      <c r="H192" s="933" t="str">
        <f>IF(F192=0,"",G192*1.3)</f>
        <v/>
      </c>
      <c r="I192" s="86"/>
      <c r="J192" s="890"/>
      <c r="K192" s="933" t="str">
        <f>IF(I192=0,"",I192*1.3*J192)</f>
        <v/>
      </c>
      <c r="L192" s="155" t="s">
        <v>468</v>
      </c>
      <c r="M192" s="154" t="s">
        <v>36</v>
      </c>
      <c r="N192" s="1334" t="s">
        <v>22</v>
      </c>
      <c r="O192" s="1408" t="s">
        <v>469</v>
      </c>
      <c r="P192" s="179" t="s">
        <v>464</v>
      </c>
    </row>
    <row r="193" spans="1:16" s="14" customFormat="1" ht="56.5" customHeight="1">
      <c r="A193" s="1018"/>
      <c r="B193" s="953" t="s">
        <v>46</v>
      </c>
      <c r="C193" s="607" t="s">
        <v>470</v>
      </c>
      <c r="D193" s="178"/>
      <c r="E193" s="27"/>
      <c r="F193" s="18"/>
      <c r="G193" s="40"/>
      <c r="H193" s="41"/>
      <c r="I193" s="59"/>
      <c r="J193" s="890"/>
      <c r="K193" s="39"/>
      <c r="L193" s="117" t="s">
        <v>52</v>
      </c>
      <c r="M193" s="154" t="s">
        <v>471</v>
      </c>
      <c r="N193" s="1334" t="s">
        <v>22</v>
      </c>
      <c r="O193" s="1408" t="s">
        <v>472</v>
      </c>
      <c r="P193" s="179" t="s">
        <v>473</v>
      </c>
    </row>
    <row r="194" spans="1:16" ht="90.5" customHeight="1">
      <c r="B194" s="953" t="s">
        <v>46</v>
      </c>
      <c r="C194" s="608" t="s">
        <v>470</v>
      </c>
      <c r="D194" s="1492" t="s">
        <v>32</v>
      </c>
      <c r="E194" s="974"/>
      <c r="F194" s="975"/>
      <c r="G194" s="976" t="str">
        <f>IF(F194=0,"",E194/F194)</f>
        <v/>
      </c>
      <c r="H194" s="977" t="str">
        <f>IF(F194=0,"",G194*1.2)</f>
        <v/>
      </c>
      <c r="I194" s="566"/>
      <c r="J194" s="890"/>
      <c r="K194" s="977" t="str">
        <f>IF(I194=0,"",I194*1.2*J194)</f>
        <v/>
      </c>
      <c r="L194" s="58" t="s">
        <v>468</v>
      </c>
      <c r="M194" s="154" t="s">
        <v>471</v>
      </c>
      <c r="N194" s="1334" t="s">
        <v>22</v>
      </c>
      <c r="O194" s="1408" t="s">
        <v>472</v>
      </c>
      <c r="P194" s="179" t="s">
        <v>474</v>
      </c>
    </row>
    <row r="195" spans="1:16" s="14" customFormat="1" ht="56.5" customHeight="1">
      <c r="A195" s="1018"/>
      <c r="B195" s="953" t="s">
        <v>46</v>
      </c>
      <c r="C195" s="607" t="s">
        <v>475</v>
      </c>
      <c r="D195" s="178"/>
      <c r="E195" s="27"/>
      <c r="F195" s="18"/>
      <c r="G195" s="40"/>
      <c r="H195" s="41"/>
      <c r="I195" s="59"/>
      <c r="J195" s="890"/>
      <c r="K195" s="39"/>
      <c r="L195" s="117"/>
      <c r="M195" s="154" t="s">
        <v>36</v>
      </c>
      <c r="N195" s="1334" t="s">
        <v>22</v>
      </c>
      <c r="O195" s="1408" t="s">
        <v>476</v>
      </c>
      <c r="P195" s="179" t="s">
        <v>477</v>
      </c>
    </row>
    <row r="196" spans="1:16" s="14" customFormat="1" ht="42.65" customHeight="1">
      <c r="A196" s="1018"/>
      <c r="B196" s="953" t="s">
        <v>46</v>
      </c>
      <c r="C196" s="607" t="s">
        <v>478</v>
      </c>
      <c r="D196" s="178"/>
      <c r="E196" s="27"/>
      <c r="F196" s="18"/>
      <c r="G196" s="40"/>
      <c r="H196" s="41"/>
      <c r="I196" s="59"/>
      <c r="J196" s="890"/>
      <c r="K196" s="39"/>
      <c r="L196" s="124"/>
      <c r="M196" s="154" t="s">
        <v>471</v>
      </c>
      <c r="N196" s="1334" t="s">
        <v>22</v>
      </c>
      <c r="O196" s="1408" t="s">
        <v>479</v>
      </c>
      <c r="P196" s="179" t="s">
        <v>480</v>
      </c>
    </row>
    <row r="197" spans="1:16" s="14" customFormat="1" ht="42.65" customHeight="1">
      <c r="A197" s="1018"/>
      <c r="B197" s="953" t="s">
        <v>46</v>
      </c>
      <c r="C197" s="607" t="s">
        <v>481</v>
      </c>
      <c r="D197" s="178"/>
      <c r="E197" s="27"/>
      <c r="F197" s="18"/>
      <c r="G197" s="40"/>
      <c r="H197" s="41"/>
      <c r="I197" s="59"/>
      <c r="J197" s="890"/>
      <c r="K197" s="39"/>
      <c r="L197" s="117"/>
      <c r="M197" s="154" t="s">
        <v>471</v>
      </c>
      <c r="N197" s="1334" t="s">
        <v>22</v>
      </c>
      <c r="O197" s="1408" t="s">
        <v>482</v>
      </c>
      <c r="P197" s="179" t="s">
        <v>483</v>
      </c>
    </row>
    <row r="198" spans="1:16" s="14" customFormat="1" ht="42.65" customHeight="1">
      <c r="A198" s="1018"/>
      <c r="B198" s="953" t="s">
        <v>46</v>
      </c>
      <c r="C198" s="607" t="s">
        <v>484</v>
      </c>
      <c r="D198" s="178"/>
      <c r="E198" s="27"/>
      <c r="F198" s="18"/>
      <c r="G198" s="40"/>
      <c r="H198" s="41"/>
      <c r="I198" s="59"/>
      <c r="J198" s="890"/>
      <c r="K198" s="39"/>
      <c r="L198" s="117" t="s">
        <v>52</v>
      </c>
      <c r="M198" s="154" t="s">
        <v>471</v>
      </c>
      <c r="N198" s="1334" t="s">
        <v>22</v>
      </c>
      <c r="O198" s="1408" t="s">
        <v>485</v>
      </c>
      <c r="P198" s="179" t="s">
        <v>486</v>
      </c>
    </row>
    <row r="199" spans="1:16" ht="42.65" customHeight="1">
      <c r="B199" s="953" t="s">
        <v>46</v>
      </c>
      <c r="C199" s="608" t="s">
        <v>484</v>
      </c>
      <c r="D199" s="1492" t="s">
        <v>32</v>
      </c>
      <c r="E199" s="558"/>
      <c r="F199" s="563"/>
      <c r="G199" s="564"/>
      <c r="H199" s="565"/>
      <c r="I199" s="566"/>
      <c r="J199" s="890"/>
      <c r="K199" s="565"/>
      <c r="L199" s="58" t="s">
        <v>468</v>
      </c>
      <c r="M199" s="154" t="s">
        <v>86</v>
      </c>
      <c r="N199" s="1334" t="s">
        <v>22</v>
      </c>
      <c r="O199" s="1408" t="s">
        <v>487</v>
      </c>
      <c r="P199" s="179" t="s">
        <v>488</v>
      </c>
    </row>
    <row r="200" spans="1:16" s="14" customFormat="1" ht="42.65" customHeight="1">
      <c r="A200" s="1018"/>
      <c r="B200" s="953" t="s">
        <v>46</v>
      </c>
      <c r="C200" s="607" t="s">
        <v>489</v>
      </c>
      <c r="D200" s="178"/>
      <c r="E200" s="27"/>
      <c r="F200" s="18"/>
      <c r="G200" s="40"/>
      <c r="H200" s="41"/>
      <c r="I200" s="59"/>
      <c r="J200" s="890"/>
      <c r="K200" s="39"/>
      <c r="L200" s="117"/>
      <c r="M200" s="154" t="s">
        <v>471</v>
      </c>
      <c r="N200" s="1334" t="s">
        <v>22</v>
      </c>
      <c r="O200" s="1408" t="s">
        <v>490</v>
      </c>
      <c r="P200" s="179" t="s">
        <v>491</v>
      </c>
    </row>
    <row r="201" spans="1:16" s="14" customFormat="1" ht="42.65" customHeight="1">
      <c r="A201" s="1018"/>
      <c r="B201" s="953" t="s">
        <v>19</v>
      </c>
      <c r="C201" s="607" t="s">
        <v>492</v>
      </c>
      <c r="D201" s="178"/>
      <c r="E201" s="24"/>
      <c r="F201" s="15"/>
      <c r="G201" s="36"/>
      <c r="H201" s="37"/>
      <c r="I201" s="59"/>
      <c r="J201" s="890"/>
      <c r="K201" s="39"/>
      <c r="L201" s="117" t="s">
        <v>52</v>
      </c>
      <c r="M201" s="154" t="s">
        <v>21</v>
      </c>
      <c r="N201" s="1334" t="s">
        <v>22</v>
      </c>
      <c r="O201" s="1408" t="s">
        <v>493</v>
      </c>
      <c r="P201" s="179" t="s">
        <v>494</v>
      </c>
    </row>
    <row r="202" spans="1:16" s="14" customFormat="1" ht="42.65" customHeight="1">
      <c r="A202" s="1018"/>
      <c r="B202" s="953" t="s">
        <v>19</v>
      </c>
      <c r="C202" s="607" t="s">
        <v>495</v>
      </c>
      <c r="D202" s="178"/>
      <c r="E202" s="24"/>
      <c r="F202" s="15"/>
      <c r="G202" s="36"/>
      <c r="H202" s="37"/>
      <c r="I202" s="59"/>
      <c r="J202" s="890"/>
      <c r="K202" s="39"/>
      <c r="L202" s="117" t="s">
        <v>52</v>
      </c>
      <c r="M202" s="154" t="s">
        <v>21</v>
      </c>
      <c r="N202" s="1334" t="s">
        <v>22</v>
      </c>
      <c r="O202" s="1408" t="s">
        <v>496</v>
      </c>
      <c r="P202" s="179" t="s">
        <v>497</v>
      </c>
    </row>
    <row r="203" spans="1:16" s="14" customFormat="1" ht="42.65" customHeight="1">
      <c r="A203" s="1018"/>
      <c r="B203" s="953" t="s">
        <v>19</v>
      </c>
      <c r="C203" s="607" t="s">
        <v>495</v>
      </c>
      <c r="D203" s="178"/>
      <c r="E203" s="24"/>
      <c r="F203" s="15"/>
      <c r="G203" s="36"/>
      <c r="H203" s="37"/>
      <c r="I203" s="59"/>
      <c r="J203" s="890"/>
      <c r="K203" s="39"/>
      <c r="L203" s="117" t="s">
        <v>445</v>
      </c>
      <c r="M203" s="154" t="s">
        <v>21</v>
      </c>
      <c r="N203" s="1334" t="s">
        <v>22</v>
      </c>
      <c r="O203" s="1408" t="s">
        <v>496</v>
      </c>
      <c r="P203" s="179" t="s">
        <v>498</v>
      </c>
    </row>
    <row r="204" spans="1:16" s="14" customFormat="1" ht="42.65" customHeight="1">
      <c r="A204" s="1018"/>
      <c r="B204" s="953" t="s">
        <v>19</v>
      </c>
      <c r="C204" s="607" t="s">
        <v>495</v>
      </c>
      <c r="D204" s="178"/>
      <c r="E204" s="24"/>
      <c r="F204" s="15"/>
      <c r="G204" s="36"/>
      <c r="H204" s="37"/>
      <c r="I204" s="59"/>
      <c r="J204" s="890"/>
      <c r="K204" s="39"/>
      <c r="L204" s="117" t="s">
        <v>447</v>
      </c>
      <c r="M204" s="154" t="s">
        <v>21</v>
      </c>
      <c r="N204" s="1334" t="s">
        <v>22</v>
      </c>
      <c r="O204" s="1408" t="s">
        <v>499</v>
      </c>
      <c r="P204" s="179" t="s">
        <v>500</v>
      </c>
    </row>
    <row r="205" spans="1:16" s="14" customFormat="1" ht="42.65" customHeight="1">
      <c r="A205" s="1018"/>
      <c r="B205" s="953" t="s">
        <v>19</v>
      </c>
      <c r="C205" s="607" t="s">
        <v>501</v>
      </c>
      <c r="D205" s="178"/>
      <c r="E205" s="24"/>
      <c r="F205" s="15"/>
      <c r="G205" s="36"/>
      <c r="H205" s="37"/>
      <c r="I205" s="59"/>
      <c r="J205" s="890"/>
      <c r="K205" s="39"/>
      <c r="L205" s="117" t="s">
        <v>52</v>
      </c>
      <c r="M205" s="154" t="s">
        <v>21</v>
      </c>
      <c r="N205" s="1334" t="s">
        <v>22</v>
      </c>
      <c r="O205" s="1408" t="s">
        <v>502</v>
      </c>
      <c r="P205" s="179" t="s">
        <v>450</v>
      </c>
    </row>
    <row r="206" spans="1:16" s="14" customFormat="1" ht="42.65" customHeight="1">
      <c r="A206" s="1018"/>
      <c r="B206" s="953" t="s">
        <v>19</v>
      </c>
      <c r="C206" s="607" t="s">
        <v>501</v>
      </c>
      <c r="D206" s="178"/>
      <c r="E206" s="24"/>
      <c r="F206" s="15"/>
      <c r="G206" s="36"/>
      <c r="H206" s="37"/>
      <c r="I206" s="59"/>
      <c r="J206" s="890"/>
      <c r="K206" s="39"/>
      <c r="L206" s="117" t="s">
        <v>445</v>
      </c>
      <c r="M206" s="154" t="s">
        <v>21</v>
      </c>
      <c r="N206" s="1334" t="s">
        <v>22</v>
      </c>
      <c r="O206" s="1408" t="s">
        <v>502</v>
      </c>
      <c r="P206" s="179" t="s">
        <v>503</v>
      </c>
    </row>
    <row r="207" spans="1:16" s="14" customFormat="1" ht="42.65" customHeight="1">
      <c r="A207" s="1018"/>
      <c r="B207" s="953" t="s">
        <v>19</v>
      </c>
      <c r="C207" s="607" t="s">
        <v>501</v>
      </c>
      <c r="D207" s="178"/>
      <c r="E207" s="24"/>
      <c r="F207" s="15"/>
      <c r="G207" s="36"/>
      <c r="H207" s="37"/>
      <c r="I207" s="59"/>
      <c r="J207" s="890"/>
      <c r="K207" s="39"/>
      <c r="L207" s="117" t="s">
        <v>447</v>
      </c>
      <c r="M207" s="154" t="s">
        <v>21</v>
      </c>
      <c r="N207" s="1334" t="s">
        <v>22</v>
      </c>
      <c r="O207" s="1408" t="s">
        <v>502</v>
      </c>
      <c r="P207" s="179" t="s">
        <v>504</v>
      </c>
    </row>
    <row r="208" spans="1:16" s="14" customFormat="1" ht="42.65" customHeight="1">
      <c r="A208" s="1018"/>
      <c r="B208" s="953" t="s">
        <v>19</v>
      </c>
      <c r="C208" s="607" t="s">
        <v>505</v>
      </c>
      <c r="D208" s="178"/>
      <c r="E208" s="24"/>
      <c r="F208" s="15"/>
      <c r="G208" s="36"/>
      <c r="H208" s="37"/>
      <c r="I208" s="59"/>
      <c r="J208" s="890"/>
      <c r="K208" s="39"/>
      <c r="L208" s="117" t="s">
        <v>52</v>
      </c>
      <c r="M208" s="154" t="s">
        <v>21</v>
      </c>
      <c r="N208" s="1334" t="s">
        <v>22</v>
      </c>
      <c r="O208" s="1408" t="s">
        <v>506</v>
      </c>
      <c r="P208" s="179" t="s">
        <v>507</v>
      </c>
    </row>
    <row r="209" spans="1:16" s="14" customFormat="1" ht="42.65" customHeight="1">
      <c r="A209" s="1018"/>
      <c r="B209" s="953" t="s">
        <v>19</v>
      </c>
      <c r="C209" s="607" t="s">
        <v>505</v>
      </c>
      <c r="D209" s="178"/>
      <c r="E209" s="24"/>
      <c r="F209" s="15"/>
      <c r="G209" s="36"/>
      <c r="H209" s="37"/>
      <c r="I209" s="59"/>
      <c r="J209" s="890"/>
      <c r="K209" s="39"/>
      <c r="L209" s="117" t="s">
        <v>445</v>
      </c>
      <c r="M209" s="154" t="s">
        <v>21</v>
      </c>
      <c r="N209" s="1334" t="s">
        <v>22</v>
      </c>
      <c r="O209" s="1408" t="s">
        <v>506</v>
      </c>
      <c r="P209" s="179" t="s">
        <v>508</v>
      </c>
    </row>
    <row r="210" spans="1:16" s="14" customFormat="1" ht="42.65" customHeight="1">
      <c r="A210" s="1018"/>
      <c r="B210" s="953" t="s">
        <v>19</v>
      </c>
      <c r="C210" s="607" t="s">
        <v>505</v>
      </c>
      <c r="D210" s="178"/>
      <c r="E210" s="24"/>
      <c r="F210" s="15"/>
      <c r="G210" s="36"/>
      <c r="H210" s="37"/>
      <c r="I210" s="59"/>
      <c r="J210" s="890"/>
      <c r="K210" s="39"/>
      <c r="L210" s="117" t="s">
        <v>447</v>
      </c>
      <c r="M210" s="154" t="s">
        <v>21</v>
      </c>
      <c r="N210" s="1334" t="s">
        <v>22</v>
      </c>
      <c r="O210" s="1408" t="s">
        <v>506</v>
      </c>
      <c r="P210" s="179" t="s">
        <v>507</v>
      </c>
    </row>
    <row r="211" spans="1:16" s="14" customFormat="1" ht="42.65" customHeight="1">
      <c r="A211" s="1018"/>
      <c r="B211" s="953" t="s">
        <v>19</v>
      </c>
      <c r="C211" s="607" t="s">
        <v>509</v>
      </c>
      <c r="D211" s="178" t="s">
        <v>32</v>
      </c>
      <c r="E211" s="947"/>
      <c r="F211" s="948"/>
      <c r="G211" s="949" t="str">
        <f>IF(F211=0,"",E211/F211)</f>
        <v/>
      </c>
      <c r="H211" s="933" t="str">
        <f>IF(F211=0,"",G211*1.2)</f>
        <v/>
      </c>
      <c r="I211" s="86"/>
      <c r="J211" s="890"/>
      <c r="K211" s="933" t="str">
        <f>IF(I211=0,"",I211*1.2*J211)</f>
        <v/>
      </c>
      <c r="L211" s="117" t="s">
        <v>52</v>
      </c>
      <c r="M211" s="154" t="s">
        <v>21</v>
      </c>
      <c r="N211" s="1334" t="s">
        <v>22</v>
      </c>
      <c r="O211" s="1408" t="s">
        <v>510</v>
      </c>
      <c r="P211" s="179" t="s">
        <v>511</v>
      </c>
    </row>
    <row r="212" spans="1:16" s="14" customFormat="1" ht="42.65" customHeight="1">
      <c r="A212" s="1018"/>
      <c r="B212" s="953" t="s">
        <v>19</v>
      </c>
      <c r="C212" s="607" t="s">
        <v>509</v>
      </c>
      <c r="D212" s="178" t="s">
        <v>512</v>
      </c>
      <c r="E212" s="947"/>
      <c r="F212" s="948"/>
      <c r="G212" s="949"/>
      <c r="H212" s="933"/>
      <c r="I212" s="955" t="str">
        <f>IF(G212=0,"",G212*1.2*H212)</f>
        <v/>
      </c>
      <c r="J212" s="1414" t="s">
        <v>513</v>
      </c>
      <c r="K212" s="35" t="str">
        <f>IF(I211=0,"",K211*0.1)</f>
        <v/>
      </c>
      <c r="L212" s="117" t="s">
        <v>445</v>
      </c>
      <c r="M212" s="154" t="s">
        <v>21</v>
      </c>
      <c r="N212" s="1334" t="s">
        <v>22</v>
      </c>
      <c r="O212" s="1408" t="s">
        <v>510</v>
      </c>
      <c r="P212" s="179" t="s">
        <v>514</v>
      </c>
    </row>
    <row r="213" spans="1:16" s="14" customFormat="1" ht="42.65" customHeight="1">
      <c r="A213" s="1018"/>
      <c r="B213" s="953" t="s">
        <v>19</v>
      </c>
      <c r="C213" s="607" t="s">
        <v>509</v>
      </c>
      <c r="D213" s="178" t="s">
        <v>512</v>
      </c>
      <c r="E213" s="947"/>
      <c r="F213" s="948"/>
      <c r="G213" s="949"/>
      <c r="H213" s="933"/>
      <c r="I213" s="955" t="str">
        <f>IF(G213=0,"",G213*1.2*H213)</f>
        <v/>
      </c>
      <c r="J213" s="1414" t="s">
        <v>515</v>
      </c>
      <c r="K213" s="35" t="str">
        <f>IF(I211=0,"",K211*0.75)</f>
        <v/>
      </c>
      <c r="L213" s="117" t="s">
        <v>447</v>
      </c>
      <c r="M213" s="154" t="s">
        <v>21</v>
      </c>
      <c r="N213" s="1334" t="s">
        <v>22</v>
      </c>
      <c r="O213" s="1408" t="s">
        <v>510</v>
      </c>
      <c r="P213" s="179" t="s">
        <v>511</v>
      </c>
    </row>
    <row r="214" spans="1:16" s="14" customFormat="1" ht="42.65" customHeight="1">
      <c r="A214" s="1018"/>
      <c r="B214" s="1232" t="s">
        <v>19</v>
      </c>
      <c r="C214" s="611" t="s">
        <v>516</v>
      </c>
      <c r="D214" s="1491"/>
      <c r="E214" s="50"/>
      <c r="F214" s="51"/>
      <c r="G214" s="52"/>
      <c r="H214" s="53"/>
      <c r="I214" s="60"/>
      <c r="J214" s="907"/>
      <c r="K214" s="511"/>
      <c r="L214" s="791" t="s">
        <v>52</v>
      </c>
      <c r="M214" s="905" t="s">
        <v>21</v>
      </c>
      <c r="N214" s="1334" t="s">
        <v>22</v>
      </c>
      <c r="O214" s="1405" t="s">
        <v>517</v>
      </c>
      <c r="P214" s="1343" t="s">
        <v>518</v>
      </c>
    </row>
    <row r="215" spans="1:16" s="14" customFormat="1" ht="42.65" customHeight="1">
      <c r="A215" s="1018"/>
      <c r="B215" s="953" t="s">
        <v>19</v>
      </c>
      <c r="C215" s="607" t="s">
        <v>516</v>
      </c>
      <c r="D215" s="178"/>
      <c r="E215" s="24"/>
      <c r="F215" s="15"/>
      <c r="G215" s="36"/>
      <c r="H215" s="37"/>
      <c r="I215" s="59"/>
      <c r="J215" s="890"/>
      <c r="K215" s="39"/>
      <c r="L215" s="117" t="s">
        <v>445</v>
      </c>
      <c r="M215" s="154" t="s">
        <v>21</v>
      </c>
      <c r="N215" s="1334" t="s">
        <v>22</v>
      </c>
      <c r="O215" s="1408" t="s">
        <v>517</v>
      </c>
      <c r="P215" s="179" t="s">
        <v>519</v>
      </c>
    </row>
    <row r="216" spans="1:16" s="14" customFormat="1" ht="42.65" customHeight="1">
      <c r="A216" s="1018"/>
      <c r="B216" s="953" t="s">
        <v>19</v>
      </c>
      <c r="C216" s="607" t="s">
        <v>516</v>
      </c>
      <c r="D216" s="178"/>
      <c r="E216" s="24"/>
      <c r="F216" s="15"/>
      <c r="G216" s="36"/>
      <c r="H216" s="37"/>
      <c r="I216" s="59"/>
      <c r="J216" s="890"/>
      <c r="K216" s="41"/>
      <c r="L216" s="117" t="s">
        <v>447</v>
      </c>
      <c r="M216" s="154" t="s">
        <v>21</v>
      </c>
      <c r="N216" s="1334" t="s">
        <v>22</v>
      </c>
      <c r="O216" s="1408" t="s">
        <v>517</v>
      </c>
      <c r="P216" s="179" t="s">
        <v>520</v>
      </c>
    </row>
    <row r="217" spans="1:16" s="14" customFormat="1" ht="42.65" customHeight="1">
      <c r="A217" s="1018"/>
      <c r="B217" s="953" t="s">
        <v>19</v>
      </c>
      <c r="C217" s="607" t="s">
        <v>521</v>
      </c>
      <c r="D217" s="178" t="s">
        <v>32</v>
      </c>
      <c r="E217" s="24"/>
      <c r="F217" s="15"/>
      <c r="G217" s="36"/>
      <c r="H217" s="37"/>
      <c r="I217" s="59"/>
      <c r="J217" s="890"/>
      <c r="K217" s="41"/>
      <c r="L217" s="117"/>
      <c r="M217" s="154" t="s">
        <v>36</v>
      </c>
      <c r="N217" s="1655" t="s">
        <v>22</v>
      </c>
      <c r="O217" s="1408" t="s">
        <v>522</v>
      </c>
      <c r="P217" s="179" t="s">
        <v>41</v>
      </c>
    </row>
    <row r="218" spans="1:16" s="14" customFormat="1" ht="42.65" customHeight="1">
      <c r="A218" s="1018"/>
      <c r="B218" s="953" t="s">
        <v>19</v>
      </c>
      <c r="C218" s="607" t="s">
        <v>523</v>
      </c>
      <c r="D218" s="178"/>
      <c r="E218" s="24"/>
      <c r="F218" s="15"/>
      <c r="G218" s="36"/>
      <c r="H218" s="37"/>
      <c r="I218" s="59"/>
      <c r="J218" s="890"/>
      <c r="K218" s="39"/>
      <c r="L218" s="124"/>
      <c r="M218" s="154" t="s">
        <v>21</v>
      </c>
      <c r="N218" s="1334" t="s">
        <v>22</v>
      </c>
      <c r="O218" s="1408" t="s">
        <v>524</v>
      </c>
      <c r="P218" s="179" t="s">
        <v>525</v>
      </c>
    </row>
    <row r="219" spans="1:16" s="14" customFormat="1" ht="42.65" customHeight="1">
      <c r="A219" s="1018"/>
      <c r="B219" s="953" t="s">
        <v>19</v>
      </c>
      <c r="C219" s="607" t="s">
        <v>526</v>
      </c>
      <c r="D219" s="178"/>
      <c r="E219" s="24"/>
      <c r="F219" s="15"/>
      <c r="G219" s="36"/>
      <c r="H219" s="37"/>
      <c r="I219" s="59"/>
      <c r="J219" s="890"/>
      <c r="K219" s="39"/>
      <c r="L219" s="124"/>
      <c r="M219" s="154" t="s">
        <v>21</v>
      </c>
      <c r="N219" s="1334" t="s">
        <v>22</v>
      </c>
      <c r="O219" s="1408" t="s">
        <v>527</v>
      </c>
      <c r="P219" s="179" t="s">
        <v>528</v>
      </c>
    </row>
    <row r="220" spans="1:16" s="14" customFormat="1" ht="42.65" customHeight="1">
      <c r="A220" s="1018"/>
      <c r="B220" s="953" t="s">
        <v>19</v>
      </c>
      <c r="C220" s="607" t="s">
        <v>529</v>
      </c>
      <c r="D220" s="178"/>
      <c r="E220" s="24"/>
      <c r="F220" s="15"/>
      <c r="G220" s="36"/>
      <c r="H220" s="37"/>
      <c r="I220" s="59"/>
      <c r="J220" s="890"/>
      <c r="K220" s="39"/>
      <c r="L220" s="124"/>
      <c r="M220" s="154" t="s">
        <v>21</v>
      </c>
      <c r="N220" s="1334" t="s">
        <v>22</v>
      </c>
      <c r="O220" s="1408" t="s">
        <v>530</v>
      </c>
      <c r="P220" s="179" t="s">
        <v>525</v>
      </c>
    </row>
    <row r="221" spans="1:16" s="14" customFormat="1" ht="42.65" customHeight="1">
      <c r="A221" s="1018"/>
      <c r="B221" s="953" t="s">
        <v>19</v>
      </c>
      <c r="C221" s="607" t="s">
        <v>531</v>
      </c>
      <c r="D221" s="178"/>
      <c r="E221" s="24"/>
      <c r="F221" s="15"/>
      <c r="G221" s="36"/>
      <c r="H221" s="37"/>
      <c r="I221" s="59"/>
      <c r="J221" s="890"/>
      <c r="K221" s="39"/>
      <c r="L221" s="117"/>
      <c r="M221" s="154" t="s">
        <v>21</v>
      </c>
      <c r="N221" s="1334" t="s">
        <v>22</v>
      </c>
      <c r="O221" s="1408" t="s">
        <v>532</v>
      </c>
      <c r="P221" s="179" t="s">
        <v>533</v>
      </c>
    </row>
    <row r="222" spans="1:16" s="14" customFormat="1" ht="42.65" customHeight="1">
      <c r="A222" s="1018"/>
      <c r="B222" s="953" t="s">
        <v>19</v>
      </c>
      <c r="C222" s="607" t="s">
        <v>534</v>
      </c>
      <c r="D222" s="178"/>
      <c r="E222" s="947"/>
      <c r="F222" s="948"/>
      <c r="G222" s="949"/>
      <c r="H222" s="933"/>
      <c r="I222" s="86"/>
      <c r="J222" s="890"/>
      <c r="K222" s="933"/>
      <c r="L222" s="117"/>
      <c r="M222" s="154" t="s">
        <v>21</v>
      </c>
      <c r="N222" s="1334" t="s">
        <v>22</v>
      </c>
      <c r="O222" s="1408" t="s">
        <v>535</v>
      </c>
      <c r="P222" s="179" t="s">
        <v>536</v>
      </c>
    </row>
    <row r="223" spans="1:16" s="14" customFormat="1" ht="42.65" customHeight="1">
      <c r="A223" s="1018"/>
      <c r="B223" s="953" t="s">
        <v>19</v>
      </c>
      <c r="C223" s="607" t="s">
        <v>537</v>
      </c>
      <c r="D223" s="178"/>
      <c r="E223" s="24"/>
      <c r="F223" s="15"/>
      <c r="G223" s="36"/>
      <c r="H223" s="37"/>
      <c r="I223" s="59"/>
      <c r="J223" s="890"/>
      <c r="K223" s="39"/>
      <c r="L223" s="117"/>
      <c r="M223" s="154" t="s">
        <v>21</v>
      </c>
      <c r="N223" s="1334" t="s">
        <v>22</v>
      </c>
      <c r="O223" s="1408" t="s">
        <v>538</v>
      </c>
      <c r="P223" s="179" t="s">
        <v>275</v>
      </c>
    </row>
    <row r="224" spans="1:16" s="14" customFormat="1" ht="42.65" customHeight="1">
      <c r="A224" s="1018"/>
      <c r="B224" s="953" t="s">
        <v>19</v>
      </c>
      <c r="C224" s="607" t="s">
        <v>539</v>
      </c>
      <c r="D224" s="178"/>
      <c r="E224" s="24"/>
      <c r="F224" s="15"/>
      <c r="G224" s="36"/>
      <c r="H224" s="37"/>
      <c r="I224" s="59"/>
      <c r="J224" s="890"/>
      <c r="K224" s="39"/>
      <c r="L224" s="117"/>
      <c r="M224" s="154" t="s">
        <v>21</v>
      </c>
      <c r="N224" s="1334" t="s">
        <v>22</v>
      </c>
      <c r="O224" s="1408" t="s">
        <v>540</v>
      </c>
      <c r="P224" s="179" t="s">
        <v>275</v>
      </c>
    </row>
    <row r="225" spans="1:16" s="14" customFormat="1" ht="42.65" customHeight="1">
      <c r="A225" s="1018"/>
      <c r="B225" s="953" t="s">
        <v>19</v>
      </c>
      <c r="C225" s="607" t="s">
        <v>541</v>
      </c>
      <c r="D225" s="178"/>
      <c r="E225" s="24"/>
      <c r="F225" s="15"/>
      <c r="G225" s="36"/>
      <c r="H225" s="37"/>
      <c r="I225" s="59"/>
      <c r="J225" s="890"/>
      <c r="K225" s="39"/>
      <c r="L225" s="117"/>
      <c r="M225" s="154" t="s">
        <v>21</v>
      </c>
      <c r="N225" s="1334" t="s">
        <v>22</v>
      </c>
      <c r="O225" s="1408" t="s">
        <v>542</v>
      </c>
      <c r="P225" s="179" t="s">
        <v>332</v>
      </c>
    </row>
    <row r="226" spans="1:16" s="14" customFormat="1" ht="42.65" customHeight="1">
      <c r="A226" s="1018"/>
      <c r="B226" s="953" t="s">
        <v>19</v>
      </c>
      <c r="C226" s="607" t="s">
        <v>543</v>
      </c>
      <c r="D226" s="178"/>
      <c r="E226" s="24"/>
      <c r="F226" s="15"/>
      <c r="G226" s="36"/>
      <c r="H226" s="37"/>
      <c r="I226" s="59"/>
      <c r="J226" s="890"/>
      <c r="K226" s="39"/>
      <c r="L226" s="117"/>
      <c r="M226" s="154" t="s">
        <v>21</v>
      </c>
      <c r="N226" s="1334" t="s">
        <v>22</v>
      </c>
      <c r="O226" s="1408" t="s">
        <v>544</v>
      </c>
      <c r="P226" s="179" t="s">
        <v>332</v>
      </c>
    </row>
    <row r="227" spans="1:16" s="14" customFormat="1" ht="42.65" customHeight="1">
      <c r="A227" s="1018"/>
      <c r="B227" s="953" t="s">
        <v>19</v>
      </c>
      <c r="C227" s="607" t="s">
        <v>545</v>
      </c>
      <c r="D227" s="178"/>
      <c r="E227" s="24"/>
      <c r="F227" s="15"/>
      <c r="G227" s="36"/>
      <c r="H227" s="37"/>
      <c r="I227" s="59"/>
      <c r="J227" s="890"/>
      <c r="K227" s="39"/>
      <c r="L227" s="117"/>
      <c r="M227" s="154" t="s">
        <v>21</v>
      </c>
      <c r="N227" s="1334" t="s">
        <v>22</v>
      </c>
      <c r="O227" s="1408" t="s">
        <v>546</v>
      </c>
      <c r="P227" s="179" t="s">
        <v>41</v>
      </c>
    </row>
    <row r="228" spans="1:16" s="14" customFormat="1" ht="42.65" customHeight="1">
      <c r="A228" s="1018"/>
      <c r="B228" s="953" t="s">
        <v>19</v>
      </c>
      <c r="C228" s="614" t="s">
        <v>547</v>
      </c>
      <c r="D228" s="178"/>
      <c r="E228" s="24"/>
      <c r="F228" s="15"/>
      <c r="G228" s="36"/>
      <c r="H228" s="37"/>
      <c r="I228" s="59"/>
      <c r="J228" s="890"/>
      <c r="K228" s="39"/>
      <c r="L228" s="117"/>
      <c r="M228" s="154" t="s">
        <v>21</v>
      </c>
      <c r="N228" s="1334" t="s">
        <v>22</v>
      </c>
      <c r="O228" s="1555" t="s">
        <v>548</v>
      </c>
      <c r="P228" s="179" t="s">
        <v>41</v>
      </c>
    </row>
    <row r="229" spans="1:16" s="14" customFormat="1" ht="42.65" customHeight="1">
      <c r="A229" s="1018"/>
      <c r="B229" s="953" t="s">
        <v>19</v>
      </c>
      <c r="C229" s="614" t="s">
        <v>549</v>
      </c>
      <c r="D229" s="178"/>
      <c r="E229" s="24"/>
      <c r="F229" s="15"/>
      <c r="G229" s="36"/>
      <c r="H229" s="37"/>
      <c r="I229" s="59"/>
      <c r="J229" s="890"/>
      <c r="K229" s="39"/>
      <c r="L229" s="117"/>
      <c r="M229" s="154" t="s">
        <v>21</v>
      </c>
      <c r="N229" s="1334" t="s">
        <v>22</v>
      </c>
      <c r="O229" s="1555" t="s">
        <v>550</v>
      </c>
      <c r="P229" s="179" t="s">
        <v>41</v>
      </c>
    </row>
    <row r="230" spans="1:16" s="14" customFormat="1" ht="42.65" customHeight="1">
      <c r="A230" s="1018"/>
      <c r="B230" s="953" t="s">
        <v>19</v>
      </c>
      <c r="C230" s="607" t="s">
        <v>551</v>
      </c>
      <c r="D230" s="178"/>
      <c r="E230" s="1459"/>
      <c r="F230" s="17"/>
      <c r="G230" s="44"/>
      <c r="H230" s="45"/>
      <c r="I230" s="91"/>
      <c r="J230" s="890"/>
      <c r="K230" s="45"/>
      <c r="L230" s="117"/>
      <c r="M230" s="154" t="s">
        <v>21</v>
      </c>
      <c r="N230" s="1334" t="s">
        <v>22</v>
      </c>
      <c r="O230" s="1408" t="s">
        <v>552</v>
      </c>
      <c r="P230" s="179" t="s">
        <v>233</v>
      </c>
    </row>
    <row r="231" spans="1:16" s="14" customFormat="1" ht="42.65" customHeight="1">
      <c r="A231" s="1018"/>
      <c r="B231" s="953" t="s">
        <v>19</v>
      </c>
      <c r="C231" s="607" t="s">
        <v>553</v>
      </c>
      <c r="D231" s="178"/>
      <c r="E231" s="24"/>
      <c r="F231" s="15"/>
      <c r="G231" s="36"/>
      <c r="H231" s="37"/>
      <c r="I231" s="59"/>
      <c r="J231" s="890"/>
      <c r="K231" s="39"/>
      <c r="L231" s="117"/>
      <c r="M231" s="154" t="s">
        <v>21</v>
      </c>
      <c r="N231" s="1334" t="s">
        <v>22</v>
      </c>
      <c r="O231" s="1408" t="s">
        <v>554</v>
      </c>
      <c r="P231" s="179" t="s">
        <v>233</v>
      </c>
    </row>
    <row r="232" spans="1:16" s="14" customFormat="1" ht="42.65" customHeight="1">
      <c r="A232" s="1018"/>
      <c r="B232" s="953" t="s">
        <v>19</v>
      </c>
      <c r="C232" s="607" t="s">
        <v>555</v>
      </c>
      <c r="D232" s="178"/>
      <c r="E232" s="1459"/>
      <c r="F232" s="17"/>
      <c r="G232" s="44"/>
      <c r="H232" s="45"/>
      <c r="I232" s="91"/>
      <c r="J232" s="890"/>
      <c r="K232" s="45"/>
      <c r="L232" s="117"/>
      <c r="M232" s="154" t="s">
        <v>21</v>
      </c>
      <c r="N232" s="1334" t="s">
        <v>22</v>
      </c>
      <c r="O232" s="1408" t="s">
        <v>556</v>
      </c>
      <c r="P232" s="179" t="s">
        <v>233</v>
      </c>
    </row>
    <row r="233" spans="1:16" s="14" customFormat="1" ht="42.65" customHeight="1">
      <c r="A233" s="1018"/>
      <c r="B233" s="953" t="s">
        <v>19</v>
      </c>
      <c r="C233" s="607" t="s">
        <v>557</v>
      </c>
      <c r="D233" s="178"/>
      <c r="E233" s="24"/>
      <c r="F233" s="15"/>
      <c r="G233" s="36"/>
      <c r="H233" s="37"/>
      <c r="I233" s="59"/>
      <c r="J233" s="890"/>
      <c r="K233" s="39"/>
      <c r="L233" s="117"/>
      <c r="M233" s="154" t="s">
        <v>21</v>
      </c>
      <c r="N233" s="1334" t="s">
        <v>22</v>
      </c>
      <c r="O233" s="1408" t="s">
        <v>558</v>
      </c>
      <c r="P233" s="179" t="s">
        <v>233</v>
      </c>
    </row>
    <row r="234" spans="1:16" s="14" customFormat="1" ht="42.65" customHeight="1">
      <c r="A234" s="1018"/>
      <c r="B234" s="953" t="s">
        <v>19</v>
      </c>
      <c r="C234" s="607" t="s">
        <v>559</v>
      </c>
      <c r="D234" s="178"/>
      <c r="E234" s="24"/>
      <c r="F234" s="15"/>
      <c r="G234" s="36"/>
      <c r="H234" s="37"/>
      <c r="I234" s="59"/>
      <c r="J234" s="890"/>
      <c r="K234" s="39"/>
      <c r="L234" s="117"/>
      <c r="M234" s="154" t="s">
        <v>21</v>
      </c>
      <c r="N234" s="1334" t="s">
        <v>22</v>
      </c>
      <c r="O234" s="1408" t="s">
        <v>560</v>
      </c>
      <c r="P234" s="179" t="s">
        <v>233</v>
      </c>
    </row>
    <row r="235" spans="1:16" s="14" customFormat="1" ht="42.65" customHeight="1">
      <c r="A235" s="1018"/>
      <c r="B235" s="953" t="s">
        <v>19</v>
      </c>
      <c r="C235" s="607" t="s">
        <v>561</v>
      </c>
      <c r="D235" s="178"/>
      <c r="E235" s="24"/>
      <c r="F235" s="15"/>
      <c r="G235" s="36"/>
      <c r="H235" s="37"/>
      <c r="I235" s="59"/>
      <c r="J235" s="890"/>
      <c r="K235" s="39"/>
      <c r="L235" s="117"/>
      <c r="M235" s="154" t="s">
        <v>21</v>
      </c>
      <c r="N235" s="1334" t="s">
        <v>22</v>
      </c>
      <c r="O235" s="1408" t="s">
        <v>562</v>
      </c>
      <c r="P235" s="179" t="s">
        <v>233</v>
      </c>
    </row>
    <row r="236" spans="1:16" s="14" customFormat="1" ht="42.65" customHeight="1">
      <c r="A236" s="1018"/>
      <c r="B236" s="953" t="s">
        <v>19</v>
      </c>
      <c r="C236" s="607" t="s">
        <v>563</v>
      </c>
      <c r="D236" s="178"/>
      <c r="E236" s="24"/>
      <c r="F236" s="15"/>
      <c r="G236" s="36"/>
      <c r="H236" s="37"/>
      <c r="I236" s="59"/>
      <c r="J236" s="890"/>
      <c r="K236" s="39"/>
      <c r="L236" s="117"/>
      <c r="M236" s="154" t="s">
        <v>21</v>
      </c>
      <c r="N236" s="1334" t="s">
        <v>22</v>
      </c>
      <c r="O236" s="1408" t="s">
        <v>564</v>
      </c>
      <c r="P236" s="179" t="s">
        <v>176</v>
      </c>
    </row>
    <row r="237" spans="1:16" s="14" customFormat="1" ht="42.65" customHeight="1">
      <c r="A237" s="1018"/>
      <c r="B237" s="953" t="s">
        <v>19</v>
      </c>
      <c r="C237" s="607" t="s">
        <v>565</v>
      </c>
      <c r="D237" s="178"/>
      <c r="E237" s="24"/>
      <c r="F237" s="15"/>
      <c r="G237" s="36"/>
      <c r="H237" s="37"/>
      <c r="I237" s="59"/>
      <c r="J237" s="890"/>
      <c r="K237" s="39"/>
      <c r="L237" s="117"/>
      <c r="M237" s="154" t="s">
        <v>21</v>
      </c>
      <c r="N237" s="1334" t="s">
        <v>22</v>
      </c>
      <c r="O237" s="1408" t="s">
        <v>566</v>
      </c>
      <c r="P237" s="179" t="s">
        <v>233</v>
      </c>
    </row>
    <row r="238" spans="1:16" s="21" customFormat="1" ht="42.65" customHeight="1">
      <c r="A238" s="1020"/>
      <c r="B238" s="953" t="s">
        <v>19</v>
      </c>
      <c r="C238" s="607" t="s">
        <v>567</v>
      </c>
      <c r="D238" s="178"/>
      <c r="E238" s="947"/>
      <c r="F238" s="948"/>
      <c r="G238" s="949"/>
      <c r="H238" s="933"/>
      <c r="I238" s="956"/>
      <c r="J238" s="890"/>
      <c r="K238" s="957"/>
      <c r="L238" s="117"/>
      <c r="M238" s="154" t="s">
        <v>21</v>
      </c>
      <c r="N238" s="1334" t="s">
        <v>22</v>
      </c>
      <c r="O238" s="1408" t="s">
        <v>568</v>
      </c>
      <c r="P238" s="179" t="s">
        <v>332</v>
      </c>
    </row>
    <row r="239" spans="1:16" s="14" customFormat="1" ht="42.65" customHeight="1">
      <c r="A239" s="1018"/>
      <c r="B239" s="953" t="s">
        <v>19</v>
      </c>
      <c r="C239" s="607" t="s">
        <v>569</v>
      </c>
      <c r="D239" s="178"/>
      <c r="E239" s="24"/>
      <c r="F239" s="15"/>
      <c r="G239" s="36"/>
      <c r="H239" s="37"/>
      <c r="I239" s="59"/>
      <c r="J239" s="890"/>
      <c r="K239" s="39"/>
      <c r="L239" s="117"/>
      <c r="M239" s="154" t="s">
        <v>21</v>
      </c>
      <c r="N239" s="1334" t="s">
        <v>22</v>
      </c>
      <c r="O239" s="1408" t="s">
        <v>570</v>
      </c>
      <c r="P239" s="179" t="s">
        <v>233</v>
      </c>
    </row>
    <row r="240" spans="1:16" s="14" customFormat="1" ht="42.65" customHeight="1">
      <c r="A240" s="1018"/>
      <c r="B240" s="953" t="s">
        <v>19</v>
      </c>
      <c r="C240" s="607" t="s">
        <v>571</v>
      </c>
      <c r="D240" s="178"/>
      <c r="E240" s="24"/>
      <c r="F240" s="15"/>
      <c r="G240" s="36"/>
      <c r="H240" s="37"/>
      <c r="I240" s="59"/>
      <c r="J240" s="890"/>
      <c r="K240" s="39"/>
      <c r="L240" s="117"/>
      <c r="M240" s="154" t="s">
        <v>21</v>
      </c>
      <c r="N240" s="1334" t="s">
        <v>22</v>
      </c>
      <c r="O240" s="1408" t="s">
        <v>572</v>
      </c>
      <c r="P240" s="179" t="s">
        <v>573</v>
      </c>
    </row>
    <row r="241" spans="1:16" s="14" customFormat="1" ht="42.65" customHeight="1">
      <c r="A241" s="1018"/>
      <c r="B241" s="953" t="s">
        <v>19</v>
      </c>
      <c r="C241" s="607" t="s">
        <v>574</v>
      </c>
      <c r="D241" s="178"/>
      <c r="E241" s="24"/>
      <c r="F241" s="15"/>
      <c r="G241" s="36"/>
      <c r="H241" s="37"/>
      <c r="I241" s="59"/>
      <c r="J241" s="890"/>
      <c r="K241" s="39"/>
      <c r="L241" s="117"/>
      <c r="M241" s="154" t="s">
        <v>21</v>
      </c>
      <c r="N241" s="1334" t="s">
        <v>22</v>
      </c>
      <c r="O241" s="1408" t="s">
        <v>575</v>
      </c>
      <c r="P241" s="179" t="s">
        <v>576</v>
      </c>
    </row>
    <row r="242" spans="1:16" s="14" customFormat="1" ht="42.65" customHeight="1">
      <c r="A242" s="1018"/>
      <c r="B242" s="953" t="s">
        <v>19</v>
      </c>
      <c r="C242" s="607" t="s">
        <v>577</v>
      </c>
      <c r="D242" s="178"/>
      <c r="E242" s="24"/>
      <c r="F242" s="15"/>
      <c r="G242" s="36"/>
      <c r="H242" s="37"/>
      <c r="I242" s="59"/>
      <c r="J242" s="890"/>
      <c r="K242" s="39"/>
      <c r="L242" s="117"/>
      <c r="M242" s="154" t="s">
        <v>21</v>
      </c>
      <c r="N242" s="1334" t="s">
        <v>22</v>
      </c>
      <c r="O242" s="1408" t="s">
        <v>578</v>
      </c>
      <c r="P242" s="179" t="s">
        <v>579</v>
      </c>
    </row>
    <row r="243" spans="1:16" s="14" customFormat="1" ht="42.65" customHeight="1">
      <c r="A243" s="1018"/>
      <c r="B243" s="953" t="s">
        <v>19</v>
      </c>
      <c r="C243" s="607" t="s">
        <v>580</v>
      </c>
      <c r="D243" s="178"/>
      <c r="E243" s="24"/>
      <c r="F243" s="15"/>
      <c r="G243" s="36"/>
      <c r="H243" s="37"/>
      <c r="I243" s="59"/>
      <c r="J243" s="890"/>
      <c r="K243" s="39"/>
      <c r="L243" s="117"/>
      <c r="M243" s="154" t="s">
        <v>21</v>
      </c>
      <c r="N243" s="1334" t="s">
        <v>22</v>
      </c>
      <c r="O243" s="1408" t="s">
        <v>581</v>
      </c>
      <c r="P243" s="179" t="s">
        <v>582</v>
      </c>
    </row>
    <row r="244" spans="1:16" s="14" customFormat="1" ht="42.65" customHeight="1">
      <c r="A244" s="1018"/>
      <c r="B244" s="953" t="s">
        <v>19</v>
      </c>
      <c r="C244" s="607" t="s">
        <v>583</v>
      </c>
      <c r="D244" s="178"/>
      <c r="E244" s="24"/>
      <c r="F244" s="15"/>
      <c r="G244" s="36"/>
      <c r="H244" s="37"/>
      <c r="I244" s="59"/>
      <c r="J244" s="890"/>
      <c r="K244" s="39"/>
      <c r="L244" s="117"/>
      <c r="M244" s="154" t="s">
        <v>21</v>
      </c>
      <c r="N244" s="1334" t="s">
        <v>22</v>
      </c>
      <c r="O244" s="1408" t="s">
        <v>584</v>
      </c>
      <c r="P244" s="179" t="s">
        <v>582</v>
      </c>
    </row>
    <row r="245" spans="1:16" s="14" customFormat="1" ht="42.65" customHeight="1">
      <c r="A245" s="1018"/>
      <c r="B245" s="953" t="s">
        <v>19</v>
      </c>
      <c r="C245" s="607" t="s">
        <v>585</v>
      </c>
      <c r="D245" s="178"/>
      <c r="E245" s="25"/>
      <c r="F245" s="16"/>
      <c r="G245" s="38"/>
      <c r="H245" s="39"/>
      <c r="I245" s="59"/>
      <c r="J245" s="890"/>
      <c r="K245" s="39"/>
      <c r="L245" s="117" t="s">
        <v>586</v>
      </c>
      <c r="M245" s="154" t="s">
        <v>21</v>
      </c>
      <c r="N245" s="1334" t="s">
        <v>22</v>
      </c>
      <c r="O245" s="1408" t="s">
        <v>587</v>
      </c>
      <c r="P245" s="179" t="s">
        <v>5620</v>
      </c>
    </row>
    <row r="246" spans="1:16" s="14" customFormat="1" ht="42.65" customHeight="1">
      <c r="A246" s="1018"/>
      <c r="B246" s="953" t="s">
        <v>19</v>
      </c>
      <c r="C246" s="607" t="s">
        <v>588</v>
      </c>
      <c r="D246" s="178"/>
      <c r="E246" s="24"/>
      <c r="F246" s="15"/>
      <c r="G246" s="36"/>
      <c r="H246" s="37"/>
      <c r="I246" s="59"/>
      <c r="J246" s="890"/>
      <c r="K246" s="39"/>
      <c r="L246" s="117"/>
      <c r="M246" s="154" t="s">
        <v>21</v>
      </c>
      <c r="N246" s="1334" t="s">
        <v>22</v>
      </c>
      <c r="O246" s="1408" t="s">
        <v>589</v>
      </c>
      <c r="P246" s="179" t="s">
        <v>233</v>
      </c>
    </row>
    <row r="247" spans="1:16" s="14" customFormat="1" ht="42.65" customHeight="1">
      <c r="A247" s="1018"/>
      <c r="B247" s="953" t="s">
        <v>19</v>
      </c>
      <c r="C247" s="607" t="s">
        <v>590</v>
      </c>
      <c r="D247" s="178"/>
      <c r="E247" s="24"/>
      <c r="F247" s="15"/>
      <c r="G247" s="36"/>
      <c r="H247" s="37"/>
      <c r="I247" s="59"/>
      <c r="J247" s="890"/>
      <c r="K247" s="39"/>
      <c r="L247" s="117"/>
      <c r="M247" s="154" t="s">
        <v>21</v>
      </c>
      <c r="N247" s="1334" t="s">
        <v>22</v>
      </c>
      <c r="O247" s="1408" t="s">
        <v>591</v>
      </c>
      <c r="P247" s="179" t="s">
        <v>233</v>
      </c>
    </row>
    <row r="248" spans="1:16" s="14" customFormat="1" ht="42.65" customHeight="1">
      <c r="A248" s="1018"/>
      <c r="B248" s="953" t="s">
        <v>19</v>
      </c>
      <c r="C248" s="607" t="s">
        <v>592</v>
      </c>
      <c r="D248" s="178"/>
      <c r="E248" s="24"/>
      <c r="F248" s="15"/>
      <c r="G248" s="36"/>
      <c r="H248" s="37"/>
      <c r="I248" s="59"/>
      <c r="J248" s="890"/>
      <c r="K248" s="39"/>
      <c r="L248" s="117"/>
      <c r="M248" s="154" t="s">
        <v>21</v>
      </c>
      <c r="N248" s="1334" t="s">
        <v>22</v>
      </c>
      <c r="O248" s="1408" t="s">
        <v>593</v>
      </c>
      <c r="P248" s="179" t="s">
        <v>233</v>
      </c>
    </row>
    <row r="249" spans="1:16" s="14" customFormat="1" ht="42.65" customHeight="1">
      <c r="A249" s="1018"/>
      <c r="B249" s="953" t="s">
        <v>19</v>
      </c>
      <c r="C249" s="607" t="s">
        <v>594</v>
      </c>
      <c r="D249" s="178"/>
      <c r="E249" s="24"/>
      <c r="F249" s="15"/>
      <c r="G249" s="36"/>
      <c r="H249" s="37"/>
      <c r="I249" s="59"/>
      <c r="J249" s="890"/>
      <c r="K249" s="39"/>
      <c r="L249" s="117"/>
      <c r="M249" s="154" t="s">
        <v>21</v>
      </c>
      <c r="N249" s="1334" t="s">
        <v>22</v>
      </c>
      <c r="O249" s="1408" t="s">
        <v>595</v>
      </c>
      <c r="P249" s="179" t="s">
        <v>596</v>
      </c>
    </row>
    <row r="250" spans="1:16" s="14" customFormat="1" ht="42.65" customHeight="1">
      <c r="A250" s="1018"/>
      <c r="B250" s="953" t="s">
        <v>19</v>
      </c>
      <c r="C250" s="607" t="s">
        <v>597</v>
      </c>
      <c r="D250" s="178"/>
      <c r="E250" s="24"/>
      <c r="F250" s="15"/>
      <c r="G250" s="36"/>
      <c r="H250" s="37"/>
      <c r="I250" s="59"/>
      <c r="J250" s="890"/>
      <c r="K250" s="39"/>
      <c r="L250" s="117"/>
      <c r="M250" s="154" t="s">
        <v>21</v>
      </c>
      <c r="N250" s="1334" t="s">
        <v>22</v>
      </c>
      <c r="O250" s="1408" t="s">
        <v>598</v>
      </c>
      <c r="P250" s="179" t="s">
        <v>599</v>
      </c>
    </row>
    <row r="251" spans="1:16" s="14" customFormat="1" ht="42.65" customHeight="1">
      <c r="A251" s="1018"/>
      <c r="B251" s="953" t="s">
        <v>19</v>
      </c>
      <c r="C251" s="607" t="s">
        <v>600</v>
      </c>
      <c r="D251" s="178"/>
      <c r="E251" s="24"/>
      <c r="F251" s="15"/>
      <c r="G251" s="36"/>
      <c r="H251" s="37"/>
      <c r="I251" s="59"/>
      <c r="J251" s="890"/>
      <c r="K251" s="39"/>
      <c r="L251" s="117" t="s">
        <v>601</v>
      </c>
      <c r="M251" s="154" t="s">
        <v>21</v>
      </c>
      <c r="N251" s="1334" t="s">
        <v>22</v>
      </c>
      <c r="O251" s="1408" t="s">
        <v>602</v>
      </c>
      <c r="P251" s="179" t="s">
        <v>603</v>
      </c>
    </row>
    <row r="252" spans="1:16" s="14" customFormat="1" ht="42.65" customHeight="1">
      <c r="A252" s="1018"/>
      <c r="B252" s="953" t="s">
        <v>19</v>
      </c>
      <c r="C252" s="607" t="s">
        <v>604</v>
      </c>
      <c r="D252" s="178"/>
      <c r="E252" s="24"/>
      <c r="F252" s="15"/>
      <c r="G252" s="36"/>
      <c r="H252" s="37"/>
      <c r="I252" s="59"/>
      <c r="J252" s="890"/>
      <c r="K252" s="39"/>
      <c r="L252" s="117" t="s">
        <v>601</v>
      </c>
      <c r="M252" s="154" t="s">
        <v>21</v>
      </c>
      <c r="N252" s="1334" t="s">
        <v>22</v>
      </c>
      <c r="O252" s="1408" t="s">
        <v>605</v>
      </c>
      <c r="P252" s="179" t="s">
        <v>603</v>
      </c>
    </row>
    <row r="253" spans="1:16" s="14" customFormat="1" ht="42.65" customHeight="1">
      <c r="A253" s="1018"/>
      <c r="B253" s="953" t="s">
        <v>19</v>
      </c>
      <c r="C253" s="607" t="s">
        <v>606</v>
      </c>
      <c r="D253" s="178"/>
      <c r="E253" s="24"/>
      <c r="F253" s="15"/>
      <c r="G253" s="36"/>
      <c r="H253" s="37"/>
      <c r="I253" s="59"/>
      <c r="J253" s="890"/>
      <c r="K253" s="39"/>
      <c r="L253" s="117" t="s">
        <v>601</v>
      </c>
      <c r="M253" s="154" t="s">
        <v>21</v>
      </c>
      <c r="N253" s="1334" t="s">
        <v>22</v>
      </c>
      <c r="O253" s="1408" t="s">
        <v>607</v>
      </c>
      <c r="P253" s="179" t="s">
        <v>608</v>
      </c>
    </row>
    <row r="254" spans="1:16" s="14" customFormat="1" ht="42.65" customHeight="1">
      <c r="A254" s="1018"/>
      <c r="B254" s="953" t="s">
        <v>19</v>
      </c>
      <c r="C254" s="607" t="s">
        <v>609</v>
      </c>
      <c r="D254" s="178"/>
      <c r="E254" s="24"/>
      <c r="F254" s="15"/>
      <c r="G254" s="36"/>
      <c r="H254" s="37"/>
      <c r="I254" s="59"/>
      <c r="J254" s="890"/>
      <c r="K254" s="39"/>
      <c r="L254" s="117" t="s">
        <v>601</v>
      </c>
      <c r="M254" s="154" t="s">
        <v>21</v>
      </c>
      <c r="N254" s="1334" t="s">
        <v>22</v>
      </c>
      <c r="O254" s="1408" t="s">
        <v>610</v>
      </c>
      <c r="P254" s="179" t="s">
        <v>608</v>
      </c>
    </row>
    <row r="255" spans="1:16" s="14" customFormat="1" ht="42.65" customHeight="1">
      <c r="A255" s="1018"/>
      <c r="B255" s="953" t="s">
        <v>19</v>
      </c>
      <c r="C255" s="607" t="s">
        <v>611</v>
      </c>
      <c r="D255" s="178"/>
      <c r="E255" s="24"/>
      <c r="F255" s="15"/>
      <c r="G255" s="36"/>
      <c r="H255" s="37"/>
      <c r="I255" s="59"/>
      <c r="J255" s="890"/>
      <c r="K255" s="39"/>
      <c r="L255" s="117" t="s">
        <v>601</v>
      </c>
      <c r="M255" s="154" t="s">
        <v>21</v>
      </c>
      <c r="N255" s="1334" t="s">
        <v>22</v>
      </c>
      <c r="O255" s="1408" t="s">
        <v>612</v>
      </c>
      <c r="P255" s="179" t="s">
        <v>608</v>
      </c>
    </row>
    <row r="256" spans="1:16" s="14" customFormat="1" ht="42.65" customHeight="1">
      <c r="A256" s="1018"/>
      <c r="B256" s="953" t="s">
        <v>19</v>
      </c>
      <c r="C256" s="607" t="s">
        <v>613</v>
      </c>
      <c r="D256" s="178"/>
      <c r="E256" s="24"/>
      <c r="F256" s="15"/>
      <c r="G256" s="36"/>
      <c r="H256" s="37"/>
      <c r="I256" s="59"/>
      <c r="J256" s="890"/>
      <c r="K256" s="39"/>
      <c r="L256" s="117" t="s">
        <v>601</v>
      </c>
      <c r="M256" s="154" t="s">
        <v>21</v>
      </c>
      <c r="N256" s="1334" t="s">
        <v>22</v>
      </c>
      <c r="O256" s="1408" t="s">
        <v>614</v>
      </c>
      <c r="P256" s="179" t="s">
        <v>615</v>
      </c>
    </row>
    <row r="257" spans="1:16" s="14" customFormat="1" ht="42.65" customHeight="1">
      <c r="A257" s="1018"/>
      <c r="B257" s="953" t="s">
        <v>19</v>
      </c>
      <c r="C257" s="607" t="s">
        <v>616</v>
      </c>
      <c r="D257" s="178"/>
      <c r="E257" s="24"/>
      <c r="F257" s="15"/>
      <c r="G257" s="36"/>
      <c r="H257" s="37"/>
      <c r="I257" s="59"/>
      <c r="J257" s="890"/>
      <c r="K257" s="39"/>
      <c r="L257" s="117" t="s">
        <v>601</v>
      </c>
      <c r="M257" s="154" t="s">
        <v>21</v>
      </c>
      <c r="N257" s="1334" t="s">
        <v>22</v>
      </c>
      <c r="O257" s="1408" t="s">
        <v>617</v>
      </c>
      <c r="P257" s="179" t="s">
        <v>618</v>
      </c>
    </row>
    <row r="258" spans="1:16" s="14" customFormat="1" ht="42.65" customHeight="1">
      <c r="A258" s="1018"/>
      <c r="B258" s="953" t="s">
        <v>19</v>
      </c>
      <c r="C258" s="607" t="s">
        <v>619</v>
      </c>
      <c r="D258" s="178"/>
      <c r="E258" s="24"/>
      <c r="F258" s="15"/>
      <c r="G258" s="36"/>
      <c r="H258" s="37"/>
      <c r="I258" s="59"/>
      <c r="J258" s="890"/>
      <c r="K258" s="39"/>
      <c r="L258" s="117" t="s">
        <v>601</v>
      </c>
      <c r="M258" s="154" t="s">
        <v>21</v>
      </c>
      <c r="N258" s="1334" t="s">
        <v>22</v>
      </c>
      <c r="O258" s="1408" t="s">
        <v>620</v>
      </c>
      <c r="P258" s="179" t="s">
        <v>621</v>
      </c>
    </row>
    <row r="259" spans="1:16" s="14" customFormat="1" ht="42.65" customHeight="1">
      <c r="A259" s="1018"/>
      <c r="B259" s="953" t="s">
        <v>19</v>
      </c>
      <c r="C259" s="607" t="s">
        <v>622</v>
      </c>
      <c r="D259" s="178"/>
      <c r="E259" s="24"/>
      <c r="F259" s="15"/>
      <c r="G259" s="36"/>
      <c r="H259" s="37"/>
      <c r="I259" s="59"/>
      <c r="J259" s="890"/>
      <c r="K259" s="39"/>
      <c r="L259" s="117" t="s">
        <v>601</v>
      </c>
      <c r="M259" s="154" t="s">
        <v>21</v>
      </c>
      <c r="N259" s="1334" t="s">
        <v>22</v>
      </c>
      <c r="O259" s="1408" t="s">
        <v>623</v>
      </c>
      <c r="P259" s="179" t="s">
        <v>621</v>
      </c>
    </row>
    <row r="260" spans="1:16" s="14" customFormat="1" ht="42.65" customHeight="1">
      <c r="A260" s="1018"/>
      <c r="B260" s="953" t="s">
        <v>19</v>
      </c>
      <c r="C260" s="607" t="s">
        <v>624</v>
      </c>
      <c r="D260" s="178" t="s">
        <v>32</v>
      </c>
      <c r="E260" s="947"/>
      <c r="F260" s="948"/>
      <c r="G260" s="949" t="str">
        <f>IF(F260=0,"",E260/F260)</f>
        <v/>
      </c>
      <c r="H260" s="933" t="str">
        <f>IF(F260=0,"",G260*1.2)</f>
        <v/>
      </c>
      <c r="I260" s="86"/>
      <c r="J260" s="890"/>
      <c r="K260" s="933" t="str">
        <f>IF(I260=0,"",I260*1.2*J260)</f>
        <v/>
      </c>
      <c r="L260" s="117" t="s">
        <v>601</v>
      </c>
      <c r="M260" s="154" t="s">
        <v>21</v>
      </c>
      <c r="N260" s="1334" t="s">
        <v>22</v>
      </c>
      <c r="O260" s="1408" t="s">
        <v>625</v>
      </c>
      <c r="P260" s="179" t="s">
        <v>621</v>
      </c>
    </row>
    <row r="261" spans="1:16" s="14" customFormat="1" ht="42.65" customHeight="1">
      <c r="A261" s="1018"/>
      <c r="B261" s="953" t="s">
        <v>19</v>
      </c>
      <c r="C261" s="607" t="s">
        <v>626</v>
      </c>
      <c r="D261" s="178"/>
      <c r="E261" s="24"/>
      <c r="F261" s="15"/>
      <c r="G261" s="36"/>
      <c r="H261" s="37"/>
      <c r="I261" s="59"/>
      <c r="J261" s="890"/>
      <c r="K261" s="39"/>
      <c r="L261" s="117" t="s">
        <v>601</v>
      </c>
      <c r="M261" s="154" t="s">
        <v>21</v>
      </c>
      <c r="N261" s="1334" t="s">
        <v>22</v>
      </c>
      <c r="O261" s="1408" t="s">
        <v>627</v>
      </c>
      <c r="P261" s="179" t="s">
        <v>628</v>
      </c>
    </row>
    <row r="262" spans="1:16" s="14" customFormat="1" ht="42.65" customHeight="1">
      <c r="A262" s="1018"/>
      <c r="B262" s="953" t="s">
        <v>19</v>
      </c>
      <c r="C262" s="607" t="s">
        <v>629</v>
      </c>
      <c r="D262" s="178"/>
      <c r="E262" s="24"/>
      <c r="F262" s="15"/>
      <c r="G262" s="36"/>
      <c r="H262" s="37"/>
      <c r="I262" s="59"/>
      <c r="J262" s="890"/>
      <c r="K262" s="39"/>
      <c r="L262" s="117" t="s">
        <v>601</v>
      </c>
      <c r="M262" s="154" t="s">
        <v>21</v>
      </c>
      <c r="N262" s="1334" t="s">
        <v>22</v>
      </c>
      <c r="O262" s="1408" t="s">
        <v>630</v>
      </c>
      <c r="P262" s="179" t="s">
        <v>631</v>
      </c>
    </row>
    <row r="263" spans="1:16" s="14" customFormat="1" ht="42.65" customHeight="1">
      <c r="A263" s="1018"/>
      <c r="B263" s="953" t="s">
        <v>19</v>
      </c>
      <c r="C263" s="607" t="s">
        <v>632</v>
      </c>
      <c r="D263" s="178"/>
      <c r="E263" s="24"/>
      <c r="F263" s="15"/>
      <c r="G263" s="36"/>
      <c r="H263" s="37"/>
      <c r="I263" s="59"/>
      <c r="J263" s="890"/>
      <c r="K263" s="39"/>
      <c r="L263" s="117" t="s">
        <v>601</v>
      </c>
      <c r="M263" s="154" t="s">
        <v>21</v>
      </c>
      <c r="N263" s="1334" t="s">
        <v>22</v>
      </c>
      <c r="O263" s="1408" t="s">
        <v>633</v>
      </c>
      <c r="P263" s="179" t="s">
        <v>634</v>
      </c>
    </row>
    <row r="264" spans="1:16" s="14" customFormat="1" ht="42.65" customHeight="1">
      <c r="A264" s="1018"/>
      <c r="B264" s="953" t="s">
        <v>19</v>
      </c>
      <c r="C264" s="607" t="s">
        <v>635</v>
      </c>
      <c r="D264" s="178"/>
      <c r="E264" s="24"/>
      <c r="F264" s="15"/>
      <c r="G264" s="36"/>
      <c r="H264" s="37"/>
      <c r="I264" s="59"/>
      <c r="J264" s="890"/>
      <c r="K264" s="39"/>
      <c r="L264" s="117" t="s">
        <v>601</v>
      </c>
      <c r="M264" s="154" t="s">
        <v>21</v>
      </c>
      <c r="N264" s="1334" t="s">
        <v>22</v>
      </c>
      <c r="O264" s="1408" t="s">
        <v>636</v>
      </c>
      <c r="P264" s="179" t="s">
        <v>637</v>
      </c>
    </row>
    <row r="265" spans="1:16" s="14" customFormat="1" ht="42.65" customHeight="1">
      <c r="A265" s="1018"/>
      <c r="B265" s="953" t="s">
        <v>19</v>
      </c>
      <c r="C265" s="607" t="s">
        <v>638</v>
      </c>
      <c r="D265" s="178" t="s">
        <v>32</v>
      </c>
      <c r="E265" s="947"/>
      <c r="F265" s="948"/>
      <c r="G265" s="949" t="str">
        <f>IF(F265=0,"",E265/F265)</f>
        <v/>
      </c>
      <c r="H265" s="933" t="str">
        <f>IF(F265=0,"",G265*1.2)</f>
        <v/>
      </c>
      <c r="I265" s="86"/>
      <c r="J265" s="890"/>
      <c r="K265" s="933" t="str">
        <f>IF(I265=0,"",I265*1.2*J265)</f>
        <v/>
      </c>
      <c r="L265" s="117" t="s">
        <v>601</v>
      </c>
      <c r="M265" s="154" t="s">
        <v>21</v>
      </c>
      <c r="N265" s="1334" t="s">
        <v>22</v>
      </c>
      <c r="O265" s="1408" t="s">
        <v>639</v>
      </c>
      <c r="P265" s="179" t="s">
        <v>640</v>
      </c>
    </row>
    <row r="266" spans="1:16" s="14" customFormat="1" ht="42.65" customHeight="1">
      <c r="A266" s="1018"/>
      <c r="B266" s="953" t="s">
        <v>19</v>
      </c>
      <c r="C266" s="607" t="s">
        <v>641</v>
      </c>
      <c r="D266" s="178"/>
      <c r="E266" s="29"/>
      <c r="F266" s="30"/>
      <c r="G266" s="34"/>
      <c r="H266" s="35"/>
      <c r="I266" s="86"/>
      <c r="J266" s="890"/>
      <c r="K266" s="35"/>
      <c r="L266" s="117" t="s">
        <v>601</v>
      </c>
      <c r="M266" s="154" t="s">
        <v>21</v>
      </c>
      <c r="N266" s="1334" t="s">
        <v>22</v>
      </c>
      <c r="O266" s="1408" t="s">
        <v>642</v>
      </c>
      <c r="P266" s="179" t="s">
        <v>640</v>
      </c>
    </row>
    <row r="267" spans="1:16" s="14" customFormat="1" ht="42.65" customHeight="1">
      <c r="A267" s="1018"/>
      <c r="B267" s="953" t="s">
        <v>19</v>
      </c>
      <c r="C267" s="607" t="s">
        <v>643</v>
      </c>
      <c r="D267" s="178" t="s">
        <v>32</v>
      </c>
      <c r="E267" s="947"/>
      <c r="F267" s="948"/>
      <c r="G267" s="949" t="str">
        <f>IF(F267=0,"",E267/F267)</f>
        <v/>
      </c>
      <c r="H267" s="933" t="str">
        <f>IF(F267=0,"",G267*1.2)</f>
        <v/>
      </c>
      <c r="I267" s="86"/>
      <c r="J267" s="890"/>
      <c r="K267" s="933" t="str">
        <f>IF(I267=0,"",I267*1.2*J267)</f>
        <v/>
      </c>
      <c r="L267" s="117" t="s">
        <v>601</v>
      </c>
      <c r="M267" s="154" t="s">
        <v>21</v>
      </c>
      <c r="N267" s="1334" t="s">
        <v>22</v>
      </c>
      <c r="O267" s="1408" t="s">
        <v>644</v>
      </c>
      <c r="P267" s="179" t="s">
        <v>640</v>
      </c>
    </row>
    <row r="268" spans="1:16" s="14" customFormat="1" ht="42.65" customHeight="1">
      <c r="A268" s="1018"/>
      <c r="B268" s="953" t="s">
        <v>19</v>
      </c>
      <c r="C268" s="607" t="s">
        <v>645</v>
      </c>
      <c r="D268" s="178"/>
      <c r="E268" s="24"/>
      <c r="F268" s="15"/>
      <c r="G268" s="36"/>
      <c r="H268" s="37"/>
      <c r="I268" s="59"/>
      <c r="J268" s="890"/>
      <c r="K268" s="39"/>
      <c r="L268" s="117" t="s">
        <v>601</v>
      </c>
      <c r="M268" s="154" t="s">
        <v>21</v>
      </c>
      <c r="N268" s="1334" t="s">
        <v>22</v>
      </c>
      <c r="O268" s="1408" t="s">
        <v>646</v>
      </c>
      <c r="P268" s="179" t="s">
        <v>647</v>
      </c>
    </row>
    <row r="269" spans="1:16" s="14" customFormat="1" ht="42.65" customHeight="1">
      <c r="A269" s="1018"/>
      <c r="B269" s="953" t="s">
        <v>19</v>
      </c>
      <c r="C269" s="607" t="s">
        <v>648</v>
      </c>
      <c r="D269" s="178"/>
      <c r="E269" s="24"/>
      <c r="F269" s="15"/>
      <c r="G269" s="36"/>
      <c r="H269" s="37"/>
      <c r="I269" s="59"/>
      <c r="J269" s="890"/>
      <c r="K269" s="39"/>
      <c r="L269" s="117" t="s">
        <v>601</v>
      </c>
      <c r="M269" s="154" t="s">
        <v>21</v>
      </c>
      <c r="N269" s="1334" t="s">
        <v>22</v>
      </c>
      <c r="O269" s="1408" t="s">
        <v>649</v>
      </c>
      <c r="P269" s="179" t="s">
        <v>5628</v>
      </c>
    </row>
    <row r="270" spans="1:16" s="14" customFormat="1" ht="42.65" customHeight="1">
      <c r="A270" s="1018"/>
      <c r="B270" s="953" t="s">
        <v>19</v>
      </c>
      <c r="C270" s="607" t="s">
        <v>650</v>
      </c>
      <c r="D270" s="178"/>
      <c r="E270" s="24"/>
      <c r="F270" s="15"/>
      <c r="G270" s="36"/>
      <c r="H270" s="37"/>
      <c r="I270" s="59"/>
      <c r="J270" s="890"/>
      <c r="K270" s="39"/>
      <c r="L270" s="117" t="s">
        <v>601</v>
      </c>
      <c r="M270" s="154" t="s">
        <v>21</v>
      </c>
      <c r="N270" s="1334" t="s">
        <v>22</v>
      </c>
      <c r="O270" s="1408" t="s">
        <v>651</v>
      </c>
      <c r="P270" s="179" t="s">
        <v>634</v>
      </c>
    </row>
    <row r="271" spans="1:16" s="14" customFormat="1" ht="42.65" customHeight="1">
      <c r="A271" s="1018"/>
      <c r="B271" s="953" t="s">
        <v>19</v>
      </c>
      <c r="C271" s="607" t="s">
        <v>652</v>
      </c>
      <c r="D271" s="178"/>
      <c r="E271" s="24"/>
      <c r="F271" s="15"/>
      <c r="G271" s="36"/>
      <c r="H271" s="37"/>
      <c r="I271" s="59"/>
      <c r="J271" s="890"/>
      <c r="K271" s="39"/>
      <c r="L271" s="117" t="s">
        <v>601</v>
      </c>
      <c r="M271" s="154" t="s">
        <v>21</v>
      </c>
      <c r="N271" s="1334" t="s">
        <v>22</v>
      </c>
      <c r="O271" s="1408" t="s">
        <v>653</v>
      </c>
      <c r="P271" s="179" t="s">
        <v>634</v>
      </c>
    </row>
    <row r="272" spans="1:16" s="14" customFormat="1" ht="42.65" customHeight="1">
      <c r="A272" s="1018"/>
      <c r="B272" s="953" t="s">
        <v>19</v>
      </c>
      <c r="C272" s="607" t="s">
        <v>654</v>
      </c>
      <c r="D272" s="178"/>
      <c r="E272" s="24"/>
      <c r="F272" s="15"/>
      <c r="G272" s="36"/>
      <c r="H272" s="37"/>
      <c r="I272" s="59"/>
      <c r="J272" s="890"/>
      <c r="K272" s="39"/>
      <c r="L272" s="117" t="s">
        <v>601</v>
      </c>
      <c r="M272" s="154" t="s">
        <v>21</v>
      </c>
      <c r="N272" s="1334" t="s">
        <v>22</v>
      </c>
      <c r="O272" s="1408" t="s">
        <v>655</v>
      </c>
      <c r="P272" s="179" t="s">
        <v>634</v>
      </c>
    </row>
    <row r="273" spans="1:16" s="14" customFormat="1" ht="42.65" customHeight="1">
      <c r="A273" s="1018"/>
      <c r="B273" s="953" t="s">
        <v>19</v>
      </c>
      <c r="C273" s="607" t="s">
        <v>656</v>
      </c>
      <c r="D273" s="178"/>
      <c r="E273" s="24"/>
      <c r="F273" s="15"/>
      <c r="G273" s="36"/>
      <c r="H273" s="37"/>
      <c r="I273" s="59"/>
      <c r="J273" s="890"/>
      <c r="K273" s="39"/>
      <c r="L273" s="117" t="s">
        <v>601</v>
      </c>
      <c r="M273" s="154" t="s">
        <v>21</v>
      </c>
      <c r="N273" s="1334" t="s">
        <v>22</v>
      </c>
      <c r="O273" s="1408" t="s">
        <v>657</v>
      </c>
      <c r="P273" s="179" t="s">
        <v>634</v>
      </c>
    </row>
    <row r="274" spans="1:16" s="14" customFormat="1" ht="42.65" customHeight="1">
      <c r="A274" s="1018"/>
      <c r="B274" s="953" t="s">
        <v>19</v>
      </c>
      <c r="C274" s="607" t="s">
        <v>658</v>
      </c>
      <c r="D274" s="178" t="s">
        <v>32</v>
      </c>
      <c r="E274" s="947"/>
      <c r="F274" s="948"/>
      <c r="G274" s="949" t="str">
        <f>IF(F274=0,"",E274/F274)</f>
        <v/>
      </c>
      <c r="H274" s="933" t="str">
        <f>IF(F274=0,"",G274*1.2)</f>
        <v/>
      </c>
      <c r="I274" s="86"/>
      <c r="J274" s="890"/>
      <c r="K274" s="933" t="str">
        <f>IF(I274=0,"",I274*1.2*J274)</f>
        <v/>
      </c>
      <c r="L274" s="117" t="s">
        <v>601</v>
      </c>
      <c r="M274" s="154" t="s">
        <v>21</v>
      </c>
      <c r="N274" s="1334" t="s">
        <v>22</v>
      </c>
      <c r="O274" s="1408" t="s">
        <v>659</v>
      </c>
      <c r="P274" s="179" t="s">
        <v>660</v>
      </c>
    </row>
    <row r="275" spans="1:16" s="14" customFormat="1" ht="42.65" customHeight="1">
      <c r="A275" s="1018"/>
      <c r="B275" s="953" t="s">
        <v>19</v>
      </c>
      <c r="C275" s="607" t="s">
        <v>661</v>
      </c>
      <c r="D275" s="178"/>
      <c r="E275" s="24"/>
      <c r="F275" s="15"/>
      <c r="G275" s="36"/>
      <c r="H275" s="37"/>
      <c r="I275" s="59"/>
      <c r="J275" s="890"/>
      <c r="K275" s="39"/>
      <c r="L275" s="117" t="s">
        <v>601</v>
      </c>
      <c r="M275" s="154" t="s">
        <v>21</v>
      </c>
      <c r="N275" s="1334" t="s">
        <v>22</v>
      </c>
      <c r="O275" s="1408" t="s">
        <v>662</v>
      </c>
      <c r="P275" s="179" t="s">
        <v>663</v>
      </c>
    </row>
    <row r="276" spans="1:16" s="14" customFormat="1" ht="42.65" customHeight="1">
      <c r="A276" s="1018"/>
      <c r="B276" s="953" t="s">
        <v>19</v>
      </c>
      <c r="C276" s="607" t="s">
        <v>664</v>
      </c>
      <c r="D276" s="178"/>
      <c r="E276" s="24"/>
      <c r="F276" s="15"/>
      <c r="G276" s="36"/>
      <c r="H276" s="37"/>
      <c r="I276" s="59"/>
      <c r="J276" s="890"/>
      <c r="K276" s="39"/>
      <c r="L276" s="117" t="s">
        <v>601</v>
      </c>
      <c r="M276" s="154" t="s">
        <v>21</v>
      </c>
      <c r="N276" s="1334" t="s">
        <v>22</v>
      </c>
      <c r="O276" s="1408" t="s">
        <v>665</v>
      </c>
      <c r="P276" s="179" t="s">
        <v>663</v>
      </c>
    </row>
    <row r="277" spans="1:16" s="14" customFormat="1" ht="42.65" customHeight="1">
      <c r="A277" s="1018"/>
      <c r="B277" s="953" t="s">
        <v>19</v>
      </c>
      <c r="C277" s="607" t="s">
        <v>666</v>
      </c>
      <c r="D277" s="178"/>
      <c r="E277" s="24"/>
      <c r="F277" s="15"/>
      <c r="G277" s="36"/>
      <c r="H277" s="37"/>
      <c r="I277" s="59"/>
      <c r="J277" s="890"/>
      <c r="K277" s="39"/>
      <c r="L277" s="117" t="s">
        <v>601</v>
      </c>
      <c r="M277" s="154" t="s">
        <v>21</v>
      </c>
      <c r="N277" s="1334" t="s">
        <v>22</v>
      </c>
      <c r="O277" s="1408" t="s">
        <v>667</v>
      </c>
      <c r="P277" s="179" t="s">
        <v>663</v>
      </c>
    </row>
    <row r="278" spans="1:16" s="14" customFormat="1" ht="42.65" customHeight="1">
      <c r="A278" s="1018"/>
      <c r="B278" s="953" t="s">
        <v>19</v>
      </c>
      <c r="C278" s="607" t="s">
        <v>668</v>
      </c>
      <c r="D278" s="178"/>
      <c r="E278" s="24"/>
      <c r="F278" s="15"/>
      <c r="G278" s="36"/>
      <c r="H278" s="37"/>
      <c r="I278" s="59"/>
      <c r="J278" s="890"/>
      <c r="K278" s="39"/>
      <c r="L278" s="117" t="s">
        <v>601</v>
      </c>
      <c r="M278" s="154" t="s">
        <v>21</v>
      </c>
      <c r="N278" s="1334" t="s">
        <v>22</v>
      </c>
      <c r="O278" s="1408" t="s">
        <v>669</v>
      </c>
      <c r="P278" s="179" t="s">
        <v>670</v>
      </c>
    </row>
    <row r="279" spans="1:16" s="14" customFormat="1" ht="42.65" customHeight="1">
      <c r="A279" s="1018"/>
      <c r="B279" s="953" t="s">
        <v>19</v>
      </c>
      <c r="C279" s="607" t="s">
        <v>671</v>
      </c>
      <c r="D279" s="178"/>
      <c r="E279" s="24"/>
      <c r="F279" s="15"/>
      <c r="G279" s="36"/>
      <c r="H279" s="37"/>
      <c r="I279" s="59"/>
      <c r="J279" s="890"/>
      <c r="K279" s="39"/>
      <c r="L279" s="117" t="s">
        <v>601</v>
      </c>
      <c r="M279" s="154" t="s">
        <v>21</v>
      </c>
      <c r="N279" s="1334" t="s">
        <v>22</v>
      </c>
      <c r="O279" s="1408" t="s">
        <v>672</v>
      </c>
      <c r="P279" s="179" t="s">
        <v>670</v>
      </c>
    </row>
    <row r="280" spans="1:16" s="14" customFormat="1" ht="42.65" customHeight="1">
      <c r="A280" s="1018"/>
      <c r="B280" s="953" t="s">
        <v>19</v>
      </c>
      <c r="C280" s="607" t="s">
        <v>673</v>
      </c>
      <c r="D280" s="178" t="s">
        <v>32</v>
      </c>
      <c r="E280" s="947"/>
      <c r="F280" s="948"/>
      <c r="G280" s="949" t="str">
        <f>IF(F280=0,"",E280/F280)</f>
        <v/>
      </c>
      <c r="H280" s="933" t="str">
        <f>IF(F280=0,"",G280*1.2)</f>
        <v/>
      </c>
      <c r="I280" s="86"/>
      <c r="J280" s="890"/>
      <c r="K280" s="933" t="str">
        <f>IF(I280=0,"",I280*1.2*J280)</f>
        <v/>
      </c>
      <c r="L280" s="117" t="s">
        <v>601</v>
      </c>
      <c r="M280" s="154" t="s">
        <v>21</v>
      </c>
      <c r="N280" s="1334" t="s">
        <v>22</v>
      </c>
      <c r="O280" s="1408" t="s">
        <v>674</v>
      </c>
      <c r="P280" s="179" t="s">
        <v>670</v>
      </c>
    </row>
    <row r="281" spans="1:16" s="14" customFormat="1" ht="42.65" customHeight="1">
      <c r="A281" s="1018"/>
      <c r="B281" s="953" t="s">
        <v>19</v>
      </c>
      <c r="C281" s="607" t="s">
        <v>675</v>
      </c>
      <c r="D281" s="178"/>
      <c r="E281" s="24"/>
      <c r="F281" s="15"/>
      <c r="G281" s="36"/>
      <c r="H281" s="37"/>
      <c r="I281" s="59"/>
      <c r="J281" s="890"/>
      <c r="K281" s="39"/>
      <c r="L281" s="117" t="s">
        <v>601</v>
      </c>
      <c r="M281" s="154" t="s">
        <v>21</v>
      </c>
      <c r="N281" s="1334" t="s">
        <v>22</v>
      </c>
      <c r="O281" s="1408" t="s">
        <v>676</v>
      </c>
      <c r="P281" s="179" t="s">
        <v>677</v>
      </c>
    </row>
    <row r="282" spans="1:16" s="14" customFormat="1" ht="42.65" customHeight="1">
      <c r="A282" s="1018"/>
      <c r="B282" s="953" t="s">
        <v>19</v>
      </c>
      <c r="C282" s="607" t="s">
        <v>678</v>
      </c>
      <c r="D282" s="178"/>
      <c r="E282" s="24"/>
      <c r="F282" s="15"/>
      <c r="G282" s="36"/>
      <c r="H282" s="37"/>
      <c r="I282" s="59"/>
      <c r="J282" s="890"/>
      <c r="K282" s="39"/>
      <c r="L282" s="117" t="s">
        <v>601</v>
      </c>
      <c r="M282" s="154" t="s">
        <v>21</v>
      </c>
      <c r="N282" s="1334" t="s">
        <v>22</v>
      </c>
      <c r="O282" s="1408" t="s">
        <v>679</v>
      </c>
      <c r="P282" s="179" t="s">
        <v>680</v>
      </c>
    </row>
    <row r="283" spans="1:16" s="14" customFormat="1" ht="42.65" customHeight="1">
      <c r="A283" s="1018"/>
      <c r="B283" s="953" t="s">
        <v>19</v>
      </c>
      <c r="C283" s="607" t="s">
        <v>681</v>
      </c>
      <c r="D283" s="178"/>
      <c r="E283" s="24"/>
      <c r="F283" s="15"/>
      <c r="G283" s="36"/>
      <c r="H283" s="37"/>
      <c r="I283" s="59"/>
      <c r="J283" s="890"/>
      <c r="K283" s="39"/>
      <c r="L283" s="117" t="s">
        <v>601</v>
      </c>
      <c r="M283" s="154" t="s">
        <v>21</v>
      </c>
      <c r="N283" s="1334" t="s">
        <v>22</v>
      </c>
      <c r="O283" s="1408" t="s">
        <v>682</v>
      </c>
      <c r="P283" s="179" t="s">
        <v>680</v>
      </c>
    </row>
    <row r="284" spans="1:16" s="14" customFormat="1" ht="42.65" customHeight="1">
      <c r="A284" s="1018"/>
      <c r="B284" s="953" t="s">
        <v>19</v>
      </c>
      <c r="C284" s="607" t="s">
        <v>683</v>
      </c>
      <c r="D284" s="178" t="s">
        <v>32</v>
      </c>
      <c r="E284" s="947"/>
      <c r="F284" s="948"/>
      <c r="G284" s="949" t="str">
        <f>IF(F284=0,"",E284/F284)</f>
        <v/>
      </c>
      <c r="H284" s="933" t="str">
        <f>IF(F284=0,"",G284*1.2)</f>
        <v/>
      </c>
      <c r="I284" s="86"/>
      <c r="J284" s="890"/>
      <c r="K284" s="933" t="str">
        <f>IF(I284=0,"",I284*1.2*J284)</f>
        <v/>
      </c>
      <c r="L284" s="117" t="s">
        <v>601</v>
      </c>
      <c r="M284" s="154" t="s">
        <v>21</v>
      </c>
      <c r="N284" s="1334" t="s">
        <v>22</v>
      </c>
      <c r="O284" s="1408" t="s">
        <v>684</v>
      </c>
      <c r="P284" s="179" t="s">
        <v>680</v>
      </c>
    </row>
    <row r="285" spans="1:16" s="14" customFormat="1" ht="42.65" customHeight="1">
      <c r="A285" s="1018"/>
      <c r="B285" s="953" t="s">
        <v>19</v>
      </c>
      <c r="C285" s="607" t="s">
        <v>685</v>
      </c>
      <c r="D285" s="178"/>
      <c r="E285" s="29"/>
      <c r="F285" s="30"/>
      <c r="G285" s="34"/>
      <c r="H285" s="35"/>
      <c r="I285" s="86"/>
      <c r="J285" s="890"/>
      <c r="K285" s="35"/>
      <c r="L285" s="117" t="s">
        <v>601</v>
      </c>
      <c r="M285" s="154" t="s">
        <v>21</v>
      </c>
      <c r="N285" s="1334" t="s">
        <v>22</v>
      </c>
      <c r="O285" s="1408" t="s">
        <v>686</v>
      </c>
      <c r="P285" s="179" t="s">
        <v>680</v>
      </c>
    </row>
    <row r="286" spans="1:16" s="14" customFormat="1" ht="42.65" customHeight="1">
      <c r="A286" s="1018"/>
      <c r="B286" s="953" t="s">
        <v>19</v>
      </c>
      <c r="C286" s="607" t="s">
        <v>687</v>
      </c>
      <c r="D286" s="178" t="s">
        <v>32</v>
      </c>
      <c r="E286" s="947"/>
      <c r="F286" s="948"/>
      <c r="G286" s="949" t="str">
        <f>IF(F286=0,"",E286/F286)</f>
        <v/>
      </c>
      <c r="H286" s="933" t="str">
        <f>IF(F286=0,"",G286*1.2)</f>
        <v/>
      </c>
      <c r="I286" s="86"/>
      <c r="J286" s="890"/>
      <c r="K286" s="933" t="str">
        <f>IF(I286=0,"",I286*1.2*J286)</f>
        <v/>
      </c>
      <c r="L286" s="117" t="s">
        <v>601</v>
      </c>
      <c r="M286" s="154" t="s">
        <v>21</v>
      </c>
      <c r="N286" s="1334" t="s">
        <v>22</v>
      </c>
      <c r="O286" s="1408" t="s">
        <v>688</v>
      </c>
      <c r="P286" s="179" t="s">
        <v>680</v>
      </c>
    </row>
    <row r="287" spans="1:16" s="14" customFormat="1" ht="42.65" customHeight="1">
      <c r="A287" s="1018"/>
      <c r="B287" s="953" t="s">
        <v>19</v>
      </c>
      <c r="C287" s="607" t="s">
        <v>689</v>
      </c>
      <c r="D287" s="178"/>
      <c r="E287" s="24"/>
      <c r="F287" s="15"/>
      <c r="G287" s="36"/>
      <c r="H287" s="37"/>
      <c r="I287" s="59"/>
      <c r="J287" s="890"/>
      <c r="K287" s="39"/>
      <c r="L287" s="117" t="s">
        <v>601</v>
      </c>
      <c r="M287" s="154" t="s">
        <v>21</v>
      </c>
      <c r="N287" s="1334" t="s">
        <v>22</v>
      </c>
      <c r="O287" s="1408" t="s">
        <v>690</v>
      </c>
      <c r="P287" s="179" t="s">
        <v>634</v>
      </c>
    </row>
    <row r="288" spans="1:16" s="14" customFormat="1" ht="42.65" customHeight="1">
      <c r="A288" s="1018"/>
      <c r="B288" s="953" t="s">
        <v>19</v>
      </c>
      <c r="C288" s="607" t="s">
        <v>691</v>
      </c>
      <c r="D288" s="178"/>
      <c r="E288" s="24"/>
      <c r="F288" s="15"/>
      <c r="G288" s="36"/>
      <c r="H288" s="37"/>
      <c r="I288" s="59"/>
      <c r="J288" s="890"/>
      <c r="K288" s="39"/>
      <c r="L288" s="117" t="s">
        <v>601</v>
      </c>
      <c r="M288" s="154" t="s">
        <v>21</v>
      </c>
      <c r="N288" s="1334" t="s">
        <v>22</v>
      </c>
      <c r="O288" s="1408" t="s">
        <v>692</v>
      </c>
      <c r="P288" s="179" t="s">
        <v>634</v>
      </c>
    </row>
    <row r="289" spans="1:16" s="14" customFormat="1" ht="42.65" customHeight="1">
      <c r="A289" s="1018"/>
      <c r="B289" s="953" t="s">
        <v>19</v>
      </c>
      <c r="C289" s="607" t="s">
        <v>693</v>
      </c>
      <c r="D289" s="178"/>
      <c r="E289" s="24"/>
      <c r="F289" s="15"/>
      <c r="G289" s="36"/>
      <c r="H289" s="37"/>
      <c r="I289" s="59"/>
      <c r="J289" s="890"/>
      <c r="K289" s="39"/>
      <c r="L289" s="117" t="s">
        <v>601</v>
      </c>
      <c r="M289" s="154" t="s">
        <v>21</v>
      </c>
      <c r="N289" s="1334" t="s">
        <v>22</v>
      </c>
      <c r="O289" s="1408" t="s">
        <v>694</v>
      </c>
      <c r="P289" s="179" t="s">
        <v>634</v>
      </c>
    </row>
    <row r="290" spans="1:16" s="14" customFormat="1" ht="42.65" customHeight="1">
      <c r="A290" s="1018"/>
      <c r="B290" s="953" t="s">
        <v>19</v>
      </c>
      <c r="C290" s="607" t="s">
        <v>695</v>
      </c>
      <c r="D290" s="178"/>
      <c r="E290" s="24"/>
      <c r="F290" s="15"/>
      <c r="G290" s="36"/>
      <c r="H290" s="37"/>
      <c r="I290" s="59"/>
      <c r="J290" s="890"/>
      <c r="K290" s="39"/>
      <c r="L290" s="117" t="s">
        <v>601</v>
      </c>
      <c r="M290" s="154" t="s">
        <v>21</v>
      </c>
      <c r="N290" s="1334" t="s">
        <v>22</v>
      </c>
      <c r="O290" s="1408" t="s">
        <v>696</v>
      </c>
      <c r="P290" s="179" t="s">
        <v>634</v>
      </c>
    </row>
    <row r="291" spans="1:16" s="14" customFormat="1" ht="42.65" customHeight="1">
      <c r="A291" s="1018"/>
      <c r="B291" s="953" t="s">
        <v>19</v>
      </c>
      <c r="C291" s="607" t="s">
        <v>697</v>
      </c>
      <c r="D291" s="178"/>
      <c r="E291" s="24"/>
      <c r="F291" s="15"/>
      <c r="G291" s="36"/>
      <c r="H291" s="37"/>
      <c r="I291" s="59"/>
      <c r="J291" s="890"/>
      <c r="K291" s="39"/>
      <c r="L291" s="117" t="s">
        <v>601</v>
      </c>
      <c r="M291" s="154" t="s">
        <v>21</v>
      </c>
      <c r="N291" s="1334" t="s">
        <v>22</v>
      </c>
      <c r="O291" s="1408" t="s">
        <v>698</v>
      </c>
      <c r="P291" s="179" t="s">
        <v>634</v>
      </c>
    </row>
    <row r="292" spans="1:16" s="14" customFormat="1" ht="42.65" customHeight="1">
      <c r="A292" s="1018"/>
      <c r="B292" s="953" t="s">
        <v>19</v>
      </c>
      <c r="C292" s="607" t="s">
        <v>699</v>
      </c>
      <c r="D292" s="178"/>
      <c r="E292" s="24"/>
      <c r="F292" s="15"/>
      <c r="G292" s="36"/>
      <c r="H292" s="37"/>
      <c r="I292" s="59"/>
      <c r="J292" s="890"/>
      <c r="K292" s="39"/>
      <c r="L292" s="117" t="s">
        <v>601</v>
      </c>
      <c r="M292" s="154" t="s">
        <v>21</v>
      </c>
      <c r="N292" s="1334" t="s">
        <v>22</v>
      </c>
      <c r="O292" s="1408" t="s">
        <v>700</v>
      </c>
      <c r="P292" s="179" t="s">
        <v>634</v>
      </c>
    </row>
    <row r="293" spans="1:16" s="14" customFormat="1" ht="42.65" customHeight="1">
      <c r="A293" s="1018"/>
      <c r="B293" s="953" t="s">
        <v>19</v>
      </c>
      <c r="C293" s="607" t="s">
        <v>701</v>
      </c>
      <c r="D293" s="178"/>
      <c r="E293" s="24"/>
      <c r="F293" s="15"/>
      <c r="G293" s="36"/>
      <c r="H293" s="37"/>
      <c r="I293" s="59"/>
      <c r="J293" s="890"/>
      <c r="K293" s="39"/>
      <c r="L293" s="117" t="s">
        <v>601</v>
      </c>
      <c r="M293" s="154" t="s">
        <v>21</v>
      </c>
      <c r="N293" s="1334" t="s">
        <v>22</v>
      </c>
      <c r="O293" s="1408" t="s">
        <v>702</v>
      </c>
      <c r="P293" s="179" t="s">
        <v>634</v>
      </c>
    </row>
    <row r="294" spans="1:16" s="14" customFormat="1" ht="42.65" customHeight="1">
      <c r="A294" s="1018"/>
      <c r="B294" s="953" t="s">
        <v>19</v>
      </c>
      <c r="C294" s="607" t="s">
        <v>703</v>
      </c>
      <c r="D294" s="178"/>
      <c r="E294" s="24"/>
      <c r="F294" s="15"/>
      <c r="G294" s="36"/>
      <c r="H294" s="37"/>
      <c r="I294" s="59"/>
      <c r="J294" s="890"/>
      <c r="K294" s="39"/>
      <c r="L294" s="117" t="s">
        <v>601</v>
      </c>
      <c r="M294" s="154" t="s">
        <v>21</v>
      </c>
      <c r="N294" s="1334" t="s">
        <v>22</v>
      </c>
      <c r="O294" s="1408" t="s">
        <v>704</v>
      </c>
      <c r="P294" s="179" t="s">
        <v>618</v>
      </c>
    </row>
    <row r="295" spans="1:16" s="14" customFormat="1" ht="42.65" customHeight="1">
      <c r="A295" s="1018"/>
      <c r="B295" s="953" t="s">
        <v>19</v>
      </c>
      <c r="C295" s="607" t="s">
        <v>705</v>
      </c>
      <c r="D295" s="178"/>
      <c r="E295" s="24"/>
      <c r="F295" s="15"/>
      <c r="G295" s="36"/>
      <c r="H295" s="37"/>
      <c r="I295" s="59"/>
      <c r="J295" s="890"/>
      <c r="K295" s="39"/>
      <c r="L295" s="117" t="s">
        <v>601</v>
      </c>
      <c r="M295" s="154" t="s">
        <v>21</v>
      </c>
      <c r="N295" s="1334" t="s">
        <v>22</v>
      </c>
      <c r="O295" s="1408" t="s">
        <v>706</v>
      </c>
      <c r="P295" s="179" t="s">
        <v>618</v>
      </c>
    </row>
    <row r="296" spans="1:16" s="14" customFormat="1" ht="42.65" customHeight="1">
      <c r="A296" s="1018"/>
      <c r="B296" s="953" t="s">
        <v>19</v>
      </c>
      <c r="C296" s="607" t="s">
        <v>707</v>
      </c>
      <c r="D296" s="178"/>
      <c r="E296" s="24"/>
      <c r="F296" s="15"/>
      <c r="G296" s="36"/>
      <c r="H296" s="37"/>
      <c r="I296" s="59"/>
      <c r="J296" s="890"/>
      <c r="K296" s="39"/>
      <c r="L296" s="117" t="s">
        <v>601</v>
      </c>
      <c r="M296" s="154" t="s">
        <v>21</v>
      </c>
      <c r="N296" s="1334" t="s">
        <v>22</v>
      </c>
      <c r="O296" s="1408" t="s">
        <v>708</v>
      </c>
      <c r="P296" s="179" t="s">
        <v>709</v>
      </c>
    </row>
    <row r="297" spans="1:16" s="14" customFormat="1" ht="42.65" customHeight="1">
      <c r="A297" s="1018"/>
      <c r="B297" s="953" t="s">
        <v>19</v>
      </c>
      <c r="C297" s="607" t="s">
        <v>710</v>
      </c>
      <c r="D297" s="178"/>
      <c r="E297" s="24"/>
      <c r="F297" s="15"/>
      <c r="G297" s="36"/>
      <c r="H297" s="37"/>
      <c r="I297" s="59"/>
      <c r="J297" s="890"/>
      <c r="K297" s="39"/>
      <c r="L297" s="117" t="s">
        <v>601</v>
      </c>
      <c r="M297" s="154" t="s">
        <v>21</v>
      </c>
      <c r="N297" s="1334" t="s">
        <v>22</v>
      </c>
      <c r="O297" s="1408" t="s">
        <v>711</v>
      </c>
      <c r="P297" s="179" t="s">
        <v>712</v>
      </c>
    </row>
    <row r="298" spans="1:16" s="14" customFormat="1" ht="42.65" customHeight="1">
      <c r="A298" s="1018"/>
      <c r="B298" s="953" t="s">
        <v>19</v>
      </c>
      <c r="C298" s="607" t="s">
        <v>713</v>
      </c>
      <c r="D298" s="178"/>
      <c r="E298" s="24"/>
      <c r="F298" s="15"/>
      <c r="G298" s="36"/>
      <c r="H298" s="37"/>
      <c r="I298" s="59"/>
      <c r="J298" s="890"/>
      <c r="K298" s="39"/>
      <c r="L298" s="117" t="s">
        <v>601</v>
      </c>
      <c r="M298" s="154" t="s">
        <v>21</v>
      </c>
      <c r="N298" s="1334" t="s">
        <v>22</v>
      </c>
      <c r="O298" s="1408" t="s">
        <v>714</v>
      </c>
      <c r="P298" s="179" t="s">
        <v>608</v>
      </c>
    </row>
    <row r="299" spans="1:16" s="14" customFormat="1" ht="42.65" customHeight="1">
      <c r="A299" s="1018"/>
      <c r="B299" s="953" t="s">
        <v>19</v>
      </c>
      <c r="C299" s="607" t="s">
        <v>715</v>
      </c>
      <c r="D299" s="178"/>
      <c r="E299" s="24"/>
      <c r="F299" s="15"/>
      <c r="G299" s="36"/>
      <c r="H299" s="37"/>
      <c r="I299" s="59"/>
      <c r="J299" s="890"/>
      <c r="K299" s="39"/>
      <c r="L299" s="117" t="s">
        <v>601</v>
      </c>
      <c r="M299" s="154" t="s">
        <v>21</v>
      </c>
      <c r="N299" s="1334" t="s">
        <v>22</v>
      </c>
      <c r="O299" s="1408" t="s">
        <v>716</v>
      </c>
      <c r="P299" s="179" t="s">
        <v>608</v>
      </c>
    </row>
    <row r="300" spans="1:16" s="14" customFormat="1" ht="42.65" customHeight="1">
      <c r="A300" s="1018"/>
      <c r="B300" s="953" t="s">
        <v>19</v>
      </c>
      <c r="C300" s="607" t="s">
        <v>717</v>
      </c>
      <c r="D300" s="178"/>
      <c r="E300" s="24"/>
      <c r="F300" s="15"/>
      <c r="G300" s="36"/>
      <c r="H300" s="37"/>
      <c r="I300" s="59"/>
      <c r="J300" s="890"/>
      <c r="K300" s="39"/>
      <c r="L300" s="117" t="s">
        <v>601</v>
      </c>
      <c r="M300" s="154" t="s">
        <v>21</v>
      </c>
      <c r="N300" s="1334" t="s">
        <v>22</v>
      </c>
      <c r="O300" s="1408" t="s">
        <v>718</v>
      </c>
      <c r="P300" s="179" t="s">
        <v>608</v>
      </c>
    </row>
    <row r="301" spans="1:16" s="14" customFormat="1" ht="42.65" customHeight="1">
      <c r="A301" s="1018"/>
      <c r="B301" s="953" t="s">
        <v>19</v>
      </c>
      <c r="C301" s="607" t="s">
        <v>719</v>
      </c>
      <c r="D301" s="178"/>
      <c r="E301" s="24"/>
      <c r="F301" s="15"/>
      <c r="G301" s="36"/>
      <c r="H301" s="37"/>
      <c r="I301" s="59"/>
      <c r="J301" s="890"/>
      <c r="K301" s="39"/>
      <c r="L301" s="117" t="s">
        <v>601</v>
      </c>
      <c r="M301" s="154" t="s">
        <v>21</v>
      </c>
      <c r="N301" s="1334" t="s">
        <v>22</v>
      </c>
      <c r="O301" s="1408" t="s">
        <v>720</v>
      </c>
      <c r="P301" s="179" t="s">
        <v>618</v>
      </c>
    </row>
    <row r="302" spans="1:16" s="14" customFormat="1" ht="42.65" customHeight="1">
      <c r="A302" s="1018"/>
      <c r="B302" s="953" t="s">
        <v>19</v>
      </c>
      <c r="C302" s="607" t="s">
        <v>721</v>
      </c>
      <c r="D302" s="178"/>
      <c r="E302" s="24"/>
      <c r="F302" s="15"/>
      <c r="G302" s="36"/>
      <c r="H302" s="37"/>
      <c r="I302" s="59"/>
      <c r="J302" s="890"/>
      <c r="K302" s="39"/>
      <c r="L302" s="117" t="s">
        <v>601</v>
      </c>
      <c r="M302" s="154" t="s">
        <v>21</v>
      </c>
      <c r="N302" s="1334" t="s">
        <v>22</v>
      </c>
      <c r="O302" s="1408" t="s">
        <v>722</v>
      </c>
      <c r="P302" s="179" t="s">
        <v>618</v>
      </c>
    </row>
    <row r="303" spans="1:16" s="14" customFormat="1" ht="42.65" customHeight="1">
      <c r="A303" s="1018"/>
      <c r="B303" s="953" t="s">
        <v>19</v>
      </c>
      <c r="C303" s="607" t="s">
        <v>723</v>
      </c>
      <c r="D303" s="178"/>
      <c r="E303" s="24"/>
      <c r="F303" s="15"/>
      <c r="G303" s="36"/>
      <c r="H303" s="37"/>
      <c r="I303" s="59"/>
      <c r="J303" s="890"/>
      <c r="K303" s="39"/>
      <c r="L303" s="117" t="s">
        <v>601</v>
      </c>
      <c r="M303" s="154" t="s">
        <v>21</v>
      </c>
      <c r="N303" s="1334" t="s">
        <v>22</v>
      </c>
      <c r="O303" s="1408" t="s">
        <v>724</v>
      </c>
      <c r="P303" s="179" t="s">
        <v>618</v>
      </c>
    </row>
    <row r="304" spans="1:16" s="14" customFormat="1" ht="42.65" customHeight="1">
      <c r="A304" s="1018"/>
      <c r="B304" s="953" t="s">
        <v>19</v>
      </c>
      <c r="C304" s="607" t="s">
        <v>725</v>
      </c>
      <c r="D304" s="178"/>
      <c r="E304" s="24"/>
      <c r="F304" s="15"/>
      <c r="G304" s="36"/>
      <c r="H304" s="37"/>
      <c r="I304" s="59"/>
      <c r="J304" s="890"/>
      <c r="K304" s="39"/>
      <c r="L304" s="117" t="s">
        <v>601</v>
      </c>
      <c r="M304" s="154" t="s">
        <v>21</v>
      </c>
      <c r="N304" s="1334" t="s">
        <v>22</v>
      </c>
      <c r="O304" s="1408" t="s">
        <v>726</v>
      </c>
      <c r="P304" s="179" t="s">
        <v>727</v>
      </c>
    </row>
    <row r="305" spans="1:16" s="152" customFormat="1" ht="42.65" customHeight="1">
      <c r="A305" s="1019"/>
      <c r="B305" s="953" t="s">
        <v>19</v>
      </c>
      <c r="C305" s="614" t="s">
        <v>728</v>
      </c>
      <c r="D305" s="178"/>
      <c r="E305" s="146"/>
      <c r="F305" s="147"/>
      <c r="G305" s="148"/>
      <c r="H305" s="149"/>
      <c r="I305" s="150"/>
      <c r="J305" s="890"/>
      <c r="K305" s="149"/>
      <c r="L305" s="151"/>
      <c r="M305" s="154" t="s">
        <v>86</v>
      </c>
      <c r="N305" s="1334" t="s">
        <v>22</v>
      </c>
      <c r="O305" s="1408" t="s">
        <v>729</v>
      </c>
      <c r="P305" s="179" t="s">
        <v>730</v>
      </c>
    </row>
    <row r="306" spans="1:16" s="14" customFormat="1" ht="42.65" customHeight="1">
      <c r="A306" s="1018"/>
      <c r="B306" s="953" t="s">
        <v>19</v>
      </c>
      <c r="C306" s="607" t="s">
        <v>731</v>
      </c>
      <c r="D306" s="178"/>
      <c r="E306" s="24"/>
      <c r="F306" s="15"/>
      <c r="G306" s="36"/>
      <c r="H306" s="37"/>
      <c r="I306" s="59"/>
      <c r="J306" s="890"/>
      <c r="K306" s="39"/>
      <c r="L306" s="117" t="s">
        <v>601</v>
      </c>
      <c r="M306" s="154" t="s">
        <v>21</v>
      </c>
      <c r="N306" s="1334" t="s">
        <v>22</v>
      </c>
      <c r="O306" s="1408" t="s">
        <v>732</v>
      </c>
      <c r="P306" s="179" t="s">
        <v>670</v>
      </c>
    </row>
    <row r="307" spans="1:16" s="14" customFormat="1" ht="42.65" customHeight="1">
      <c r="A307" s="1018"/>
      <c r="B307" s="953" t="s">
        <v>19</v>
      </c>
      <c r="C307" s="607" t="s">
        <v>733</v>
      </c>
      <c r="D307" s="178"/>
      <c r="E307" s="24"/>
      <c r="F307" s="15"/>
      <c r="G307" s="36"/>
      <c r="H307" s="37"/>
      <c r="I307" s="59"/>
      <c r="J307" s="890"/>
      <c r="K307" s="39"/>
      <c r="L307" s="117" t="s">
        <v>601</v>
      </c>
      <c r="M307" s="154" t="s">
        <v>21</v>
      </c>
      <c r="N307" s="1334" t="s">
        <v>22</v>
      </c>
      <c r="O307" s="1408" t="s">
        <v>734</v>
      </c>
      <c r="P307" s="179" t="s">
        <v>670</v>
      </c>
    </row>
    <row r="308" spans="1:16" s="14" customFormat="1" ht="42.65" customHeight="1">
      <c r="A308" s="1018"/>
      <c r="B308" s="953" t="s">
        <v>19</v>
      </c>
      <c r="C308" s="607" t="s">
        <v>735</v>
      </c>
      <c r="D308" s="178"/>
      <c r="E308" s="24"/>
      <c r="F308" s="15"/>
      <c r="G308" s="36"/>
      <c r="H308" s="37"/>
      <c r="I308" s="59"/>
      <c r="J308" s="890"/>
      <c r="K308" s="39"/>
      <c r="L308" s="117" t="s">
        <v>601</v>
      </c>
      <c r="M308" s="154" t="s">
        <v>21</v>
      </c>
      <c r="N308" s="1334" t="s">
        <v>22</v>
      </c>
      <c r="O308" s="1408" t="s">
        <v>736</v>
      </c>
      <c r="P308" s="179" t="s">
        <v>670</v>
      </c>
    </row>
    <row r="309" spans="1:16" s="14" customFormat="1" ht="42.65" customHeight="1">
      <c r="A309" s="1018"/>
      <c r="B309" s="953" t="s">
        <v>19</v>
      </c>
      <c r="C309" s="607" t="s">
        <v>737</v>
      </c>
      <c r="D309" s="178"/>
      <c r="E309" s="24"/>
      <c r="F309" s="15"/>
      <c r="G309" s="36"/>
      <c r="H309" s="37"/>
      <c r="I309" s="59"/>
      <c r="J309" s="890"/>
      <c r="K309" s="39"/>
      <c r="L309" s="117" t="s">
        <v>601</v>
      </c>
      <c r="M309" s="154" t="s">
        <v>21</v>
      </c>
      <c r="N309" s="1334" t="s">
        <v>22</v>
      </c>
      <c r="O309" s="1408" t="s">
        <v>738</v>
      </c>
      <c r="P309" s="179" t="s">
        <v>608</v>
      </c>
    </row>
    <row r="310" spans="1:16" s="14" customFormat="1" ht="42.65" customHeight="1">
      <c r="A310" s="1018"/>
      <c r="B310" s="953" t="s">
        <v>19</v>
      </c>
      <c r="C310" s="607" t="s">
        <v>739</v>
      </c>
      <c r="D310" s="178"/>
      <c r="E310" s="24"/>
      <c r="F310" s="15"/>
      <c r="G310" s="36"/>
      <c r="H310" s="37"/>
      <c r="I310" s="59"/>
      <c r="J310" s="890"/>
      <c r="K310" s="39"/>
      <c r="L310" s="117" t="s">
        <v>601</v>
      </c>
      <c r="M310" s="154" t="s">
        <v>21</v>
      </c>
      <c r="N310" s="1334" t="s">
        <v>22</v>
      </c>
      <c r="O310" s="1408" t="s">
        <v>740</v>
      </c>
      <c r="P310" s="179" t="s">
        <v>741</v>
      </c>
    </row>
    <row r="311" spans="1:16" s="14" customFormat="1" ht="42.65" customHeight="1">
      <c r="A311" s="1018"/>
      <c r="B311" s="953" t="s">
        <v>19</v>
      </c>
      <c r="C311" s="607" t="s">
        <v>742</v>
      </c>
      <c r="D311" s="178"/>
      <c r="E311" s="24"/>
      <c r="F311" s="15"/>
      <c r="G311" s="36"/>
      <c r="H311" s="37"/>
      <c r="I311" s="59"/>
      <c r="J311" s="890"/>
      <c r="K311" s="39"/>
      <c r="L311" s="117" t="s">
        <v>601</v>
      </c>
      <c r="M311" s="154" t="s">
        <v>21</v>
      </c>
      <c r="N311" s="1334" t="s">
        <v>22</v>
      </c>
      <c r="O311" s="1408" t="s">
        <v>743</v>
      </c>
      <c r="P311" s="179" t="s">
        <v>608</v>
      </c>
    </row>
    <row r="312" spans="1:16" s="14" customFormat="1" ht="42.65" customHeight="1">
      <c r="A312" s="1018"/>
      <c r="B312" s="953" t="s">
        <v>19</v>
      </c>
      <c r="C312" s="607" t="s">
        <v>744</v>
      </c>
      <c r="D312" s="178"/>
      <c r="E312" s="24"/>
      <c r="F312" s="15"/>
      <c r="G312" s="36"/>
      <c r="H312" s="37"/>
      <c r="I312" s="59"/>
      <c r="J312" s="890"/>
      <c r="K312" s="39"/>
      <c r="L312" s="117" t="s">
        <v>601</v>
      </c>
      <c r="M312" s="154" t="s">
        <v>21</v>
      </c>
      <c r="N312" s="1334" t="s">
        <v>22</v>
      </c>
      <c r="O312" s="1408" t="s">
        <v>745</v>
      </c>
      <c r="P312" s="179" t="s">
        <v>618</v>
      </c>
    </row>
    <row r="313" spans="1:16" s="14" customFormat="1" ht="42.65" customHeight="1">
      <c r="A313" s="1018"/>
      <c r="B313" s="953" t="s">
        <v>19</v>
      </c>
      <c r="C313" s="607" t="s">
        <v>746</v>
      </c>
      <c r="D313" s="178"/>
      <c r="E313" s="24"/>
      <c r="F313" s="15"/>
      <c r="G313" s="36"/>
      <c r="H313" s="37"/>
      <c r="I313" s="59"/>
      <c r="J313" s="890"/>
      <c r="K313" s="39"/>
      <c r="L313" s="117" t="s">
        <v>601</v>
      </c>
      <c r="M313" s="154" t="s">
        <v>21</v>
      </c>
      <c r="N313" s="1334" t="s">
        <v>22</v>
      </c>
      <c r="O313" s="1408" t="s">
        <v>747</v>
      </c>
      <c r="P313" s="179" t="s">
        <v>634</v>
      </c>
    </row>
    <row r="314" spans="1:16" s="14" customFormat="1" ht="42.65" customHeight="1">
      <c r="A314" s="1018"/>
      <c r="B314" s="953" t="s">
        <v>19</v>
      </c>
      <c r="C314" s="607" t="s">
        <v>748</v>
      </c>
      <c r="D314" s="178"/>
      <c r="E314" s="24"/>
      <c r="F314" s="15"/>
      <c r="G314" s="36"/>
      <c r="H314" s="37"/>
      <c r="I314" s="59"/>
      <c r="J314" s="890"/>
      <c r="K314" s="39"/>
      <c r="L314" s="117" t="s">
        <v>601</v>
      </c>
      <c r="M314" s="154" t="s">
        <v>21</v>
      </c>
      <c r="N314" s="1334" t="s">
        <v>22</v>
      </c>
      <c r="O314" s="1408" t="s">
        <v>749</v>
      </c>
      <c r="P314" s="179" t="s">
        <v>634</v>
      </c>
    </row>
    <row r="315" spans="1:16" s="14" customFormat="1" ht="42.65" customHeight="1">
      <c r="A315" s="1018"/>
      <c r="B315" s="953" t="s">
        <v>19</v>
      </c>
      <c r="C315" s="607" t="s">
        <v>750</v>
      </c>
      <c r="D315" s="178"/>
      <c r="E315" s="24"/>
      <c r="F315" s="15"/>
      <c r="G315" s="36"/>
      <c r="H315" s="37"/>
      <c r="I315" s="59"/>
      <c r="J315" s="890"/>
      <c r="K315" s="39"/>
      <c r="L315" s="117" t="s">
        <v>601</v>
      </c>
      <c r="M315" s="154" t="s">
        <v>21</v>
      </c>
      <c r="N315" s="1334" t="s">
        <v>22</v>
      </c>
      <c r="O315" s="1408" t="s">
        <v>751</v>
      </c>
      <c r="P315" s="179" t="s">
        <v>752</v>
      </c>
    </row>
    <row r="316" spans="1:16" s="14" customFormat="1" ht="42.65" customHeight="1">
      <c r="A316" s="1018"/>
      <c r="B316" s="953" t="s">
        <v>19</v>
      </c>
      <c r="C316" s="607" t="s">
        <v>753</v>
      </c>
      <c r="D316" s="178"/>
      <c r="E316" s="24"/>
      <c r="F316" s="15"/>
      <c r="G316" s="36"/>
      <c r="H316" s="37"/>
      <c r="I316" s="59"/>
      <c r="J316" s="890"/>
      <c r="K316" s="39"/>
      <c r="L316" s="117" t="s">
        <v>601</v>
      </c>
      <c r="M316" s="154" t="s">
        <v>21</v>
      </c>
      <c r="N316" s="1334" t="s">
        <v>22</v>
      </c>
      <c r="O316" s="1408" t="s">
        <v>754</v>
      </c>
      <c r="P316" s="179" t="s">
        <v>755</v>
      </c>
    </row>
    <row r="317" spans="1:16" s="14" customFormat="1" ht="42.65" customHeight="1">
      <c r="A317" s="1018"/>
      <c r="B317" s="953" t="s">
        <v>19</v>
      </c>
      <c r="C317" s="607" t="s">
        <v>756</v>
      </c>
      <c r="D317" s="178"/>
      <c r="E317" s="24"/>
      <c r="F317" s="15"/>
      <c r="G317" s="36"/>
      <c r="H317" s="37"/>
      <c r="I317" s="59"/>
      <c r="J317" s="890"/>
      <c r="K317" s="39"/>
      <c r="L317" s="117" t="s">
        <v>601</v>
      </c>
      <c r="M317" s="154" t="s">
        <v>21</v>
      </c>
      <c r="N317" s="1334" t="s">
        <v>22</v>
      </c>
      <c r="O317" s="1408" t="s">
        <v>757</v>
      </c>
      <c r="P317" s="179" t="s">
        <v>663</v>
      </c>
    </row>
    <row r="318" spans="1:16" s="14" customFormat="1" ht="42.65" customHeight="1">
      <c r="A318" s="1018"/>
      <c r="B318" s="953" t="s">
        <v>19</v>
      </c>
      <c r="C318" s="607" t="s">
        <v>758</v>
      </c>
      <c r="D318" s="178"/>
      <c r="E318" s="24"/>
      <c r="F318" s="15"/>
      <c r="G318" s="36"/>
      <c r="H318" s="37"/>
      <c r="I318" s="59"/>
      <c r="J318" s="890"/>
      <c r="K318" s="39"/>
      <c r="L318" s="117" t="s">
        <v>601</v>
      </c>
      <c r="M318" s="154" t="s">
        <v>21</v>
      </c>
      <c r="N318" s="1334" t="s">
        <v>22</v>
      </c>
      <c r="O318" s="1408" t="s">
        <v>759</v>
      </c>
      <c r="P318" s="179" t="s">
        <v>663</v>
      </c>
    </row>
    <row r="319" spans="1:16" s="14" customFormat="1" ht="42.65" customHeight="1">
      <c r="A319" s="1018"/>
      <c r="B319" s="953" t="s">
        <v>19</v>
      </c>
      <c r="C319" s="607" t="s">
        <v>760</v>
      </c>
      <c r="D319" s="178"/>
      <c r="E319" s="24"/>
      <c r="F319" s="15"/>
      <c r="G319" s="36"/>
      <c r="H319" s="37"/>
      <c r="I319" s="59"/>
      <c r="J319" s="890"/>
      <c r="K319" s="39"/>
      <c r="L319" s="117" t="s">
        <v>601</v>
      </c>
      <c r="M319" s="154" t="s">
        <v>21</v>
      </c>
      <c r="N319" s="1334" t="s">
        <v>22</v>
      </c>
      <c r="O319" s="1408" t="s">
        <v>761</v>
      </c>
      <c r="P319" s="179" t="s">
        <v>670</v>
      </c>
    </row>
    <row r="320" spans="1:16" s="14" customFormat="1" ht="42.65" customHeight="1">
      <c r="A320" s="1018"/>
      <c r="B320" s="953" t="s">
        <v>19</v>
      </c>
      <c r="C320" s="607" t="s">
        <v>762</v>
      </c>
      <c r="D320" s="178"/>
      <c r="E320" s="24"/>
      <c r="F320" s="19"/>
      <c r="G320" s="42"/>
      <c r="H320" s="43"/>
      <c r="I320" s="89"/>
      <c r="J320" s="1419"/>
      <c r="K320" s="47"/>
      <c r="L320" s="117" t="s">
        <v>601</v>
      </c>
      <c r="M320" s="154" t="s">
        <v>21</v>
      </c>
      <c r="N320" s="1334" t="s">
        <v>22</v>
      </c>
      <c r="O320" s="1408" t="s">
        <v>763</v>
      </c>
      <c r="P320" s="179" t="s">
        <v>608</v>
      </c>
    </row>
    <row r="321" spans="1:16" s="14" customFormat="1" ht="42.65" customHeight="1">
      <c r="A321" s="1018"/>
      <c r="B321" s="953" t="s">
        <v>19</v>
      </c>
      <c r="C321" s="607" t="s">
        <v>764</v>
      </c>
      <c r="D321" s="178"/>
      <c r="E321" s="24"/>
      <c r="F321" s="15"/>
      <c r="G321" s="36"/>
      <c r="H321" s="37"/>
      <c r="I321" s="59"/>
      <c r="J321" s="890"/>
      <c r="K321" s="39"/>
      <c r="L321" s="117"/>
      <c r="M321" s="154" t="s">
        <v>21</v>
      </c>
      <c r="N321" s="1334" t="s">
        <v>22</v>
      </c>
      <c r="O321" s="1408" t="s">
        <v>765</v>
      </c>
      <c r="P321" s="179" t="s">
        <v>766</v>
      </c>
    </row>
    <row r="322" spans="1:16" s="14" customFormat="1" ht="42.65" customHeight="1">
      <c r="A322" s="1018"/>
      <c r="B322" s="953" t="s">
        <v>19</v>
      </c>
      <c r="C322" s="607" t="s">
        <v>767</v>
      </c>
      <c r="D322" s="178" t="s">
        <v>32</v>
      </c>
      <c r="E322" s="947"/>
      <c r="F322" s="948"/>
      <c r="G322" s="949" t="str">
        <f>IF(F322=0,"",E322/F322)</f>
        <v/>
      </c>
      <c r="H322" s="933" t="str">
        <f>IF(F322=0,"",G322*1.2)</f>
        <v/>
      </c>
      <c r="I322" s="86"/>
      <c r="J322" s="890"/>
      <c r="K322" s="933" t="str">
        <f>IF(I322=0,"",I322*1.2*J322)</f>
        <v/>
      </c>
      <c r="L322" s="117"/>
      <c r="M322" s="154" t="s">
        <v>21</v>
      </c>
      <c r="N322" s="1334" t="s">
        <v>22</v>
      </c>
      <c r="O322" s="1408" t="s">
        <v>768</v>
      </c>
      <c r="P322" s="179" t="s">
        <v>769</v>
      </c>
    </row>
    <row r="323" spans="1:16" s="14" customFormat="1" ht="42.65" customHeight="1">
      <c r="A323" s="1018"/>
      <c r="B323" s="953" t="s">
        <v>19</v>
      </c>
      <c r="C323" s="607" t="s">
        <v>770</v>
      </c>
      <c r="D323" s="178"/>
      <c r="E323" s="24"/>
      <c r="F323" s="19"/>
      <c r="G323" s="42"/>
      <c r="H323" s="43"/>
      <c r="I323" s="89"/>
      <c r="J323" s="1419"/>
      <c r="K323" s="47"/>
      <c r="L323" s="117" t="s">
        <v>601</v>
      </c>
      <c r="M323" s="154" t="s">
        <v>21</v>
      </c>
      <c r="N323" s="1334" t="s">
        <v>22</v>
      </c>
      <c r="O323" s="1408" t="s">
        <v>771</v>
      </c>
      <c r="P323" s="179" t="s">
        <v>772</v>
      </c>
    </row>
    <row r="324" spans="1:16" s="14" customFormat="1" ht="42.65" customHeight="1">
      <c r="A324" s="1018"/>
      <c r="B324" s="953" t="s">
        <v>19</v>
      </c>
      <c r="C324" s="607" t="s">
        <v>773</v>
      </c>
      <c r="D324" s="178"/>
      <c r="E324" s="24"/>
      <c r="F324" s="19"/>
      <c r="G324" s="42"/>
      <c r="H324" s="43"/>
      <c r="I324" s="89"/>
      <c r="J324" s="1419"/>
      <c r="K324" s="47"/>
      <c r="L324" s="117" t="s">
        <v>601</v>
      </c>
      <c r="M324" s="154" t="s">
        <v>21</v>
      </c>
      <c r="N324" s="1334" t="s">
        <v>22</v>
      </c>
      <c r="O324" s="1408" t="s">
        <v>774</v>
      </c>
      <c r="P324" s="179" t="s">
        <v>772</v>
      </c>
    </row>
    <row r="325" spans="1:16" s="14" customFormat="1" ht="42.65" customHeight="1">
      <c r="A325" s="1018"/>
      <c r="B325" s="953" t="s">
        <v>19</v>
      </c>
      <c r="C325" s="607" t="s">
        <v>775</v>
      </c>
      <c r="D325" s="178"/>
      <c r="E325" s="24"/>
      <c r="F325" s="19"/>
      <c r="G325" s="42"/>
      <c r="H325" s="43"/>
      <c r="I325" s="89"/>
      <c r="J325" s="1419"/>
      <c r="K325" s="47"/>
      <c r="L325" s="117" t="s">
        <v>601</v>
      </c>
      <c r="M325" s="154" t="s">
        <v>21</v>
      </c>
      <c r="N325" s="1334" t="s">
        <v>22</v>
      </c>
      <c r="O325" s="1408" t="s">
        <v>776</v>
      </c>
      <c r="P325" s="179" t="s">
        <v>777</v>
      </c>
    </row>
    <row r="326" spans="1:16" s="14" customFormat="1" ht="42.65" customHeight="1">
      <c r="A326" s="1018"/>
      <c r="B326" s="953" t="s">
        <v>19</v>
      </c>
      <c r="C326" s="607" t="s">
        <v>778</v>
      </c>
      <c r="D326" s="178"/>
      <c r="E326" s="24"/>
      <c r="F326" s="19"/>
      <c r="G326" s="42"/>
      <c r="H326" s="43"/>
      <c r="I326" s="89"/>
      <c r="J326" s="1419"/>
      <c r="K326" s="47"/>
      <c r="L326" s="117" t="s">
        <v>601</v>
      </c>
      <c r="M326" s="154" t="s">
        <v>21</v>
      </c>
      <c r="N326" s="1334" t="s">
        <v>22</v>
      </c>
      <c r="O326" s="1408" t="s">
        <v>779</v>
      </c>
      <c r="P326" s="179" t="s">
        <v>780</v>
      </c>
    </row>
    <row r="327" spans="1:16" s="14" customFormat="1" ht="42.65" customHeight="1">
      <c r="A327" s="1018"/>
      <c r="B327" s="953" t="s">
        <v>19</v>
      </c>
      <c r="C327" s="607" t="s">
        <v>781</v>
      </c>
      <c r="D327" s="178"/>
      <c r="E327" s="24"/>
      <c r="F327" s="19"/>
      <c r="G327" s="42"/>
      <c r="H327" s="43"/>
      <c r="I327" s="89"/>
      <c r="J327" s="1419"/>
      <c r="K327" s="47"/>
      <c r="L327" s="117" t="s">
        <v>601</v>
      </c>
      <c r="M327" s="154" t="s">
        <v>21</v>
      </c>
      <c r="N327" s="1334" t="s">
        <v>22</v>
      </c>
      <c r="O327" s="1408" t="s">
        <v>782</v>
      </c>
      <c r="P327" s="179" t="s">
        <v>772</v>
      </c>
    </row>
    <row r="328" spans="1:16" s="14" customFormat="1" ht="42.65" customHeight="1">
      <c r="A328" s="1018"/>
      <c r="B328" s="953" t="s">
        <v>19</v>
      </c>
      <c r="C328" s="607" t="s">
        <v>783</v>
      </c>
      <c r="D328" s="178"/>
      <c r="E328" s="24"/>
      <c r="F328" s="19"/>
      <c r="G328" s="42"/>
      <c r="H328" s="43"/>
      <c r="I328" s="89"/>
      <c r="J328" s="1419"/>
      <c r="K328" s="47"/>
      <c r="L328" s="117" t="s">
        <v>601</v>
      </c>
      <c r="M328" s="154" t="s">
        <v>21</v>
      </c>
      <c r="N328" s="1334" t="s">
        <v>22</v>
      </c>
      <c r="O328" s="1408" t="s">
        <v>784</v>
      </c>
      <c r="P328" s="179" t="s">
        <v>772</v>
      </c>
    </row>
    <row r="329" spans="1:16" s="14" customFormat="1" ht="42.65" customHeight="1">
      <c r="A329" s="1018"/>
      <c r="B329" s="953" t="s">
        <v>19</v>
      </c>
      <c r="C329" s="607" t="s">
        <v>785</v>
      </c>
      <c r="D329" s="178"/>
      <c r="E329" s="24"/>
      <c r="F329" s="19"/>
      <c r="G329" s="42"/>
      <c r="H329" s="43"/>
      <c r="I329" s="89"/>
      <c r="J329" s="1419"/>
      <c r="K329" s="47"/>
      <c r="L329" s="117" t="s">
        <v>601</v>
      </c>
      <c r="M329" s="154" t="s">
        <v>21</v>
      </c>
      <c r="N329" s="1334" t="s">
        <v>22</v>
      </c>
      <c r="O329" s="1408" t="s">
        <v>786</v>
      </c>
      <c r="P329" s="179" t="s">
        <v>787</v>
      </c>
    </row>
    <row r="330" spans="1:16" s="14" customFormat="1" ht="42.65" customHeight="1">
      <c r="A330" s="1018"/>
      <c r="B330" s="953" t="s">
        <v>19</v>
      </c>
      <c r="C330" s="607" t="s">
        <v>788</v>
      </c>
      <c r="D330" s="178"/>
      <c r="E330" s="24"/>
      <c r="F330" s="19"/>
      <c r="G330" s="42"/>
      <c r="H330" s="43"/>
      <c r="I330" s="89"/>
      <c r="J330" s="1419"/>
      <c r="K330" s="47"/>
      <c r="L330" s="117" t="s">
        <v>601</v>
      </c>
      <c r="M330" s="154" t="s">
        <v>21</v>
      </c>
      <c r="N330" s="1334" t="s">
        <v>22</v>
      </c>
      <c r="O330" s="1408" t="s">
        <v>789</v>
      </c>
      <c r="P330" s="179" t="s">
        <v>787</v>
      </c>
    </row>
    <row r="331" spans="1:16" s="14" customFormat="1" ht="42.65" customHeight="1">
      <c r="A331" s="1018"/>
      <c r="B331" s="953" t="s">
        <v>19</v>
      </c>
      <c r="C331" s="607" t="s">
        <v>790</v>
      </c>
      <c r="D331" s="178" t="s">
        <v>32</v>
      </c>
      <c r="E331" s="947"/>
      <c r="F331" s="948"/>
      <c r="G331" s="949" t="str">
        <f>IF(F331=0,"",E331/F331)</f>
        <v/>
      </c>
      <c r="H331" s="933" t="str">
        <f>IF(F331=0,"",G331*1.2)</f>
        <v/>
      </c>
      <c r="I331" s="86"/>
      <c r="J331" s="890"/>
      <c r="K331" s="933" t="str">
        <f>IF(I331=0,"",I331*1.2*J331)</f>
        <v/>
      </c>
      <c r="L331" s="117" t="s">
        <v>601</v>
      </c>
      <c r="M331" s="154" t="s">
        <v>21</v>
      </c>
      <c r="N331" s="1334" t="s">
        <v>22</v>
      </c>
      <c r="O331" s="1408" t="s">
        <v>791</v>
      </c>
      <c r="P331" s="179" t="s">
        <v>787</v>
      </c>
    </row>
    <row r="332" spans="1:16" s="14" customFormat="1" ht="42.65" customHeight="1">
      <c r="A332" s="1018"/>
      <c r="B332" s="953" t="s">
        <v>19</v>
      </c>
      <c r="C332" s="607" t="s">
        <v>792</v>
      </c>
      <c r="D332" s="178" t="s">
        <v>32</v>
      </c>
      <c r="E332" s="947"/>
      <c r="F332" s="948"/>
      <c r="G332" s="949" t="str">
        <f>IF(F332=0,"",E332/F332)</f>
        <v/>
      </c>
      <c r="H332" s="933" t="str">
        <f>IF(F332=0,"",G332*1.2)</f>
        <v/>
      </c>
      <c r="I332" s="86"/>
      <c r="J332" s="890"/>
      <c r="K332" s="933" t="str">
        <f>IF(I332=0,"",I332*1.2*J332)</f>
        <v/>
      </c>
      <c r="L332" s="117" t="s">
        <v>601</v>
      </c>
      <c r="M332" s="154" t="s">
        <v>21</v>
      </c>
      <c r="N332" s="1334" t="s">
        <v>22</v>
      </c>
      <c r="O332" s="1408" t="s">
        <v>793</v>
      </c>
      <c r="P332" s="179" t="s">
        <v>787</v>
      </c>
    </row>
    <row r="333" spans="1:16" s="14" customFormat="1" ht="42.65" customHeight="1">
      <c r="A333" s="1018"/>
      <c r="B333" s="953" t="s">
        <v>19</v>
      </c>
      <c r="C333" s="607" t="s">
        <v>794</v>
      </c>
      <c r="D333" s="178"/>
      <c r="E333" s="24"/>
      <c r="F333" s="19"/>
      <c r="G333" s="42"/>
      <c r="H333" s="43"/>
      <c r="I333" s="89"/>
      <c r="J333" s="1419"/>
      <c r="K333" s="47"/>
      <c r="L333" s="117" t="s">
        <v>601</v>
      </c>
      <c r="M333" s="154" t="s">
        <v>21</v>
      </c>
      <c r="N333" s="1334" t="s">
        <v>22</v>
      </c>
      <c r="O333" s="1408" t="s">
        <v>795</v>
      </c>
      <c r="P333" s="179" t="s">
        <v>787</v>
      </c>
    </row>
    <row r="334" spans="1:16" s="14" customFormat="1" ht="42.65" customHeight="1">
      <c r="A334" s="1018"/>
      <c r="B334" s="953" t="s">
        <v>19</v>
      </c>
      <c r="C334" s="607" t="s">
        <v>796</v>
      </c>
      <c r="D334" s="178"/>
      <c r="E334" s="24"/>
      <c r="F334" s="19"/>
      <c r="G334" s="42"/>
      <c r="H334" s="43"/>
      <c r="I334" s="89"/>
      <c r="J334" s="1419"/>
      <c r="K334" s="47"/>
      <c r="L334" s="117" t="s">
        <v>601</v>
      </c>
      <c r="M334" s="154" t="s">
        <v>21</v>
      </c>
      <c r="N334" s="1334" t="s">
        <v>22</v>
      </c>
      <c r="O334" s="1408" t="s">
        <v>797</v>
      </c>
      <c r="P334" s="179" t="s">
        <v>787</v>
      </c>
    </row>
    <row r="335" spans="1:16" s="14" customFormat="1" ht="42.65" customHeight="1">
      <c r="A335" s="1018"/>
      <c r="B335" s="953" t="s">
        <v>19</v>
      </c>
      <c r="C335" s="607" t="s">
        <v>798</v>
      </c>
      <c r="D335" s="178"/>
      <c r="E335" s="24"/>
      <c r="F335" s="19"/>
      <c r="G335" s="42"/>
      <c r="H335" s="43"/>
      <c r="I335" s="89"/>
      <c r="J335" s="1419"/>
      <c r="K335" s="47"/>
      <c r="L335" s="117" t="s">
        <v>601</v>
      </c>
      <c r="M335" s="154" t="s">
        <v>21</v>
      </c>
      <c r="N335" s="1334" t="s">
        <v>22</v>
      </c>
      <c r="O335" s="1408" t="s">
        <v>799</v>
      </c>
      <c r="P335" s="179" t="s">
        <v>800</v>
      </c>
    </row>
    <row r="336" spans="1:16" s="14" customFormat="1" ht="42.65" customHeight="1">
      <c r="A336" s="1018"/>
      <c r="B336" s="953" t="s">
        <v>19</v>
      </c>
      <c r="C336" s="607" t="s">
        <v>801</v>
      </c>
      <c r="D336" s="178"/>
      <c r="E336" s="24"/>
      <c r="F336" s="19"/>
      <c r="G336" s="42"/>
      <c r="H336" s="43"/>
      <c r="I336" s="89"/>
      <c r="J336" s="1419"/>
      <c r="K336" s="47"/>
      <c r="L336" s="117" t="s">
        <v>601</v>
      </c>
      <c r="M336" s="154" t="s">
        <v>21</v>
      </c>
      <c r="N336" s="1334" t="s">
        <v>22</v>
      </c>
      <c r="O336" s="1408" t="s">
        <v>802</v>
      </c>
      <c r="P336" s="179" t="s">
        <v>800</v>
      </c>
    </row>
    <row r="337" spans="1:16" s="14" customFormat="1" ht="42.65" customHeight="1">
      <c r="A337" s="1018"/>
      <c r="B337" s="953" t="s">
        <v>19</v>
      </c>
      <c r="C337" s="607" t="s">
        <v>803</v>
      </c>
      <c r="D337" s="178"/>
      <c r="E337" s="24"/>
      <c r="F337" s="19"/>
      <c r="G337" s="42"/>
      <c r="H337" s="43"/>
      <c r="I337" s="89"/>
      <c r="J337" s="1419"/>
      <c r="K337" s="47"/>
      <c r="L337" s="117" t="s">
        <v>601</v>
      </c>
      <c r="M337" s="154" t="s">
        <v>21</v>
      </c>
      <c r="N337" s="1334" t="s">
        <v>22</v>
      </c>
      <c r="O337" s="1408" t="s">
        <v>804</v>
      </c>
      <c r="P337" s="179" t="s">
        <v>805</v>
      </c>
    </row>
    <row r="338" spans="1:16" s="14" customFormat="1" ht="42.65" customHeight="1">
      <c r="A338" s="1018"/>
      <c r="B338" s="953" t="s">
        <v>19</v>
      </c>
      <c r="C338" s="607" t="s">
        <v>806</v>
      </c>
      <c r="D338" s="178"/>
      <c r="E338" s="25"/>
      <c r="F338" s="20"/>
      <c r="G338" s="46"/>
      <c r="H338" s="47"/>
      <c r="I338" s="89"/>
      <c r="J338" s="1419"/>
      <c r="K338" s="47"/>
      <c r="L338" s="117" t="s">
        <v>807</v>
      </c>
      <c r="M338" s="154" t="s">
        <v>21</v>
      </c>
      <c r="N338" s="1334" t="s">
        <v>22</v>
      </c>
      <c r="O338" s="1408" t="s">
        <v>808</v>
      </c>
      <c r="P338" s="179" t="s">
        <v>809</v>
      </c>
    </row>
    <row r="339" spans="1:16" s="14" customFormat="1" ht="42.65" customHeight="1">
      <c r="A339" s="1018"/>
      <c r="B339" s="953" t="s">
        <v>19</v>
      </c>
      <c r="C339" s="607" t="s">
        <v>810</v>
      </c>
      <c r="D339" s="178" t="s">
        <v>32</v>
      </c>
      <c r="E339" s="947"/>
      <c r="F339" s="948"/>
      <c r="G339" s="949" t="str">
        <f t="shared" ref="G339:G351" si="3">IF(F339=0,"",E339/F339)</f>
        <v/>
      </c>
      <c r="H339" s="933" t="str">
        <f t="shared" ref="H339:H351" si="4">IF(F339=0,"",G339*1.2)</f>
        <v/>
      </c>
      <c r="I339" s="86"/>
      <c r="J339" s="890"/>
      <c r="K339" s="933" t="str">
        <f t="shared" ref="K339:K351" si="5">IF(I339=0,"",I339*1.2*J339)</f>
        <v/>
      </c>
      <c r="L339" s="117"/>
      <c r="M339" s="154" t="s">
        <v>86</v>
      </c>
      <c r="N339" s="1334" t="s">
        <v>22</v>
      </c>
      <c r="O339" s="1408" t="s">
        <v>811</v>
      </c>
      <c r="P339" s="179" t="s">
        <v>812</v>
      </c>
    </row>
    <row r="340" spans="1:16" s="14" customFormat="1" ht="42.65" customHeight="1">
      <c r="A340" s="1018"/>
      <c r="B340" s="953" t="s">
        <v>19</v>
      </c>
      <c r="C340" s="607" t="s">
        <v>813</v>
      </c>
      <c r="D340" s="178" t="s">
        <v>32</v>
      </c>
      <c r="E340" s="947"/>
      <c r="F340" s="948"/>
      <c r="G340" s="949" t="str">
        <f t="shared" si="3"/>
        <v/>
      </c>
      <c r="H340" s="933" t="str">
        <f t="shared" si="4"/>
        <v/>
      </c>
      <c r="I340" s="86"/>
      <c r="J340" s="890"/>
      <c r="K340" s="933" t="str">
        <f t="shared" si="5"/>
        <v/>
      </c>
      <c r="L340" s="117"/>
      <c r="M340" s="154" t="s">
        <v>86</v>
      </c>
      <c r="N340" s="1334" t="s">
        <v>22</v>
      </c>
      <c r="O340" s="1408" t="s">
        <v>814</v>
      </c>
      <c r="P340" s="179" t="s">
        <v>815</v>
      </c>
    </row>
    <row r="341" spans="1:16" s="14" customFormat="1" ht="42.65" customHeight="1">
      <c r="A341" s="1018"/>
      <c r="B341" s="953" t="s">
        <v>19</v>
      </c>
      <c r="C341" s="607" t="s">
        <v>816</v>
      </c>
      <c r="D341" s="178" t="s">
        <v>32</v>
      </c>
      <c r="E341" s="947"/>
      <c r="F341" s="948"/>
      <c r="G341" s="949" t="str">
        <f t="shared" si="3"/>
        <v/>
      </c>
      <c r="H341" s="933" t="str">
        <f t="shared" si="4"/>
        <v/>
      </c>
      <c r="I341" s="86"/>
      <c r="J341" s="890"/>
      <c r="K341" s="933" t="str">
        <f t="shared" si="5"/>
        <v/>
      </c>
      <c r="L341" s="117"/>
      <c r="M341" s="154" t="s">
        <v>86</v>
      </c>
      <c r="N341" s="1334" t="s">
        <v>22</v>
      </c>
      <c r="O341" s="1408" t="s">
        <v>817</v>
      </c>
      <c r="P341" s="179" t="s">
        <v>818</v>
      </c>
    </row>
    <row r="342" spans="1:16" s="14" customFormat="1" ht="42.65" customHeight="1">
      <c r="A342" s="1018"/>
      <c r="B342" s="953" t="s">
        <v>19</v>
      </c>
      <c r="C342" s="607" t="s">
        <v>819</v>
      </c>
      <c r="D342" s="178" t="s">
        <v>32</v>
      </c>
      <c r="E342" s="947"/>
      <c r="F342" s="948"/>
      <c r="G342" s="949" t="str">
        <f t="shared" si="3"/>
        <v/>
      </c>
      <c r="H342" s="933" t="str">
        <f t="shared" si="4"/>
        <v/>
      </c>
      <c r="I342" s="86"/>
      <c r="J342" s="890"/>
      <c r="K342" s="933" t="str">
        <f t="shared" si="5"/>
        <v/>
      </c>
      <c r="L342" s="117"/>
      <c r="M342" s="154" t="s">
        <v>86</v>
      </c>
      <c r="N342" s="1334" t="s">
        <v>22</v>
      </c>
      <c r="O342" s="1408" t="s">
        <v>820</v>
      </c>
      <c r="P342" s="179" t="s">
        <v>821</v>
      </c>
    </row>
    <row r="343" spans="1:16" s="14" customFormat="1" ht="42.65" customHeight="1">
      <c r="A343" s="1018"/>
      <c r="B343" s="953" t="s">
        <v>19</v>
      </c>
      <c r="C343" s="607" t="s">
        <v>822</v>
      </c>
      <c r="D343" s="178" t="s">
        <v>32</v>
      </c>
      <c r="E343" s="947"/>
      <c r="F343" s="948"/>
      <c r="G343" s="949" t="str">
        <f t="shared" si="3"/>
        <v/>
      </c>
      <c r="H343" s="933" t="str">
        <f t="shared" si="4"/>
        <v/>
      </c>
      <c r="I343" s="86"/>
      <c r="J343" s="890"/>
      <c r="K343" s="933" t="str">
        <f t="shared" si="5"/>
        <v/>
      </c>
      <c r="L343" s="117"/>
      <c r="M343" s="154" t="s">
        <v>86</v>
      </c>
      <c r="N343" s="1334" t="s">
        <v>22</v>
      </c>
      <c r="O343" s="1408" t="s">
        <v>823</v>
      </c>
      <c r="P343" s="179" t="s">
        <v>824</v>
      </c>
    </row>
    <row r="344" spans="1:16" s="14" customFormat="1" ht="42.65" customHeight="1">
      <c r="A344" s="1018"/>
      <c r="B344" s="953" t="s">
        <v>19</v>
      </c>
      <c r="C344" s="607" t="s">
        <v>825</v>
      </c>
      <c r="D344" s="178" t="s">
        <v>32</v>
      </c>
      <c r="E344" s="947"/>
      <c r="F344" s="948"/>
      <c r="G344" s="949" t="str">
        <f t="shared" si="3"/>
        <v/>
      </c>
      <c r="H344" s="933" t="str">
        <f t="shared" si="4"/>
        <v/>
      </c>
      <c r="I344" s="86"/>
      <c r="J344" s="890"/>
      <c r="K344" s="933" t="str">
        <f t="shared" si="5"/>
        <v/>
      </c>
      <c r="L344" s="117"/>
      <c r="M344" s="154" t="s">
        <v>86</v>
      </c>
      <c r="N344" s="1334" t="s">
        <v>22</v>
      </c>
      <c r="O344" s="1408" t="s">
        <v>826</v>
      </c>
      <c r="P344" s="179" t="s">
        <v>827</v>
      </c>
    </row>
    <row r="345" spans="1:16" s="14" customFormat="1" ht="42.65" customHeight="1">
      <c r="A345" s="1018"/>
      <c r="B345" s="953" t="s">
        <v>19</v>
      </c>
      <c r="C345" s="607" t="s">
        <v>828</v>
      </c>
      <c r="D345" s="178" t="s">
        <v>32</v>
      </c>
      <c r="E345" s="947"/>
      <c r="F345" s="948"/>
      <c r="G345" s="949" t="str">
        <f t="shared" si="3"/>
        <v/>
      </c>
      <c r="H345" s="933" t="str">
        <f t="shared" si="4"/>
        <v/>
      </c>
      <c r="I345" s="86"/>
      <c r="J345" s="1420"/>
      <c r="K345" s="958" t="str">
        <f t="shared" si="5"/>
        <v/>
      </c>
      <c r="L345" s="959"/>
      <c r="M345" s="154" t="s">
        <v>86</v>
      </c>
      <c r="N345" s="1334" t="s">
        <v>22</v>
      </c>
      <c r="O345" s="1408" t="s">
        <v>829</v>
      </c>
      <c r="P345" s="179" t="s">
        <v>830</v>
      </c>
    </row>
    <row r="346" spans="1:16" s="14" customFormat="1" ht="42.65" customHeight="1">
      <c r="A346" s="1018"/>
      <c r="B346" s="953" t="s">
        <v>19</v>
      </c>
      <c r="C346" s="607" t="s">
        <v>831</v>
      </c>
      <c r="D346" s="178" t="s">
        <v>32</v>
      </c>
      <c r="E346" s="947"/>
      <c r="F346" s="948"/>
      <c r="G346" s="949" t="str">
        <f t="shared" si="3"/>
        <v/>
      </c>
      <c r="H346" s="933" t="str">
        <f t="shared" si="4"/>
        <v/>
      </c>
      <c r="I346" s="86"/>
      <c r="J346" s="1420"/>
      <c r="K346" s="958" t="str">
        <f t="shared" si="5"/>
        <v/>
      </c>
      <c r="L346" s="959"/>
      <c r="M346" s="154" t="s">
        <v>86</v>
      </c>
      <c r="N346" s="1334" t="s">
        <v>22</v>
      </c>
      <c r="O346" s="1408" t="s">
        <v>832</v>
      </c>
      <c r="P346" s="179" t="s">
        <v>833</v>
      </c>
    </row>
    <row r="347" spans="1:16" s="14" customFormat="1" ht="42.65" customHeight="1">
      <c r="A347" s="1018"/>
      <c r="B347" s="953" t="s">
        <v>19</v>
      </c>
      <c r="C347" s="607" t="s">
        <v>834</v>
      </c>
      <c r="D347" s="178" t="s">
        <v>32</v>
      </c>
      <c r="E347" s="947"/>
      <c r="F347" s="948"/>
      <c r="G347" s="949" t="str">
        <f t="shared" si="3"/>
        <v/>
      </c>
      <c r="H347" s="933" t="str">
        <f t="shared" si="4"/>
        <v/>
      </c>
      <c r="I347" s="86"/>
      <c r="J347" s="1420"/>
      <c r="K347" s="958" t="str">
        <f t="shared" si="5"/>
        <v/>
      </c>
      <c r="L347" s="959"/>
      <c r="M347" s="154" t="s">
        <v>86</v>
      </c>
      <c r="N347" s="1334" t="s">
        <v>22</v>
      </c>
      <c r="O347" s="1408" t="s">
        <v>835</v>
      </c>
      <c r="P347" s="179" t="s">
        <v>836</v>
      </c>
    </row>
    <row r="348" spans="1:16" s="14" customFormat="1" ht="42.65" customHeight="1">
      <c r="A348" s="1018"/>
      <c r="B348" s="953" t="s">
        <v>19</v>
      </c>
      <c r="C348" s="607" t="s">
        <v>837</v>
      </c>
      <c r="D348" s="178" t="s">
        <v>32</v>
      </c>
      <c r="E348" s="947"/>
      <c r="F348" s="948"/>
      <c r="G348" s="949" t="str">
        <f t="shared" si="3"/>
        <v/>
      </c>
      <c r="H348" s="933" t="str">
        <f t="shared" si="4"/>
        <v/>
      </c>
      <c r="I348" s="86"/>
      <c r="J348" s="1420"/>
      <c r="K348" s="958" t="str">
        <f t="shared" si="5"/>
        <v/>
      </c>
      <c r="L348" s="959"/>
      <c r="M348" s="154" t="s">
        <v>86</v>
      </c>
      <c r="N348" s="1334" t="s">
        <v>22</v>
      </c>
      <c r="O348" s="1408" t="s">
        <v>838</v>
      </c>
      <c r="P348" s="179" t="s">
        <v>839</v>
      </c>
    </row>
    <row r="349" spans="1:16" s="14" customFormat="1" ht="42.65" customHeight="1">
      <c r="A349" s="1018"/>
      <c r="B349" s="953" t="s">
        <v>19</v>
      </c>
      <c r="C349" s="607" t="s">
        <v>840</v>
      </c>
      <c r="D349" s="178" t="s">
        <v>32</v>
      </c>
      <c r="E349" s="947"/>
      <c r="F349" s="948"/>
      <c r="G349" s="949" t="str">
        <f t="shared" si="3"/>
        <v/>
      </c>
      <c r="H349" s="933" t="str">
        <f t="shared" si="4"/>
        <v/>
      </c>
      <c r="I349" s="86"/>
      <c r="J349" s="1420"/>
      <c r="K349" s="958" t="str">
        <f t="shared" si="5"/>
        <v/>
      </c>
      <c r="L349" s="959"/>
      <c r="M349" s="154" t="s">
        <v>86</v>
      </c>
      <c r="N349" s="1334" t="s">
        <v>22</v>
      </c>
      <c r="O349" s="1408" t="s">
        <v>841</v>
      </c>
      <c r="P349" s="179" t="s">
        <v>842</v>
      </c>
    </row>
    <row r="350" spans="1:16" s="14" customFormat="1" ht="42.65" customHeight="1">
      <c r="A350" s="1018"/>
      <c r="B350" s="953" t="s">
        <v>19</v>
      </c>
      <c r="C350" s="607" t="s">
        <v>843</v>
      </c>
      <c r="D350" s="178" t="s">
        <v>32</v>
      </c>
      <c r="E350" s="947"/>
      <c r="F350" s="948"/>
      <c r="G350" s="949" t="str">
        <f t="shared" si="3"/>
        <v/>
      </c>
      <c r="H350" s="933" t="str">
        <f t="shared" si="4"/>
        <v/>
      </c>
      <c r="I350" s="86"/>
      <c r="J350" s="1420"/>
      <c r="K350" s="958" t="str">
        <f t="shared" si="5"/>
        <v/>
      </c>
      <c r="L350" s="959"/>
      <c r="M350" s="154" t="s">
        <v>86</v>
      </c>
      <c r="N350" s="1334" t="s">
        <v>22</v>
      </c>
      <c r="O350" s="1408" t="s">
        <v>844</v>
      </c>
      <c r="P350" s="179" t="s">
        <v>845</v>
      </c>
    </row>
    <row r="351" spans="1:16" s="14" customFormat="1" ht="42.65" customHeight="1">
      <c r="A351" s="1018"/>
      <c r="B351" s="953" t="s">
        <v>19</v>
      </c>
      <c r="C351" s="607" t="s">
        <v>846</v>
      </c>
      <c r="D351" s="178" t="s">
        <v>32</v>
      </c>
      <c r="E351" s="947"/>
      <c r="F351" s="948"/>
      <c r="G351" s="949" t="str">
        <f t="shared" si="3"/>
        <v/>
      </c>
      <c r="H351" s="933" t="str">
        <f t="shared" si="4"/>
        <v/>
      </c>
      <c r="I351" s="86"/>
      <c r="J351" s="1420"/>
      <c r="K351" s="958" t="str">
        <f t="shared" si="5"/>
        <v/>
      </c>
      <c r="L351" s="117"/>
      <c r="M351" s="154" t="s">
        <v>21</v>
      </c>
      <c r="N351" s="1334" t="s">
        <v>22</v>
      </c>
      <c r="O351" s="1408" t="s">
        <v>847</v>
      </c>
      <c r="P351" s="179" t="s">
        <v>848</v>
      </c>
    </row>
    <row r="352" spans="1:16" s="14" customFormat="1" ht="42.65" customHeight="1">
      <c r="A352" s="1018"/>
      <c r="B352" s="953" t="s">
        <v>19</v>
      </c>
      <c r="C352" s="607" t="s">
        <v>849</v>
      </c>
      <c r="D352" s="1491"/>
      <c r="E352" s="978"/>
      <c r="F352" s="966"/>
      <c r="G352" s="979"/>
      <c r="H352" s="968"/>
      <c r="I352" s="785"/>
      <c r="J352" s="1421"/>
      <c r="K352" s="1336"/>
      <c r="L352" s="120"/>
      <c r="M352" s="905" t="s">
        <v>86</v>
      </c>
      <c r="N352" s="1334" t="s">
        <v>22</v>
      </c>
      <c r="O352" s="1405" t="s">
        <v>850</v>
      </c>
      <c r="P352" s="1343" t="s">
        <v>851</v>
      </c>
    </row>
    <row r="353" spans="1:16" s="14" customFormat="1" ht="42.65" customHeight="1">
      <c r="A353" s="1018"/>
      <c r="B353" s="1232" t="s">
        <v>46</v>
      </c>
      <c r="C353" s="611" t="s">
        <v>852</v>
      </c>
      <c r="D353" s="1491"/>
      <c r="E353" s="50"/>
      <c r="F353" s="51"/>
      <c r="G353" s="52"/>
      <c r="H353" s="53"/>
      <c r="I353" s="60"/>
      <c r="J353" s="907"/>
      <c r="K353" s="511"/>
      <c r="L353" s="791" t="s">
        <v>52</v>
      </c>
      <c r="M353" s="905" t="s">
        <v>21</v>
      </c>
      <c r="N353" s="1334" t="s">
        <v>22</v>
      </c>
      <c r="O353" s="1406" t="s">
        <v>853</v>
      </c>
      <c r="P353" s="1343" t="s">
        <v>854</v>
      </c>
    </row>
    <row r="354" spans="1:16" s="68" customFormat="1" ht="42.65" customHeight="1">
      <c r="A354" s="75"/>
      <c r="B354" s="953" t="s">
        <v>46</v>
      </c>
      <c r="C354" s="607" t="s">
        <v>855</v>
      </c>
      <c r="D354" s="178"/>
      <c r="E354" s="69"/>
      <c r="F354" s="70"/>
      <c r="G354" s="71"/>
      <c r="H354" s="72"/>
      <c r="I354" s="88"/>
      <c r="J354" s="890"/>
      <c r="K354" s="72"/>
      <c r="L354" s="117" t="s">
        <v>52</v>
      </c>
      <c r="M354" s="154" t="s">
        <v>21</v>
      </c>
      <c r="N354" s="1334" t="s">
        <v>22</v>
      </c>
      <c r="O354" s="1408" t="s">
        <v>856</v>
      </c>
      <c r="P354" s="179" t="s">
        <v>857</v>
      </c>
    </row>
    <row r="355" spans="1:16" s="14" customFormat="1" ht="42.65" customHeight="1">
      <c r="A355" s="1018"/>
      <c r="B355" s="953" t="s">
        <v>46</v>
      </c>
      <c r="C355" s="607" t="s">
        <v>858</v>
      </c>
      <c r="D355" s="178"/>
      <c r="E355" s="24"/>
      <c r="F355" s="15"/>
      <c r="G355" s="36"/>
      <c r="H355" s="37"/>
      <c r="I355" s="59"/>
      <c r="J355" s="890"/>
      <c r="K355" s="39"/>
      <c r="L355" s="117" t="s">
        <v>52</v>
      </c>
      <c r="M355" s="154" t="s">
        <v>21</v>
      </c>
      <c r="N355" s="1334" t="s">
        <v>22</v>
      </c>
      <c r="O355" s="1408" t="s">
        <v>859</v>
      </c>
      <c r="P355" s="179" t="s">
        <v>860</v>
      </c>
    </row>
    <row r="356" spans="1:16" s="14" customFormat="1" ht="42.65" customHeight="1">
      <c r="A356" s="1018"/>
      <c r="B356" s="1232" t="s">
        <v>46</v>
      </c>
      <c r="C356" s="611" t="s">
        <v>861</v>
      </c>
      <c r="D356" s="1491"/>
      <c r="E356" s="781"/>
      <c r="F356" s="782"/>
      <c r="G356" s="783"/>
      <c r="H356" s="784"/>
      <c r="I356" s="60"/>
      <c r="J356" s="907"/>
      <c r="K356" s="511"/>
      <c r="L356" s="791" t="s">
        <v>52</v>
      </c>
      <c r="M356" s="905" t="s">
        <v>471</v>
      </c>
      <c r="N356" s="1334" t="s">
        <v>22</v>
      </c>
      <c r="O356" s="1406" t="s">
        <v>862</v>
      </c>
      <c r="P356" s="1343" t="s">
        <v>863</v>
      </c>
    </row>
    <row r="357" spans="1:16" s="14" customFormat="1" ht="42.65" customHeight="1">
      <c r="A357" s="1018"/>
      <c r="B357" s="1232" t="s">
        <v>46</v>
      </c>
      <c r="C357" s="611" t="s">
        <v>864</v>
      </c>
      <c r="D357" s="1491"/>
      <c r="E357" s="781"/>
      <c r="F357" s="782"/>
      <c r="G357" s="783"/>
      <c r="H357" s="784"/>
      <c r="I357" s="60"/>
      <c r="J357" s="907"/>
      <c r="K357" s="511"/>
      <c r="L357" s="791" t="s">
        <v>52</v>
      </c>
      <c r="M357" s="905" t="s">
        <v>471</v>
      </c>
      <c r="N357" s="1334" t="s">
        <v>22</v>
      </c>
      <c r="O357" s="1406" t="s">
        <v>865</v>
      </c>
      <c r="P357" s="1343" t="s">
        <v>866</v>
      </c>
    </row>
    <row r="358" spans="1:16" s="14" customFormat="1" ht="42.65" customHeight="1">
      <c r="A358" s="1018"/>
      <c r="B358" s="1232" t="s">
        <v>46</v>
      </c>
      <c r="C358" s="611" t="s">
        <v>867</v>
      </c>
      <c r="D358" s="1491"/>
      <c r="E358" s="781"/>
      <c r="F358" s="782"/>
      <c r="G358" s="783"/>
      <c r="H358" s="784"/>
      <c r="I358" s="60"/>
      <c r="J358" s="907"/>
      <c r="K358" s="511"/>
      <c r="L358" s="791" t="s">
        <v>52</v>
      </c>
      <c r="M358" s="905" t="s">
        <v>471</v>
      </c>
      <c r="N358" s="1334" t="s">
        <v>22</v>
      </c>
      <c r="O358" s="1406" t="s">
        <v>868</v>
      </c>
      <c r="P358" s="1343" t="s">
        <v>869</v>
      </c>
    </row>
    <row r="359" spans="1:16" s="14" customFormat="1" ht="53.5" customHeight="1">
      <c r="A359" s="1018"/>
      <c r="B359" s="1232" t="s">
        <v>46</v>
      </c>
      <c r="C359" s="611" t="s">
        <v>870</v>
      </c>
      <c r="D359" s="1491"/>
      <c r="E359" s="781"/>
      <c r="F359" s="782"/>
      <c r="G359" s="783"/>
      <c r="H359" s="784"/>
      <c r="I359" s="60"/>
      <c r="J359" s="907"/>
      <c r="K359" s="511"/>
      <c r="L359" s="791" t="s">
        <v>52</v>
      </c>
      <c r="M359" s="905" t="s">
        <v>471</v>
      </c>
      <c r="N359" s="1334" t="s">
        <v>22</v>
      </c>
      <c r="O359" s="1406" t="s">
        <v>871</v>
      </c>
      <c r="P359" s="1343" t="s">
        <v>872</v>
      </c>
    </row>
    <row r="360" spans="1:16" s="14" customFormat="1" ht="53.5" customHeight="1">
      <c r="A360" s="1018"/>
      <c r="B360" s="1232" t="s">
        <v>46</v>
      </c>
      <c r="C360" s="611" t="s">
        <v>873</v>
      </c>
      <c r="D360" s="1491"/>
      <c r="E360" s="781"/>
      <c r="F360" s="782"/>
      <c r="G360" s="783"/>
      <c r="H360" s="784"/>
      <c r="I360" s="60"/>
      <c r="J360" s="907"/>
      <c r="K360" s="511"/>
      <c r="L360" s="791" t="s">
        <v>52</v>
      </c>
      <c r="M360" s="905" t="s">
        <v>471</v>
      </c>
      <c r="N360" s="1334" t="s">
        <v>22</v>
      </c>
      <c r="O360" s="1406" t="s">
        <v>874</v>
      </c>
      <c r="P360" s="1343" t="s">
        <v>875</v>
      </c>
    </row>
    <row r="361" spans="1:16" s="14" customFormat="1" ht="53.5" customHeight="1">
      <c r="A361" s="1018"/>
      <c r="B361" s="1232" t="s">
        <v>46</v>
      </c>
      <c r="C361" s="611" t="s">
        <v>876</v>
      </c>
      <c r="D361" s="1491"/>
      <c r="E361" s="781"/>
      <c r="F361" s="782"/>
      <c r="G361" s="783"/>
      <c r="H361" s="784"/>
      <c r="I361" s="60"/>
      <c r="J361" s="907"/>
      <c r="K361" s="511"/>
      <c r="L361" s="791" t="s">
        <v>52</v>
      </c>
      <c r="M361" s="905" t="s">
        <v>471</v>
      </c>
      <c r="N361" s="1334" t="s">
        <v>22</v>
      </c>
      <c r="O361" s="1405" t="s">
        <v>877</v>
      </c>
      <c r="P361" s="1343" t="s">
        <v>878</v>
      </c>
    </row>
    <row r="362" spans="1:16" s="14" customFormat="1" ht="53.5" customHeight="1">
      <c r="A362" s="1018"/>
      <c r="B362" s="1232" t="s">
        <v>46</v>
      </c>
      <c r="C362" s="611" t="s">
        <v>879</v>
      </c>
      <c r="D362" s="1491"/>
      <c r="E362" s="781"/>
      <c r="F362" s="782"/>
      <c r="G362" s="783"/>
      <c r="H362" s="784"/>
      <c r="I362" s="60"/>
      <c r="J362" s="907"/>
      <c r="K362" s="511"/>
      <c r="L362" s="791" t="s">
        <v>52</v>
      </c>
      <c r="M362" s="905" t="s">
        <v>471</v>
      </c>
      <c r="N362" s="1334" t="s">
        <v>22</v>
      </c>
      <c r="O362" s="1405" t="s">
        <v>880</v>
      </c>
      <c r="P362" s="1343" t="s">
        <v>881</v>
      </c>
    </row>
    <row r="363" spans="1:16" s="14" customFormat="1" ht="53.5" customHeight="1">
      <c r="A363" s="1018"/>
      <c r="B363" s="1232" t="s">
        <v>46</v>
      </c>
      <c r="C363" s="611" t="s">
        <v>882</v>
      </c>
      <c r="D363" s="1491"/>
      <c r="E363" s="781"/>
      <c r="F363" s="782"/>
      <c r="G363" s="783"/>
      <c r="H363" s="784"/>
      <c r="I363" s="60"/>
      <c r="J363" s="907"/>
      <c r="K363" s="511"/>
      <c r="L363" s="791" t="s">
        <v>52</v>
      </c>
      <c r="M363" s="905" t="s">
        <v>471</v>
      </c>
      <c r="N363" s="1334" t="s">
        <v>22</v>
      </c>
      <c r="O363" s="1405" t="s">
        <v>883</v>
      </c>
      <c r="P363" s="1343" t="s">
        <v>884</v>
      </c>
    </row>
    <row r="364" spans="1:16" s="14" customFormat="1" ht="53.5" customHeight="1">
      <c r="A364" s="1018"/>
      <c r="B364" s="1232" t="s">
        <v>46</v>
      </c>
      <c r="C364" s="611" t="s">
        <v>885</v>
      </c>
      <c r="D364" s="1491"/>
      <c r="E364" s="781"/>
      <c r="F364" s="782"/>
      <c r="G364" s="783"/>
      <c r="H364" s="784"/>
      <c r="I364" s="60"/>
      <c r="J364" s="907"/>
      <c r="K364" s="511"/>
      <c r="L364" s="791" t="s">
        <v>52</v>
      </c>
      <c r="M364" s="905" t="s">
        <v>471</v>
      </c>
      <c r="N364" s="1334" t="s">
        <v>22</v>
      </c>
      <c r="O364" s="1405" t="s">
        <v>886</v>
      </c>
      <c r="P364" s="1343" t="s">
        <v>887</v>
      </c>
    </row>
    <row r="365" spans="1:16" s="14" customFormat="1" ht="53.5" customHeight="1">
      <c r="A365" s="1018"/>
      <c r="B365" s="1232" t="s">
        <v>46</v>
      </c>
      <c r="C365" s="611" t="s">
        <v>888</v>
      </c>
      <c r="D365" s="1491"/>
      <c r="E365" s="781"/>
      <c r="F365" s="782"/>
      <c r="G365" s="783"/>
      <c r="H365" s="784"/>
      <c r="I365" s="60"/>
      <c r="J365" s="907"/>
      <c r="K365" s="511"/>
      <c r="L365" s="791" t="s">
        <v>52</v>
      </c>
      <c r="M365" s="905" t="s">
        <v>21</v>
      </c>
      <c r="N365" s="1334" t="s">
        <v>22</v>
      </c>
      <c r="O365" s="1405" t="s">
        <v>889</v>
      </c>
      <c r="P365" s="1343" t="s">
        <v>890</v>
      </c>
    </row>
    <row r="366" spans="1:16" s="14" customFormat="1" ht="42.65" customHeight="1">
      <c r="A366" s="1018"/>
      <c r="B366" s="953" t="s">
        <v>46</v>
      </c>
      <c r="C366" s="607" t="s">
        <v>888</v>
      </c>
      <c r="D366" s="178"/>
      <c r="E366" s="27"/>
      <c r="F366" s="18"/>
      <c r="G366" s="40"/>
      <c r="H366" s="41"/>
      <c r="I366" s="59"/>
      <c r="J366" s="890"/>
      <c r="K366" s="39"/>
      <c r="L366" s="117" t="s">
        <v>445</v>
      </c>
      <c r="M366" s="154" t="s">
        <v>21</v>
      </c>
      <c r="N366" s="1334" t="s">
        <v>22</v>
      </c>
      <c r="O366" s="1408" t="s">
        <v>891</v>
      </c>
      <c r="P366" s="179" t="s">
        <v>892</v>
      </c>
    </row>
    <row r="367" spans="1:16" s="14" customFormat="1" ht="51.5" customHeight="1">
      <c r="A367" s="1018"/>
      <c r="B367" s="953" t="s">
        <v>46</v>
      </c>
      <c r="C367" s="607" t="s">
        <v>888</v>
      </c>
      <c r="D367" s="178"/>
      <c r="E367" s="27"/>
      <c r="F367" s="18"/>
      <c r="G367" s="40"/>
      <c r="H367" s="41"/>
      <c r="I367" s="59"/>
      <c r="J367" s="890"/>
      <c r="K367" s="39"/>
      <c r="L367" s="117" t="s">
        <v>447</v>
      </c>
      <c r="M367" s="154" t="s">
        <v>21</v>
      </c>
      <c r="N367" s="1334" t="s">
        <v>22</v>
      </c>
      <c r="O367" s="1408" t="s">
        <v>893</v>
      </c>
      <c r="P367" s="179" t="s">
        <v>894</v>
      </c>
    </row>
    <row r="368" spans="1:16" s="14" customFormat="1" ht="42.65" customHeight="1">
      <c r="A368" s="1018"/>
      <c r="B368" s="1232" t="s">
        <v>46</v>
      </c>
      <c r="C368" s="611" t="s">
        <v>895</v>
      </c>
      <c r="D368" s="1491"/>
      <c r="E368" s="781"/>
      <c r="F368" s="782"/>
      <c r="G368" s="783"/>
      <c r="H368" s="784"/>
      <c r="I368" s="60"/>
      <c r="J368" s="907"/>
      <c r="K368" s="511"/>
      <c r="L368" s="791"/>
      <c r="M368" s="905" t="s">
        <v>471</v>
      </c>
      <c r="N368" s="1334" t="s">
        <v>22</v>
      </c>
      <c r="O368" s="1406" t="s">
        <v>896</v>
      </c>
      <c r="P368" s="1343" t="s">
        <v>897</v>
      </c>
    </row>
    <row r="369" spans="1:16" s="14" customFormat="1" ht="42.65" customHeight="1">
      <c r="A369" s="1018"/>
      <c r="B369" s="953" t="s">
        <v>46</v>
      </c>
      <c r="C369" s="607" t="s">
        <v>898</v>
      </c>
      <c r="D369" s="178"/>
      <c r="E369" s="947"/>
      <c r="F369" s="948"/>
      <c r="G369" s="949" t="str">
        <f>IF(F369=0,"",E369/F369)</f>
        <v/>
      </c>
      <c r="H369" s="933" t="str">
        <f>IF(F369=0,"",G369*1.2)</f>
        <v/>
      </c>
      <c r="I369" s="86"/>
      <c r="J369" s="890"/>
      <c r="K369" s="958" t="str">
        <f>IF(I369=0,"",I369*1.2*J369)</f>
        <v/>
      </c>
      <c r="L369" s="117"/>
      <c r="M369" s="154" t="s">
        <v>471</v>
      </c>
      <c r="N369" s="1334" t="s">
        <v>22</v>
      </c>
      <c r="O369" s="1408" t="s">
        <v>899</v>
      </c>
      <c r="P369" s="179" t="s">
        <v>900</v>
      </c>
    </row>
    <row r="370" spans="1:16" s="14" customFormat="1" ht="42.65" customHeight="1">
      <c r="A370" s="1018"/>
      <c r="B370" s="953" t="s">
        <v>46</v>
      </c>
      <c r="C370" s="607" t="s">
        <v>901</v>
      </c>
      <c r="D370" s="178"/>
      <c r="E370" s="27"/>
      <c r="F370" s="18"/>
      <c r="G370" s="40"/>
      <c r="H370" s="41"/>
      <c r="I370" s="59"/>
      <c r="J370" s="890"/>
      <c r="K370" s="39"/>
      <c r="L370" s="117" t="s">
        <v>52</v>
      </c>
      <c r="M370" s="154" t="s">
        <v>86</v>
      </c>
      <c r="N370" s="1334" t="s">
        <v>22</v>
      </c>
      <c r="O370" s="1408" t="s">
        <v>902</v>
      </c>
      <c r="P370" s="179" t="s">
        <v>903</v>
      </c>
    </row>
    <row r="371" spans="1:16" s="14" customFormat="1" ht="42.65" customHeight="1">
      <c r="A371" s="1018"/>
      <c r="B371" s="953" t="s">
        <v>46</v>
      </c>
      <c r="C371" s="608" t="s">
        <v>901</v>
      </c>
      <c r="D371" s="178"/>
      <c r="E371" s="27"/>
      <c r="F371" s="18"/>
      <c r="G371" s="40"/>
      <c r="H371" s="41"/>
      <c r="I371" s="59"/>
      <c r="J371" s="890"/>
      <c r="K371" s="39"/>
      <c r="L371" s="58" t="s">
        <v>447</v>
      </c>
      <c r="M371" s="154" t="s">
        <v>86</v>
      </c>
      <c r="N371" s="1334" t="s">
        <v>22</v>
      </c>
      <c r="O371" s="1408" t="s">
        <v>902</v>
      </c>
      <c r="P371" s="179" t="s">
        <v>903</v>
      </c>
    </row>
    <row r="372" spans="1:16" s="14" customFormat="1" ht="42.65" customHeight="1">
      <c r="A372" s="1018"/>
      <c r="B372" s="953" t="s">
        <v>46</v>
      </c>
      <c r="C372" s="608" t="s">
        <v>901</v>
      </c>
      <c r="D372" s="178"/>
      <c r="E372" s="947"/>
      <c r="F372" s="948"/>
      <c r="G372" s="949" t="str">
        <f>IF(F372=0,"",E372/F372)</f>
        <v/>
      </c>
      <c r="H372" s="933" t="str">
        <f>IF(F372=0,"",G372*1.2)</f>
        <v/>
      </c>
      <c r="I372" s="86"/>
      <c r="J372" s="890"/>
      <c r="K372" s="958" t="str">
        <f>IF(I372=0,"",I372*1.2*J372)</f>
        <v/>
      </c>
      <c r="L372" s="58" t="s">
        <v>904</v>
      </c>
      <c r="M372" s="154" t="s">
        <v>86</v>
      </c>
      <c r="N372" s="1334" t="s">
        <v>22</v>
      </c>
      <c r="O372" s="1408" t="s">
        <v>902</v>
      </c>
      <c r="P372" s="179" t="s">
        <v>905</v>
      </c>
    </row>
    <row r="373" spans="1:16" s="14" customFormat="1" ht="42.65" customHeight="1">
      <c r="A373" s="1018"/>
      <c r="B373" s="953" t="s">
        <v>46</v>
      </c>
      <c r="C373" s="608" t="s">
        <v>901</v>
      </c>
      <c r="D373" s="178"/>
      <c r="E373" s="947"/>
      <c r="F373" s="948"/>
      <c r="G373" s="949" t="str">
        <f>IF(F373=0,"",E373/F373)</f>
        <v/>
      </c>
      <c r="H373" s="933" t="str">
        <f>IF(F373=0,"",G373*1.2)</f>
        <v/>
      </c>
      <c r="I373" s="86"/>
      <c r="J373" s="890"/>
      <c r="K373" s="958" t="str">
        <f>IF(I373=0,"",I373*1.2*J373)</f>
        <v/>
      </c>
      <c r="L373" s="58" t="s">
        <v>906</v>
      </c>
      <c r="M373" s="154" t="s">
        <v>86</v>
      </c>
      <c r="N373" s="1334" t="s">
        <v>22</v>
      </c>
      <c r="O373" s="1408" t="s">
        <v>902</v>
      </c>
      <c r="P373" s="179" t="s">
        <v>907</v>
      </c>
    </row>
    <row r="374" spans="1:16" s="14" customFormat="1" ht="42.65" customHeight="1">
      <c r="A374" s="1018"/>
      <c r="B374" s="953" t="s">
        <v>46</v>
      </c>
      <c r="C374" s="607" t="s">
        <v>908</v>
      </c>
      <c r="D374" s="178"/>
      <c r="E374" s="27"/>
      <c r="F374" s="18"/>
      <c r="G374" s="40"/>
      <c r="H374" s="41"/>
      <c r="I374" s="59"/>
      <c r="J374" s="890"/>
      <c r="K374" s="39"/>
      <c r="L374" s="117" t="s">
        <v>52</v>
      </c>
      <c r="M374" s="154" t="s">
        <v>86</v>
      </c>
      <c r="N374" s="1334" t="s">
        <v>909</v>
      </c>
      <c r="O374" s="1408" t="s">
        <v>910</v>
      </c>
      <c r="P374" s="179" t="s">
        <v>911</v>
      </c>
    </row>
    <row r="375" spans="1:16" s="21" customFormat="1" ht="42.65" customHeight="1">
      <c r="A375" s="1020"/>
      <c r="B375" s="1232" t="s">
        <v>46</v>
      </c>
      <c r="C375" s="613" t="s">
        <v>912</v>
      </c>
      <c r="D375" s="1491"/>
      <c r="E375" s="1460"/>
      <c r="F375" s="793"/>
      <c r="G375" s="794"/>
      <c r="H375" s="511"/>
      <c r="I375" s="60"/>
      <c r="J375" s="907"/>
      <c r="K375" s="511"/>
      <c r="L375" s="791" t="s">
        <v>52</v>
      </c>
      <c r="M375" s="905" t="s">
        <v>471</v>
      </c>
      <c r="N375" s="1334" t="s">
        <v>909</v>
      </c>
      <c r="O375" s="1406" t="s">
        <v>913</v>
      </c>
      <c r="P375" s="1343" t="s">
        <v>418</v>
      </c>
    </row>
    <row r="376" spans="1:16" s="21" customFormat="1" ht="42.65" customHeight="1">
      <c r="A376" s="1020"/>
      <c r="B376" s="1232" t="s">
        <v>46</v>
      </c>
      <c r="C376" s="611" t="s">
        <v>914</v>
      </c>
      <c r="D376" s="1491"/>
      <c r="E376" s="1460"/>
      <c r="F376" s="793"/>
      <c r="G376" s="794"/>
      <c r="H376" s="511"/>
      <c r="I376" s="60"/>
      <c r="J376" s="907"/>
      <c r="K376" s="511"/>
      <c r="L376" s="791" t="s">
        <v>52</v>
      </c>
      <c r="M376" s="905" t="s">
        <v>471</v>
      </c>
      <c r="N376" s="1334" t="s">
        <v>909</v>
      </c>
      <c r="O376" s="1406" t="s">
        <v>915</v>
      </c>
      <c r="P376" s="1343" t="s">
        <v>181</v>
      </c>
    </row>
    <row r="377" spans="1:16" s="21" customFormat="1" ht="42.65" customHeight="1">
      <c r="A377" s="1020"/>
      <c r="B377" s="1232" t="s">
        <v>46</v>
      </c>
      <c r="C377" s="611" t="s">
        <v>916</v>
      </c>
      <c r="D377" s="1491"/>
      <c r="E377" s="1460"/>
      <c r="F377" s="793"/>
      <c r="G377" s="794"/>
      <c r="H377" s="511"/>
      <c r="I377" s="60"/>
      <c r="J377" s="907"/>
      <c r="K377" s="511"/>
      <c r="L377" s="791" t="s">
        <v>52</v>
      </c>
      <c r="M377" s="905" t="s">
        <v>471</v>
      </c>
      <c r="N377" s="1334" t="s">
        <v>22</v>
      </c>
      <c r="O377" s="1406" t="s">
        <v>917</v>
      </c>
      <c r="P377" s="1343" t="s">
        <v>181</v>
      </c>
    </row>
    <row r="378" spans="1:16" s="14" customFormat="1" ht="42.65" customHeight="1">
      <c r="A378" s="1018"/>
      <c r="B378" s="1232" t="s">
        <v>46</v>
      </c>
      <c r="C378" s="611" t="s">
        <v>918</v>
      </c>
      <c r="D378" s="1491"/>
      <c r="E378" s="781"/>
      <c r="F378" s="782"/>
      <c r="G378" s="783"/>
      <c r="H378" s="784"/>
      <c r="I378" s="60"/>
      <c r="J378" s="907"/>
      <c r="K378" s="511"/>
      <c r="L378" s="791" t="s">
        <v>52</v>
      </c>
      <c r="M378" s="905" t="s">
        <v>471</v>
      </c>
      <c r="N378" s="1334" t="s">
        <v>22</v>
      </c>
      <c r="O378" s="1406" t="s">
        <v>919</v>
      </c>
      <c r="P378" s="1343" t="s">
        <v>920</v>
      </c>
    </row>
    <row r="379" spans="1:16" s="14" customFormat="1" ht="42.65" customHeight="1">
      <c r="A379" s="1018"/>
      <c r="B379" s="1232" t="s">
        <v>46</v>
      </c>
      <c r="C379" s="611" t="s">
        <v>921</v>
      </c>
      <c r="D379" s="1491"/>
      <c r="E379" s="781"/>
      <c r="F379" s="782"/>
      <c r="G379" s="783"/>
      <c r="H379" s="784"/>
      <c r="I379" s="60"/>
      <c r="J379" s="907"/>
      <c r="K379" s="511"/>
      <c r="L379" s="791" t="s">
        <v>52</v>
      </c>
      <c r="M379" s="905" t="s">
        <v>471</v>
      </c>
      <c r="N379" s="1334" t="s">
        <v>22</v>
      </c>
      <c r="O379" s="1406" t="s">
        <v>922</v>
      </c>
      <c r="P379" s="1343" t="s">
        <v>5621</v>
      </c>
    </row>
    <row r="380" spans="1:16" s="14" customFormat="1" ht="42.65" customHeight="1">
      <c r="A380" s="1018"/>
      <c r="B380" s="1232" t="s">
        <v>46</v>
      </c>
      <c r="C380" s="611" t="s">
        <v>923</v>
      </c>
      <c r="D380" s="1491"/>
      <c r="E380" s="781"/>
      <c r="F380" s="782"/>
      <c r="G380" s="783"/>
      <c r="H380" s="784"/>
      <c r="I380" s="60"/>
      <c r="J380" s="907"/>
      <c r="K380" s="511"/>
      <c r="L380" s="791" t="s">
        <v>52</v>
      </c>
      <c r="M380" s="905" t="s">
        <v>471</v>
      </c>
      <c r="N380" s="1334" t="s">
        <v>22</v>
      </c>
      <c r="O380" s="1406" t="s">
        <v>924</v>
      </c>
      <c r="P380" s="1343" t="s">
        <v>5622</v>
      </c>
    </row>
    <row r="381" spans="1:16" s="14" customFormat="1" ht="42.65" customHeight="1">
      <c r="A381" s="1018"/>
      <c r="B381" s="1232" t="s">
        <v>46</v>
      </c>
      <c r="C381" s="611" t="s">
        <v>925</v>
      </c>
      <c r="D381" s="1491"/>
      <c r="E381" s="781"/>
      <c r="F381" s="782"/>
      <c r="G381" s="783"/>
      <c r="H381" s="784"/>
      <c r="I381" s="60"/>
      <c r="J381" s="907"/>
      <c r="K381" s="511"/>
      <c r="L381" s="791" t="s">
        <v>52</v>
      </c>
      <c r="M381" s="905" t="s">
        <v>471</v>
      </c>
      <c r="N381" s="1334" t="s">
        <v>22</v>
      </c>
      <c r="O381" s="1406" t="s">
        <v>926</v>
      </c>
      <c r="P381" s="1343" t="s">
        <v>5622</v>
      </c>
    </row>
    <row r="382" spans="1:16" s="14" customFormat="1" ht="42.65" customHeight="1">
      <c r="A382" s="1018"/>
      <c r="B382" s="1478" t="s">
        <v>46</v>
      </c>
      <c r="C382" s="611" t="s">
        <v>927</v>
      </c>
      <c r="D382" s="1491"/>
      <c r="E382" s="781"/>
      <c r="F382" s="782"/>
      <c r="G382" s="783"/>
      <c r="H382" s="784"/>
      <c r="I382" s="60"/>
      <c r="J382" s="907"/>
      <c r="K382" s="511"/>
      <c r="L382" s="791" t="s">
        <v>52</v>
      </c>
      <c r="M382" s="905" t="s">
        <v>471</v>
      </c>
      <c r="N382" s="1334" t="s">
        <v>22</v>
      </c>
      <c r="O382" s="1406" t="s">
        <v>928</v>
      </c>
      <c r="P382" s="1343" t="s">
        <v>929</v>
      </c>
    </row>
    <row r="383" spans="1:16" s="14" customFormat="1" ht="42.65" customHeight="1">
      <c r="A383" s="1018"/>
      <c r="B383" s="1478" t="s">
        <v>46</v>
      </c>
      <c r="C383" s="611" t="s">
        <v>930</v>
      </c>
      <c r="D383" s="1491"/>
      <c r="E383" s="781"/>
      <c r="F383" s="782"/>
      <c r="G383" s="783"/>
      <c r="H383" s="784"/>
      <c r="I383" s="60"/>
      <c r="J383" s="907"/>
      <c r="K383" s="511"/>
      <c r="L383" s="791" t="s">
        <v>52</v>
      </c>
      <c r="M383" s="905" t="s">
        <v>471</v>
      </c>
      <c r="N383" s="1334" t="s">
        <v>22</v>
      </c>
      <c r="O383" s="1406" t="s">
        <v>931</v>
      </c>
      <c r="P383" s="1343" t="s">
        <v>932</v>
      </c>
    </row>
    <row r="384" spans="1:16" s="14" customFormat="1" ht="42.65" customHeight="1">
      <c r="A384" s="1018"/>
      <c r="B384" s="1232" t="s">
        <v>46</v>
      </c>
      <c r="C384" s="611" t="s">
        <v>933</v>
      </c>
      <c r="D384" s="1491"/>
      <c r="E384" s="781"/>
      <c r="F384" s="782"/>
      <c r="G384" s="783"/>
      <c r="H384" s="784"/>
      <c r="I384" s="60"/>
      <c r="J384" s="907"/>
      <c r="K384" s="511"/>
      <c r="L384" s="791" t="s">
        <v>52</v>
      </c>
      <c r="M384" s="905" t="s">
        <v>471</v>
      </c>
      <c r="N384" s="1334" t="s">
        <v>22</v>
      </c>
      <c r="O384" s="1406" t="s">
        <v>934</v>
      </c>
      <c r="P384" s="1343" t="s">
        <v>932</v>
      </c>
    </row>
    <row r="385" spans="1:16" s="14" customFormat="1" ht="42.65" customHeight="1">
      <c r="A385" s="1018"/>
      <c r="B385" s="1232" t="s">
        <v>46</v>
      </c>
      <c r="C385" s="611" t="s">
        <v>935</v>
      </c>
      <c r="D385" s="1491"/>
      <c r="E385" s="781"/>
      <c r="F385" s="782"/>
      <c r="G385" s="783"/>
      <c r="H385" s="784"/>
      <c r="I385" s="60"/>
      <c r="J385" s="907"/>
      <c r="K385" s="511"/>
      <c r="L385" s="791" t="s">
        <v>52</v>
      </c>
      <c r="M385" s="905" t="s">
        <v>471</v>
      </c>
      <c r="N385" s="1334" t="s">
        <v>22</v>
      </c>
      <c r="O385" s="1406" t="s">
        <v>936</v>
      </c>
      <c r="P385" s="1343" t="s">
        <v>937</v>
      </c>
    </row>
    <row r="386" spans="1:16" s="14" customFormat="1" ht="42.65" customHeight="1">
      <c r="A386" s="1018"/>
      <c r="B386" s="1232" t="s">
        <v>46</v>
      </c>
      <c r="C386" s="611" t="s">
        <v>938</v>
      </c>
      <c r="D386" s="1491"/>
      <c r="E386" s="781"/>
      <c r="F386" s="782"/>
      <c r="G386" s="783" t="s">
        <v>939</v>
      </c>
      <c r="H386" s="784"/>
      <c r="I386" s="60"/>
      <c r="J386" s="907"/>
      <c r="K386" s="511"/>
      <c r="L386" s="791" t="s">
        <v>52</v>
      </c>
      <c r="M386" s="905" t="s">
        <v>471</v>
      </c>
      <c r="N386" s="1334" t="s">
        <v>22</v>
      </c>
      <c r="O386" s="1406" t="s">
        <v>940</v>
      </c>
      <c r="P386" s="1343" t="s">
        <v>5623</v>
      </c>
    </row>
    <row r="387" spans="1:16" s="14" customFormat="1" ht="42.65" customHeight="1">
      <c r="A387" s="1018"/>
      <c r="B387" s="1232" t="s">
        <v>46</v>
      </c>
      <c r="C387" s="611" t="s">
        <v>941</v>
      </c>
      <c r="D387" s="1493"/>
      <c r="E387" s="1461"/>
      <c r="F387" s="795"/>
      <c r="G387" s="796"/>
      <c r="H387" s="797"/>
      <c r="I387" s="798"/>
      <c r="J387" s="1422"/>
      <c r="K387" s="799"/>
      <c r="L387" s="902" t="s">
        <v>52</v>
      </c>
      <c r="M387" s="1482" t="s">
        <v>471</v>
      </c>
      <c r="N387" s="1334" t="s">
        <v>22</v>
      </c>
      <c r="O387" s="1556" t="s">
        <v>942</v>
      </c>
      <c r="P387" s="1568" t="s">
        <v>943</v>
      </c>
    </row>
    <row r="388" spans="1:16" s="14" customFormat="1" ht="42.65" customHeight="1">
      <c r="A388" s="1018"/>
      <c r="B388" s="1232" t="s">
        <v>46</v>
      </c>
      <c r="C388" s="613" t="s">
        <v>944</v>
      </c>
      <c r="D388" s="1493"/>
      <c r="E388" s="1462"/>
      <c r="F388" s="782"/>
      <c r="G388" s="783"/>
      <c r="H388" s="784"/>
      <c r="I388" s="60"/>
      <c r="J388" s="907"/>
      <c r="K388" s="511"/>
      <c r="L388" s="791" t="s">
        <v>52</v>
      </c>
      <c r="M388" s="905" t="s">
        <v>471</v>
      </c>
      <c r="N388" s="1334" t="s">
        <v>22</v>
      </c>
      <c r="O388" s="1406" t="s">
        <v>945</v>
      </c>
      <c r="P388" s="1343" t="s">
        <v>946</v>
      </c>
    </row>
    <row r="389" spans="1:16" s="14" customFormat="1" ht="42.65" customHeight="1">
      <c r="A389" s="1018"/>
      <c r="B389" s="1232" t="s">
        <v>46</v>
      </c>
      <c r="C389" s="611" t="s">
        <v>947</v>
      </c>
      <c r="D389" s="1491"/>
      <c r="E389" s="781"/>
      <c r="F389" s="782"/>
      <c r="G389" s="783"/>
      <c r="H389" s="784"/>
      <c r="I389" s="800"/>
      <c r="J389" s="907"/>
      <c r="K389" s="784"/>
      <c r="L389" s="791" t="s">
        <v>52</v>
      </c>
      <c r="M389" s="905" t="s">
        <v>471</v>
      </c>
      <c r="N389" s="1334" t="s">
        <v>22</v>
      </c>
      <c r="O389" s="1406" t="s">
        <v>948</v>
      </c>
      <c r="P389" s="1343" t="s">
        <v>949</v>
      </c>
    </row>
    <row r="390" spans="1:16" s="14" customFormat="1" ht="42.65" customHeight="1">
      <c r="A390" s="1018"/>
      <c r="B390" s="953" t="s">
        <v>46</v>
      </c>
      <c r="C390" s="607" t="s">
        <v>947</v>
      </c>
      <c r="D390" s="178"/>
      <c r="E390" s="27"/>
      <c r="F390" s="18"/>
      <c r="G390" s="40"/>
      <c r="H390" s="41"/>
      <c r="I390" s="90"/>
      <c r="J390" s="890"/>
      <c r="K390" s="41"/>
      <c r="L390" s="117" t="s">
        <v>445</v>
      </c>
      <c r="M390" s="154" t="s">
        <v>471</v>
      </c>
      <c r="N390" s="1334" t="s">
        <v>22</v>
      </c>
      <c r="O390" s="1408" t="s">
        <v>950</v>
      </c>
      <c r="P390" s="179" t="s">
        <v>951</v>
      </c>
    </row>
    <row r="391" spans="1:16" s="14" customFormat="1" ht="42.65" customHeight="1">
      <c r="A391" s="1018"/>
      <c r="B391" s="953" t="s">
        <v>46</v>
      </c>
      <c r="C391" s="607" t="s">
        <v>947</v>
      </c>
      <c r="D391" s="178"/>
      <c r="E391" s="27"/>
      <c r="F391" s="18"/>
      <c r="G391" s="40"/>
      <c r="H391" s="41"/>
      <c r="I391" s="90"/>
      <c r="J391" s="890"/>
      <c r="K391" s="41"/>
      <c r="L391" s="117" t="s">
        <v>447</v>
      </c>
      <c r="M391" s="154" t="s">
        <v>471</v>
      </c>
      <c r="N391" s="1334" t="s">
        <v>22</v>
      </c>
      <c r="O391" s="1408" t="s">
        <v>950</v>
      </c>
      <c r="P391" s="179" t="s">
        <v>949</v>
      </c>
    </row>
    <row r="392" spans="1:16" s="14" customFormat="1" ht="42.65" customHeight="1">
      <c r="A392" s="1018"/>
      <c r="B392" s="1232" t="s">
        <v>46</v>
      </c>
      <c r="C392" s="611" t="s">
        <v>952</v>
      </c>
      <c r="D392" s="1491"/>
      <c r="E392" s="781"/>
      <c r="F392" s="1328"/>
      <c r="G392" s="1329"/>
      <c r="H392" s="1330"/>
      <c r="I392" s="801"/>
      <c r="J392" s="1423"/>
      <c r="K392" s="802"/>
      <c r="L392" s="791" t="s">
        <v>52</v>
      </c>
      <c r="M392" s="905" t="s">
        <v>471</v>
      </c>
      <c r="N392" s="1334" t="s">
        <v>22</v>
      </c>
      <c r="O392" s="1406" t="s">
        <v>953</v>
      </c>
      <c r="P392" s="1343" t="s">
        <v>954</v>
      </c>
    </row>
    <row r="393" spans="1:16" s="14" customFormat="1" ht="42.65" customHeight="1">
      <c r="A393" s="1018"/>
      <c r="B393" s="953" t="s">
        <v>46</v>
      </c>
      <c r="C393" s="608" t="s">
        <v>955</v>
      </c>
      <c r="D393" s="178"/>
      <c r="E393" s="558"/>
      <c r="F393" s="559"/>
      <c r="G393" s="560"/>
      <c r="H393" s="561"/>
      <c r="I393" s="562"/>
      <c r="J393" s="1419"/>
      <c r="K393" s="561"/>
      <c r="L393" s="58"/>
      <c r="M393" s="154" t="s">
        <v>86</v>
      </c>
      <c r="N393" s="1334" t="s">
        <v>22</v>
      </c>
      <c r="O393" s="1408" t="s">
        <v>956</v>
      </c>
      <c r="P393" s="179" t="s">
        <v>949</v>
      </c>
    </row>
    <row r="394" spans="1:16" s="14" customFormat="1" ht="42.65" customHeight="1">
      <c r="A394" s="1018"/>
      <c r="B394" s="953" t="s">
        <v>19</v>
      </c>
      <c r="C394" s="608" t="s">
        <v>957</v>
      </c>
      <c r="D394" s="178"/>
      <c r="E394" s="558"/>
      <c r="F394" s="559"/>
      <c r="G394" s="560"/>
      <c r="H394" s="561"/>
      <c r="I394" s="562"/>
      <c r="J394" s="1419"/>
      <c r="K394" s="561"/>
      <c r="L394" s="58"/>
      <c r="M394" s="154" t="s">
        <v>36</v>
      </c>
      <c r="N394" s="1334" t="s">
        <v>22</v>
      </c>
      <c r="O394" s="1408" t="s">
        <v>958</v>
      </c>
      <c r="P394" s="179" t="s">
        <v>959</v>
      </c>
    </row>
    <row r="395" spans="1:16" s="14" customFormat="1" ht="42.65" customHeight="1">
      <c r="A395" s="1018"/>
      <c r="B395" s="953" t="s">
        <v>46</v>
      </c>
      <c r="C395" s="607" t="s">
        <v>960</v>
      </c>
      <c r="D395" s="178"/>
      <c r="E395" s="27"/>
      <c r="F395" s="18"/>
      <c r="G395" s="40"/>
      <c r="H395" s="41"/>
      <c r="I395" s="59"/>
      <c r="J395" s="890"/>
      <c r="K395" s="39"/>
      <c r="L395" s="117"/>
      <c r="M395" s="154" t="s">
        <v>471</v>
      </c>
      <c r="N395" s="1334" t="s">
        <v>22</v>
      </c>
      <c r="O395" s="1408" t="s">
        <v>961</v>
      </c>
      <c r="P395" s="179" t="s">
        <v>962</v>
      </c>
    </row>
    <row r="396" spans="1:16" s="14" customFormat="1" ht="42.65" customHeight="1">
      <c r="A396" s="1018"/>
      <c r="B396" s="953" t="s">
        <v>46</v>
      </c>
      <c r="C396" s="607" t="s">
        <v>963</v>
      </c>
      <c r="D396" s="178"/>
      <c r="E396" s="27"/>
      <c r="F396" s="18"/>
      <c r="G396" s="40"/>
      <c r="H396" s="41"/>
      <c r="I396" s="59"/>
      <c r="J396" s="890"/>
      <c r="K396" s="39"/>
      <c r="L396" s="117"/>
      <c r="M396" s="154" t="s">
        <v>471</v>
      </c>
      <c r="N396" s="1334" t="s">
        <v>22</v>
      </c>
      <c r="O396" s="1408" t="s">
        <v>964</v>
      </c>
      <c r="P396" s="179" t="s">
        <v>965</v>
      </c>
    </row>
    <row r="397" spans="1:16" s="14" customFormat="1" ht="42.65" customHeight="1">
      <c r="A397" s="1018"/>
      <c r="B397" s="953" t="s">
        <v>46</v>
      </c>
      <c r="C397" s="607" t="s">
        <v>966</v>
      </c>
      <c r="D397" s="178"/>
      <c r="E397" s="27"/>
      <c r="F397" s="18"/>
      <c r="G397" s="40"/>
      <c r="H397" s="41"/>
      <c r="I397" s="59"/>
      <c r="J397" s="890"/>
      <c r="K397" s="39"/>
      <c r="L397" s="117"/>
      <c r="M397" s="154" t="s">
        <v>471</v>
      </c>
      <c r="N397" s="1334" t="s">
        <v>22</v>
      </c>
      <c r="O397" s="1408" t="s">
        <v>967</v>
      </c>
      <c r="P397" s="179" t="s">
        <v>450</v>
      </c>
    </row>
    <row r="398" spans="1:16" s="14" customFormat="1" ht="42.65" customHeight="1">
      <c r="A398" s="1018"/>
      <c r="B398" s="953" t="s">
        <v>46</v>
      </c>
      <c r="C398" s="607" t="s">
        <v>968</v>
      </c>
      <c r="D398" s="178"/>
      <c r="E398" s="27"/>
      <c r="F398" s="18"/>
      <c r="G398" s="40"/>
      <c r="H398" s="41"/>
      <c r="I398" s="59"/>
      <c r="J398" s="890"/>
      <c r="K398" s="39"/>
      <c r="L398" s="117"/>
      <c r="M398" s="154" t="s">
        <v>471</v>
      </c>
      <c r="N398" s="1334" t="s">
        <v>22</v>
      </c>
      <c r="O398" s="1408" t="s">
        <v>969</v>
      </c>
      <c r="P398" s="179" t="s">
        <v>970</v>
      </c>
    </row>
    <row r="399" spans="1:16" s="14" customFormat="1" ht="42.65" customHeight="1">
      <c r="A399" s="1018"/>
      <c r="B399" s="953" t="s">
        <v>46</v>
      </c>
      <c r="C399" s="607" t="s">
        <v>971</v>
      </c>
      <c r="D399" s="178"/>
      <c r="E399" s="27"/>
      <c r="F399" s="18"/>
      <c r="G399" s="40"/>
      <c r="H399" s="41"/>
      <c r="I399" s="59"/>
      <c r="J399" s="890"/>
      <c r="K399" s="39"/>
      <c r="L399" s="117"/>
      <c r="M399" s="154" t="s">
        <v>471</v>
      </c>
      <c r="N399" s="1334" t="s">
        <v>22</v>
      </c>
      <c r="O399" s="1408" t="s">
        <v>972</v>
      </c>
      <c r="P399" s="179" t="s">
        <v>162</v>
      </c>
    </row>
    <row r="400" spans="1:16" s="14" customFormat="1" ht="42.65" customHeight="1">
      <c r="A400" s="1018"/>
      <c r="B400" s="953" t="s">
        <v>46</v>
      </c>
      <c r="C400" s="607" t="s">
        <v>973</v>
      </c>
      <c r="D400" s="178"/>
      <c r="E400" s="27"/>
      <c r="F400" s="18"/>
      <c r="G400" s="40"/>
      <c r="H400" s="41"/>
      <c r="I400" s="59"/>
      <c r="J400" s="890"/>
      <c r="K400" s="39"/>
      <c r="L400" s="117"/>
      <c r="M400" s="154" t="s">
        <v>471</v>
      </c>
      <c r="N400" s="1334" t="s">
        <v>22</v>
      </c>
      <c r="O400" s="1408" t="s">
        <v>974</v>
      </c>
      <c r="P400" s="179" t="s">
        <v>970</v>
      </c>
    </row>
    <row r="401" spans="1:16" s="14" customFormat="1" ht="42.65" customHeight="1">
      <c r="A401" s="1018"/>
      <c r="B401" s="953" t="s">
        <v>46</v>
      </c>
      <c r="C401" s="607" t="s">
        <v>975</v>
      </c>
      <c r="D401" s="178"/>
      <c r="E401" s="27"/>
      <c r="F401" s="18"/>
      <c r="G401" s="40"/>
      <c r="H401" s="41"/>
      <c r="I401" s="59"/>
      <c r="J401" s="890"/>
      <c r="K401" s="39"/>
      <c r="L401" s="117"/>
      <c r="M401" s="154" t="s">
        <v>471</v>
      </c>
      <c r="N401" s="1334" t="s">
        <v>22</v>
      </c>
      <c r="O401" s="1408" t="s">
        <v>976</v>
      </c>
      <c r="P401" s="179" t="s">
        <v>5624</v>
      </c>
    </row>
    <row r="402" spans="1:16" s="14" customFormat="1" ht="42.65" customHeight="1">
      <c r="A402" s="1018"/>
      <c r="B402" s="953" t="s">
        <v>46</v>
      </c>
      <c r="C402" s="607" t="s">
        <v>978</v>
      </c>
      <c r="D402" s="178"/>
      <c r="E402" s="27"/>
      <c r="F402" s="18"/>
      <c r="G402" s="40"/>
      <c r="H402" s="41"/>
      <c r="I402" s="59"/>
      <c r="J402" s="890"/>
      <c r="K402" s="39"/>
      <c r="L402" s="117"/>
      <c r="M402" s="154" t="s">
        <v>471</v>
      </c>
      <c r="N402" s="1334" t="s">
        <v>22</v>
      </c>
      <c r="O402" s="1408" t="s">
        <v>979</v>
      </c>
      <c r="P402" s="179" t="s">
        <v>980</v>
      </c>
    </row>
    <row r="403" spans="1:16" s="14" customFormat="1" ht="42.65" customHeight="1">
      <c r="A403" s="1018"/>
      <c r="B403" s="953" t="s">
        <v>46</v>
      </c>
      <c r="C403" s="607" t="s">
        <v>981</v>
      </c>
      <c r="D403" s="178"/>
      <c r="E403" s="27"/>
      <c r="F403" s="18"/>
      <c r="G403" s="40"/>
      <c r="H403" s="41"/>
      <c r="I403" s="59"/>
      <c r="J403" s="890"/>
      <c r="K403" s="39"/>
      <c r="L403" s="117"/>
      <c r="M403" s="154" t="s">
        <v>471</v>
      </c>
      <c r="N403" s="1334" t="s">
        <v>22</v>
      </c>
      <c r="O403" s="1408" t="s">
        <v>982</v>
      </c>
      <c r="P403" s="179" t="s">
        <v>977</v>
      </c>
    </row>
    <row r="404" spans="1:16" s="14" customFormat="1" ht="66" customHeight="1">
      <c r="A404" s="1018"/>
      <c r="B404" s="953" t="s">
        <v>46</v>
      </c>
      <c r="C404" s="607" t="s">
        <v>983</v>
      </c>
      <c r="D404" s="178"/>
      <c r="E404" s="947"/>
      <c r="F404" s="948"/>
      <c r="G404" s="949"/>
      <c r="H404" s="933"/>
      <c r="I404" s="86"/>
      <c r="J404" s="890"/>
      <c r="K404" s="933"/>
      <c r="L404" s="117" t="s">
        <v>52</v>
      </c>
      <c r="M404" s="154" t="s">
        <v>471</v>
      </c>
      <c r="N404" s="1334" t="s">
        <v>909</v>
      </c>
      <c r="O404" s="1408" t="s">
        <v>984</v>
      </c>
      <c r="P404" s="179" t="s">
        <v>5632</v>
      </c>
    </row>
    <row r="405" spans="1:16" s="68" customFormat="1" ht="60" customHeight="1">
      <c r="A405" s="75"/>
      <c r="B405" s="953" t="s">
        <v>46</v>
      </c>
      <c r="C405" s="608" t="s">
        <v>983</v>
      </c>
      <c r="D405" s="178" t="s">
        <v>465</v>
      </c>
      <c r="E405" s="960"/>
      <c r="F405" s="948"/>
      <c r="G405" s="949" t="str">
        <f>IF(F405=0,"",E405/F405)</f>
        <v/>
      </c>
      <c r="H405" s="933" t="str">
        <f>IF(F405=0,"",G405*1.3)</f>
        <v/>
      </c>
      <c r="I405" s="86"/>
      <c r="J405" s="890"/>
      <c r="K405" s="933" t="str">
        <f>IF(I405=0,"",I405*1.3*J405)</f>
        <v/>
      </c>
      <c r="L405" s="58" t="s">
        <v>466</v>
      </c>
      <c r="M405" s="154" t="s">
        <v>471</v>
      </c>
      <c r="N405" s="1334" t="s">
        <v>909</v>
      </c>
      <c r="O405" s="1408" t="s">
        <v>985</v>
      </c>
      <c r="P405" s="179" t="s">
        <v>5633</v>
      </c>
    </row>
    <row r="406" spans="1:16" s="68" customFormat="1" ht="57.5" customHeight="1">
      <c r="A406" s="75"/>
      <c r="B406" s="953" t="s">
        <v>46</v>
      </c>
      <c r="C406" s="608" t="s">
        <v>983</v>
      </c>
      <c r="D406" s="178" t="s">
        <v>986</v>
      </c>
      <c r="E406" s="960"/>
      <c r="F406" s="948"/>
      <c r="G406" s="949" t="str">
        <f>IF(F406=0,"",E406/F406)</f>
        <v/>
      </c>
      <c r="H406" s="933" t="str">
        <f>IF(F406=0,"",G406*1.3)</f>
        <v/>
      </c>
      <c r="I406" s="86"/>
      <c r="J406" s="890"/>
      <c r="K406" s="933" t="str">
        <f>IF(I406=0,"",I406*1.3*J406)</f>
        <v/>
      </c>
      <c r="L406" s="58" t="s">
        <v>468</v>
      </c>
      <c r="M406" s="154" t="s">
        <v>471</v>
      </c>
      <c r="N406" s="1334" t="s">
        <v>909</v>
      </c>
      <c r="O406" s="1408" t="s">
        <v>987</v>
      </c>
      <c r="P406" s="179" t="s">
        <v>5634</v>
      </c>
    </row>
    <row r="407" spans="1:16" s="68" customFormat="1" ht="64.5" customHeight="1">
      <c r="A407" s="75"/>
      <c r="B407" s="953" t="s">
        <v>46</v>
      </c>
      <c r="C407" s="608" t="s">
        <v>988</v>
      </c>
      <c r="D407" s="178"/>
      <c r="E407" s="960"/>
      <c r="F407" s="66"/>
      <c r="G407" s="961"/>
      <c r="H407" s="943"/>
      <c r="I407" s="88"/>
      <c r="J407" s="890"/>
      <c r="K407" s="943"/>
      <c r="L407" s="58" t="s">
        <v>52</v>
      </c>
      <c r="M407" s="154" t="s">
        <v>471</v>
      </c>
      <c r="N407" s="1334" t="s">
        <v>909</v>
      </c>
      <c r="O407" s="1408" t="s">
        <v>989</v>
      </c>
      <c r="P407" s="179" t="s">
        <v>5625</v>
      </c>
    </row>
    <row r="408" spans="1:16" s="68" customFormat="1" ht="64.5" customHeight="1">
      <c r="A408" s="75"/>
      <c r="B408" s="953" t="s">
        <v>46</v>
      </c>
      <c r="C408" s="608" t="s">
        <v>988</v>
      </c>
      <c r="D408" s="178" t="s">
        <v>465</v>
      </c>
      <c r="E408" s="960"/>
      <c r="F408" s="948"/>
      <c r="G408" s="949" t="str">
        <f>IF(F408=0,"",E408/F408)</f>
        <v/>
      </c>
      <c r="H408" s="933" t="str">
        <f>IF(F408=0,"",G408*1.3)</f>
        <v/>
      </c>
      <c r="I408" s="86"/>
      <c r="J408" s="890"/>
      <c r="K408" s="933" t="str">
        <f>IF(I408=0,"",I408*1.3*J408)</f>
        <v/>
      </c>
      <c r="L408" s="58" t="s">
        <v>466</v>
      </c>
      <c r="M408" s="154" t="s">
        <v>471</v>
      </c>
      <c r="N408" s="1334" t="s">
        <v>909</v>
      </c>
      <c r="O408" s="1408" t="s">
        <v>990</v>
      </c>
      <c r="P408" s="179" t="s">
        <v>5626</v>
      </c>
    </row>
    <row r="409" spans="1:16" s="68" customFormat="1" ht="71.150000000000006" customHeight="1">
      <c r="A409" s="75"/>
      <c r="B409" s="953" t="s">
        <v>46</v>
      </c>
      <c r="C409" s="607" t="s">
        <v>988</v>
      </c>
      <c r="D409" s="178" t="s">
        <v>465</v>
      </c>
      <c r="E409" s="960"/>
      <c r="F409" s="948"/>
      <c r="G409" s="949" t="str">
        <f>IF(F409=0,"",E409/F409)</f>
        <v/>
      </c>
      <c r="H409" s="933" t="str">
        <f>IF(F409=0,"",G409*1.3)</f>
        <v/>
      </c>
      <c r="I409" s="86"/>
      <c r="J409" s="890"/>
      <c r="K409" s="933" t="str">
        <f>IF(I409=0,"",I409*1.3*J409)</f>
        <v/>
      </c>
      <c r="L409" s="117" t="s">
        <v>468</v>
      </c>
      <c r="M409" s="154" t="s">
        <v>471</v>
      </c>
      <c r="N409" s="1334" t="s">
        <v>909</v>
      </c>
      <c r="O409" s="1408" t="s">
        <v>991</v>
      </c>
      <c r="P409" s="179" t="s">
        <v>5626</v>
      </c>
    </row>
    <row r="410" spans="1:16" s="68" customFormat="1" ht="42.65" customHeight="1">
      <c r="A410" s="75"/>
      <c r="B410" s="953" t="s">
        <v>46</v>
      </c>
      <c r="C410" s="607" t="s">
        <v>992</v>
      </c>
      <c r="D410" s="178"/>
      <c r="E410" s="960"/>
      <c r="F410" s="948"/>
      <c r="G410" s="949"/>
      <c r="H410" s="933"/>
      <c r="I410" s="86"/>
      <c r="J410" s="890"/>
      <c r="K410" s="933"/>
      <c r="L410" s="117" t="s">
        <v>52</v>
      </c>
      <c r="M410" s="154" t="s">
        <v>471</v>
      </c>
      <c r="N410" s="1334" t="s">
        <v>909</v>
      </c>
      <c r="O410" s="1408" t="s">
        <v>993</v>
      </c>
      <c r="P410" s="179" t="s">
        <v>994</v>
      </c>
    </row>
    <row r="411" spans="1:16" s="68" customFormat="1" ht="42.65" customHeight="1">
      <c r="A411" s="75"/>
      <c r="B411" s="953" t="s">
        <v>46</v>
      </c>
      <c r="C411" s="607" t="s">
        <v>992</v>
      </c>
      <c r="D411" s="178" t="s">
        <v>465</v>
      </c>
      <c r="E411" s="960"/>
      <c r="F411" s="948"/>
      <c r="G411" s="949" t="str">
        <f>IF(F411=0,"",E411/F411)</f>
        <v/>
      </c>
      <c r="H411" s="933" t="str">
        <f>IF(F411=0,"",G411*1.2)</f>
        <v/>
      </c>
      <c r="I411" s="86"/>
      <c r="J411" s="890"/>
      <c r="K411" s="933" t="str">
        <f>IF(I411=0,"",I411*1.2*J411)</f>
        <v/>
      </c>
      <c r="L411" s="117" t="s">
        <v>468</v>
      </c>
      <c r="M411" s="154" t="s">
        <v>471</v>
      </c>
      <c r="N411" s="1334" t="s">
        <v>909</v>
      </c>
      <c r="O411" s="1408" t="s">
        <v>995</v>
      </c>
      <c r="P411" s="179" t="s">
        <v>994</v>
      </c>
    </row>
    <row r="412" spans="1:16" s="68" customFormat="1" ht="42.65" customHeight="1">
      <c r="A412" s="75"/>
      <c r="B412" s="953" t="s">
        <v>46</v>
      </c>
      <c r="C412" s="609" t="s">
        <v>996</v>
      </c>
      <c r="D412" s="178" t="s">
        <v>32</v>
      </c>
      <c r="E412" s="960"/>
      <c r="F412" s="948"/>
      <c r="G412" s="949" t="str">
        <f>IF(F412=0,"",E412/F412)</f>
        <v/>
      </c>
      <c r="H412" s="933" t="str">
        <f>IF(F412=0,"",G412*1.2)</f>
        <v/>
      </c>
      <c r="I412" s="86"/>
      <c r="J412" s="890"/>
      <c r="K412" s="933" t="str">
        <f>IF(I412=0,"",I412*1.2*J412)</f>
        <v/>
      </c>
      <c r="L412" s="121"/>
      <c r="M412" s="154" t="s">
        <v>471</v>
      </c>
      <c r="N412" s="1334" t="s">
        <v>22</v>
      </c>
      <c r="O412" s="1404" t="s">
        <v>997</v>
      </c>
      <c r="P412" s="179" t="s">
        <v>954</v>
      </c>
    </row>
    <row r="413" spans="1:16" s="14" customFormat="1" ht="42.65" customHeight="1">
      <c r="A413" s="1018"/>
      <c r="B413" s="953" t="s">
        <v>46</v>
      </c>
      <c r="C413" s="607" t="s">
        <v>998</v>
      </c>
      <c r="D413" s="178"/>
      <c r="E413" s="947"/>
      <c r="F413" s="948"/>
      <c r="G413" s="949"/>
      <c r="H413" s="933"/>
      <c r="I413" s="86"/>
      <c r="J413" s="890"/>
      <c r="K413" s="933"/>
      <c r="L413" s="117"/>
      <c r="M413" s="154" t="s">
        <v>471</v>
      </c>
      <c r="N413" s="1334" t="s">
        <v>22</v>
      </c>
      <c r="O413" s="1408" t="s">
        <v>999</v>
      </c>
      <c r="P413" s="179" t="s">
        <v>1000</v>
      </c>
    </row>
    <row r="414" spans="1:16" s="14" customFormat="1" ht="42.65" customHeight="1">
      <c r="A414" s="1018"/>
      <c r="B414" s="953" t="s">
        <v>46</v>
      </c>
      <c r="C414" s="607" t="s">
        <v>1001</v>
      </c>
      <c r="D414" s="178"/>
      <c r="E414" s="29"/>
      <c r="F414" s="31"/>
      <c r="G414" s="48"/>
      <c r="H414" s="49"/>
      <c r="I414" s="92"/>
      <c r="J414" s="1419"/>
      <c r="K414" s="49"/>
      <c r="L414" s="117"/>
      <c r="M414" s="154" t="s">
        <v>471</v>
      </c>
      <c r="N414" s="1334" t="s">
        <v>22</v>
      </c>
      <c r="O414" s="1408" t="s">
        <v>1002</v>
      </c>
      <c r="P414" s="179" t="s">
        <v>1003</v>
      </c>
    </row>
    <row r="415" spans="1:16" s="14" customFormat="1" ht="42.65" customHeight="1">
      <c r="A415" s="1018"/>
      <c r="B415" s="953" t="s">
        <v>46</v>
      </c>
      <c r="C415" s="607" t="s">
        <v>1004</v>
      </c>
      <c r="D415" s="178"/>
      <c r="E415" s="962"/>
      <c r="F415" s="31"/>
      <c r="G415" s="48"/>
      <c r="H415" s="49"/>
      <c r="I415" s="92"/>
      <c r="J415" s="1419"/>
      <c r="K415" s="49"/>
      <c r="L415" s="117"/>
      <c r="M415" s="154" t="s">
        <v>471</v>
      </c>
      <c r="N415" s="1334" t="s">
        <v>22</v>
      </c>
      <c r="O415" s="1408" t="s">
        <v>1005</v>
      </c>
      <c r="P415" s="179" t="s">
        <v>1006</v>
      </c>
    </row>
    <row r="416" spans="1:16" s="14" customFormat="1" ht="42.65" customHeight="1">
      <c r="A416" s="1018"/>
      <c r="B416" s="953" t="s">
        <v>46</v>
      </c>
      <c r="C416" s="607" t="s">
        <v>1007</v>
      </c>
      <c r="D416" s="178"/>
      <c r="E416" s="947"/>
      <c r="F416" s="948"/>
      <c r="G416" s="949"/>
      <c r="H416" s="933"/>
      <c r="I416" s="86"/>
      <c r="J416" s="890"/>
      <c r="K416" s="933"/>
      <c r="L416" s="117"/>
      <c r="M416" s="154" t="s">
        <v>21</v>
      </c>
      <c r="N416" s="1334" t="s">
        <v>22</v>
      </c>
      <c r="O416" s="1408" t="s">
        <v>1008</v>
      </c>
      <c r="P416" s="179" t="s">
        <v>1009</v>
      </c>
    </row>
    <row r="417" spans="1:16" s="14" customFormat="1" ht="42.65" customHeight="1">
      <c r="A417" s="1018"/>
      <c r="B417" s="953" t="s">
        <v>19</v>
      </c>
      <c r="C417" s="607" t="s">
        <v>1010</v>
      </c>
      <c r="D417" s="178"/>
      <c r="E417" s="947"/>
      <c r="F417" s="948"/>
      <c r="G417" s="949"/>
      <c r="H417" s="933"/>
      <c r="I417" s="86"/>
      <c r="J417" s="890"/>
      <c r="K417" s="933"/>
      <c r="L417" s="117" t="s">
        <v>52</v>
      </c>
      <c r="M417" s="154" t="s">
        <v>21</v>
      </c>
      <c r="N417" s="1334" t="s">
        <v>909</v>
      </c>
      <c r="O417" s="1408" t="s">
        <v>1011</v>
      </c>
      <c r="P417" s="179" t="s">
        <v>1012</v>
      </c>
    </row>
    <row r="418" spans="1:16" s="14" customFormat="1" ht="42.65" customHeight="1">
      <c r="A418" s="1018"/>
      <c r="B418" s="953" t="s">
        <v>19</v>
      </c>
      <c r="C418" s="607" t="s">
        <v>1010</v>
      </c>
      <c r="D418" s="178"/>
      <c r="E418" s="947"/>
      <c r="F418" s="948"/>
      <c r="G418" s="949"/>
      <c r="H418" s="933"/>
      <c r="I418" s="86"/>
      <c r="J418" s="890"/>
      <c r="K418" s="933"/>
      <c r="L418" s="117" t="s">
        <v>445</v>
      </c>
      <c r="M418" s="154" t="s">
        <v>1013</v>
      </c>
      <c r="N418" s="1334" t="s">
        <v>909</v>
      </c>
      <c r="O418" s="1408" t="s">
        <v>1014</v>
      </c>
      <c r="P418" s="179" t="s">
        <v>1012</v>
      </c>
    </row>
    <row r="419" spans="1:16" s="14" customFormat="1" ht="42.65" customHeight="1">
      <c r="A419" s="1018"/>
      <c r="B419" s="953" t="s">
        <v>19</v>
      </c>
      <c r="C419" s="607" t="s">
        <v>1010</v>
      </c>
      <c r="D419" s="178"/>
      <c r="E419" s="947"/>
      <c r="F419" s="948"/>
      <c r="G419" s="949"/>
      <c r="H419" s="933"/>
      <c r="I419" s="86"/>
      <c r="J419" s="890"/>
      <c r="K419" s="933"/>
      <c r="L419" s="117" t="s">
        <v>447</v>
      </c>
      <c r="M419" s="154" t="s">
        <v>21</v>
      </c>
      <c r="N419" s="1334" t="s">
        <v>909</v>
      </c>
      <c r="O419" s="1408" t="s">
        <v>1015</v>
      </c>
      <c r="P419" s="179" t="s">
        <v>1012</v>
      </c>
    </row>
    <row r="420" spans="1:16" s="14" customFormat="1" ht="42.65" customHeight="1">
      <c r="A420" s="1018"/>
      <c r="B420" s="953" t="s">
        <v>19</v>
      </c>
      <c r="C420" s="607" t="s">
        <v>1016</v>
      </c>
      <c r="D420" s="178"/>
      <c r="E420" s="947"/>
      <c r="F420" s="948"/>
      <c r="G420" s="949"/>
      <c r="H420" s="933"/>
      <c r="I420" s="86"/>
      <c r="J420" s="890"/>
      <c r="K420" s="933"/>
      <c r="L420" s="117" t="s">
        <v>52</v>
      </c>
      <c r="M420" s="154" t="s">
        <v>21</v>
      </c>
      <c r="N420" s="1334" t="s">
        <v>909</v>
      </c>
      <c r="O420" s="1408" t="s">
        <v>1017</v>
      </c>
      <c r="P420" s="179" t="s">
        <v>1012</v>
      </c>
    </row>
    <row r="421" spans="1:16" s="14" customFormat="1" ht="42.65" customHeight="1">
      <c r="A421" s="1018"/>
      <c r="B421" s="953" t="s">
        <v>19</v>
      </c>
      <c r="C421" s="607" t="s">
        <v>1016</v>
      </c>
      <c r="D421" s="178"/>
      <c r="E421" s="947"/>
      <c r="F421" s="948"/>
      <c r="G421" s="949"/>
      <c r="H421" s="933"/>
      <c r="I421" s="86"/>
      <c r="J421" s="890"/>
      <c r="K421" s="933"/>
      <c r="L421" s="117" t="s">
        <v>445</v>
      </c>
      <c r="M421" s="154" t="s">
        <v>21</v>
      </c>
      <c r="N421" s="1334" t="s">
        <v>909</v>
      </c>
      <c r="O421" s="1408" t="s">
        <v>1018</v>
      </c>
      <c r="P421" s="179" t="s">
        <v>1012</v>
      </c>
    </row>
    <row r="422" spans="1:16" s="14" customFormat="1" ht="42.65" customHeight="1">
      <c r="A422" s="1018"/>
      <c r="B422" s="953" t="s">
        <v>19</v>
      </c>
      <c r="C422" s="607" t="s">
        <v>1016</v>
      </c>
      <c r="D422" s="178"/>
      <c r="E422" s="947"/>
      <c r="F422" s="948"/>
      <c r="G422" s="949"/>
      <c r="H422" s="933"/>
      <c r="I422" s="86"/>
      <c r="J422" s="890"/>
      <c r="K422" s="933"/>
      <c r="L422" s="117" t="s">
        <v>447</v>
      </c>
      <c r="M422" s="154" t="s">
        <v>21</v>
      </c>
      <c r="N422" s="1334" t="s">
        <v>909</v>
      </c>
      <c r="O422" s="1408" t="s">
        <v>1019</v>
      </c>
      <c r="P422" s="179" t="s">
        <v>1012</v>
      </c>
    </row>
    <row r="423" spans="1:16" s="14" customFormat="1" ht="42.65" customHeight="1">
      <c r="A423" s="1018"/>
      <c r="B423" s="953" t="s">
        <v>19</v>
      </c>
      <c r="C423" s="607" t="s">
        <v>1020</v>
      </c>
      <c r="D423" s="178" t="s">
        <v>1021</v>
      </c>
      <c r="E423" s="947"/>
      <c r="F423" s="948"/>
      <c r="G423" s="949" t="str">
        <f>IF(F423=0,"",E423/F423)</f>
        <v/>
      </c>
      <c r="H423" s="933" t="str">
        <f>IF(F423=0,"",G423*1.3)</f>
        <v/>
      </c>
      <c r="I423" s="86"/>
      <c r="J423" s="890"/>
      <c r="K423" s="933" t="str">
        <f>IF(I423=0,"",I423*1.3*J423)</f>
        <v/>
      </c>
      <c r="L423" s="117" t="s">
        <v>52</v>
      </c>
      <c r="M423" s="154" t="s">
        <v>21</v>
      </c>
      <c r="N423" s="1334" t="s">
        <v>909</v>
      </c>
      <c r="O423" s="1408" t="s">
        <v>1022</v>
      </c>
      <c r="P423" s="179" t="s">
        <v>1012</v>
      </c>
    </row>
    <row r="424" spans="1:16" s="14" customFormat="1" ht="42.65" customHeight="1">
      <c r="A424" s="1018"/>
      <c r="B424" s="953" t="s">
        <v>19</v>
      </c>
      <c r="C424" s="607" t="s">
        <v>1020</v>
      </c>
      <c r="D424" s="178" t="s">
        <v>512</v>
      </c>
      <c r="E424" s="29"/>
      <c r="F424" s="30"/>
      <c r="G424" s="34"/>
      <c r="H424" s="35"/>
      <c r="I424" s="86"/>
      <c r="J424" s="1414" t="s">
        <v>513</v>
      </c>
      <c r="K424" s="35" t="str">
        <f>IF(I423=0,"",K423*0.1)</f>
        <v/>
      </c>
      <c r="L424" s="117" t="s">
        <v>445</v>
      </c>
      <c r="M424" s="154" t="s">
        <v>21</v>
      </c>
      <c r="N424" s="1334" t="s">
        <v>909</v>
      </c>
      <c r="O424" s="1408" t="s">
        <v>1023</v>
      </c>
      <c r="P424" s="179" t="s">
        <v>1012</v>
      </c>
    </row>
    <row r="425" spans="1:16" s="14" customFormat="1" ht="42.65" customHeight="1">
      <c r="A425" s="1018"/>
      <c r="B425" s="953" t="s">
        <v>19</v>
      </c>
      <c r="C425" s="607" t="s">
        <v>1020</v>
      </c>
      <c r="D425" s="178" t="s">
        <v>512</v>
      </c>
      <c r="E425" s="29"/>
      <c r="F425" s="31"/>
      <c r="G425" s="48"/>
      <c r="H425" s="49"/>
      <c r="I425" s="92"/>
      <c r="J425" s="1414" t="s">
        <v>515</v>
      </c>
      <c r="K425" s="35" t="str">
        <f>IF(I423=0,"",K423*0.75)</f>
        <v/>
      </c>
      <c r="L425" s="117" t="s">
        <v>447</v>
      </c>
      <c r="M425" s="154" t="s">
        <v>21</v>
      </c>
      <c r="N425" s="1334" t="s">
        <v>909</v>
      </c>
      <c r="O425" s="1408" t="s">
        <v>1024</v>
      </c>
      <c r="P425" s="179" t="s">
        <v>1012</v>
      </c>
    </row>
    <row r="426" spans="1:16" s="14" customFormat="1" ht="42.65" customHeight="1">
      <c r="A426" s="1018"/>
      <c r="B426" s="953" t="s">
        <v>19</v>
      </c>
      <c r="C426" s="607" t="s">
        <v>1025</v>
      </c>
      <c r="D426" s="178" t="s">
        <v>1021</v>
      </c>
      <c r="E426" s="947"/>
      <c r="F426" s="948"/>
      <c r="G426" s="949" t="str">
        <f>IF(F426=0,"",E426/F426)</f>
        <v/>
      </c>
      <c r="H426" s="933" t="str">
        <f>IF(F426=0,"",G426*1.3)</f>
        <v/>
      </c>
      <c r="I426" s="86"/>
      <c r="J426" s="890"/>
      <c r="K426" s="933" t="str">
        <f>IF(I426=0,"",I426*1.3*J426)</f>
        <v/>
      </c>
      <c r="L426" s="117" t="s">
        <v>52</v>
      </c>
      <c r="M426" s="154" t="s">
        <v>21</v>
      </c>
      <c r="N426" s="1334" t="s">
        <v>909</v>
      </c>
      <c r="O426" s="1408" t="s">
        <v>1026</v>
      </c>
      <c r="P426" s="179" t="s">
        <v>1012</v>
      </c>
    </row>
    <row r="427" spans="1:16" s="14" customFormat="1" ht="42.65" customHeight="1">
      <c r="A427" s="1018"/>
      <c r="B427" s="953" t="s">
        <v>19</v>
      </c>
      <c r="C427" s="607" t="s">
        <v>1025</v>
      </c>
      <c r="D427" s="178" t="s">
        <v>512</v>
      </c>
      <c r="E427" s="29"/>
      <c r="F427" s="30"/>
      <c r="G427" s="34"/>
      <c r="H427" s="35"/>
      <c r="I427" s="86"/>
      <c r="J427" s="1414" t="s">
        <v>513</v>
      </c>
      <c r="K427" s="35" t="str">
        <f>IF(I426=0,"",K426*0.1)</f>
        <v/>
      </c>
      <c r="L427" s="117" t="s">
        <v>445</v>
      </c>
      <c r="M427" s="154" t="s">
        <v>21</v>
      </c>
      <c r="N427" s="1334" t="s">
        <v>909</v>
      </c>
      <c r="O427" s="1408" t="s">
        <v>1027</v>
      </c>
      <c r="P427" s="179" t="s">
        <v>1012</v>
      </c>
    </row>
    <row r="428" spans="1:16" s="14" customFormat="1" ht="42.65" customHeight="1">
      <c r="A428" s="1018"/>
      <c r="B428" s="953" t="s">
        <v>19</v>
      </c>
      <c r="C428" s="607" t="s">
        <v>1025</v>
      </c>
      <c r="D428" s="178" t="s">
        <v>512</v>
      </c>
      <c r="E428" s="29"/>
      <c r="F428" s="31"/>
      <c r="G428" s="48"/>
      <c r="H428" s="49"/>
      <c r="I428" s="92"/>
      <c r="J428" s="1414" t="s">
        <v>515</v>
      </c>
      <c r="K428" s="35" t="str">
        <f>IF(I426=0,"",K426*0.75)</f>
        <v/>
      </c>
      <c r="L428" s="117" t="s">
        <v>447</v>
      </c>
      <c r="M428" s="154" t="s">
        <v>21</v>
      </c>
      <c r="N428" s="1334" t="s">
        <v>909</v>
      </c>
      <c r="O428" s="1408" t="s">
        <v>1028</v>
      </c>
      <c r="P428" s="179" t="s">
        <v>1012</v>
      </c>
    </row>
    <row r="429" spans="1:16" s="14" customFormat="1" ht="42.65" customHeight="1">
      <c r="A429" s="1018"/>
      <c r="B429" s="953" t="s">
        <v>19</v>
      </c>
      <c r="C429" s="607" t="s">
        <v>1029</v>
      </c>
      <c r="D429" s="178" t="s">
        <v>1021</v>
      </c>
      <c r="E429" s="947"/>
      <c r="F429" s="948"/>
      <c r="G429" s="949" t="str">
        <f>IF(F429=0,"",E429/F429)</f>
        <v/>
      </c>
      <c r="H429" s="933" t="str">
        <f>IF(F429=0,"",G429*1.3)</f>
        <v/>
      </c>
      <c r="I429" s="86"/>
      <c r="J429" s="890"/>
      <c r="K429" s="933" t="str">
        <f>IF(I429=0,"",I429*1.3*J429)</f>
        <v/>
      </c>
      <c r="L429" s="117" t="s">
        <v>52</v>
      </c>
      <c r="M429" s="154" t="s">
        <v>21</v>
      </c>
      <c r="N429" s="1334" t="s">
        <v>909</v>
      </c>
      <c r="O429" s="1408" t="s">
        <v>1030</v>
      </c>
      <c r="P429" s="179" t="s">
        <v>1012</v>
      </c>
    </row>
    <row r="430" spans="1:16" s="14" customFormat="1" ht="42.65" customHeight="1">
      <c r="A430" s="1018"/>
      <c r="B430" s="953" t="s">
        <v>19</v>
      </c>
      <c r="C430" s="607" t="s">
        <v>1029</v>
      </c>
      <c r="D430" s="178" t="s">
        <v>512</v>
      </c>
      <c r="E430" s="29"/>
      <c r="F430" s="30"/>
      <c r="G430" s="34"/>
      <c r="H430" s="35"/>
      <c r="I430" s="86"/>
      <c r="J430" s="1414" t="s">
        <v>513</v>
      </c>
      <c r="K430" s="35" t="str">
        <f>IF(I429=0,"",K429*0.1)</f>
        <v/>
      </c>
      <c r="L430" s="117" t="s">
        <v>445</v>
      </c>
      <c r="M430" s="154" t="s">
        <v>21</v>
      </c>
      <c r="N430" s="1334" t="s">
        <v>909</v>
      </c>
      <c r="O430" s="1408" t="s">
        <v>1031</v>
      </c>
      <c r="P430" s="179" t="s">
        <v>1012</v>
      </c>
    </row>
    <row r="431" spans="1:16" s="14" customFormat="1" ht="42.65" customHeight="1">
      <c r="A431" s="1018"/>
      <c r="B431" s="953" t="s">
        <v>19</v>
      </c>
      <c r="C431" s="607" t="s">
        <v>1029</v>
      </c>
      <c r="D431" s="178" t="s">
        <v>512</v>
      </c>
      <c r="E431" s="29"/>
      <c r="F431" s="31"/>
      <c r="G431" s="48"/>
      <c r="H431" s="49"/>
      <c r="I431" s="92"/>
      <c r="J431" s="1414" t="s">
        <v>515</v>
      </c>
      <c r="K431" s="35" t="str">
        <f>IF(I429=0,"",K429*0.75)</f>
        <v/>
      </c>
      <c r="L431" s="117" t="s">
        <v>447</v>
      </c>
      <c r="M431" s="154" t="s">
        <v>21</v>
      </c>
      <c r="N431" s="1334" t="s">
        <v>909</v>
      </c>
      <c r="O431" s="1408" t="s">
        <v>1032</v>
      </c>
      <c r="P431" s="179" t="s">
        <v>1012</v>
      </c>
    </row>
    <row r="432" spans="1:16" s="14" customFormat="1" ht="42.65" customHeight="1">
      <c r="A432" s="1018"/>
      <c r="B432" s="953" t="s">
        <v>19</v>
      </c>
      <c r="C432" s="614" t="s">
        <v>1033</v>
      </c>
      <c r="D432" s="178" t="s">
        <v>1021</v>
      </c>
      <c r="E432" s="947"/>
      <c r="F432" s="948"/>
      <c r="G432" s="949" t="str">
        <f t="shared" ref="G432:G437" si="6">IF(F432=0,"",E432/F432)</f>
        <v/>
      </c>
      <c r="H432" s="933" t="str">
        <f>IF(F432=0,"",G432*1.3)</f>
        <v/>
      </c>
      <c r="I432" s="86"/>
      <c r="J432" s="890"/>
      <c r="K432" s="933" t="str">
        <f>IF(I432=0,"",I432*1.3*J432)</f>
        <v/>
      </c>
      <c r="L432" s="117"/>
      <c r="M432" s="154" t="s">
        <v>86</v>
      </c>
      <c r="N432" s="1334" t="s">
        <v>22</v>
      </c>
      <c r="O432" s="1408" t="s">
        <v>1034</v>
      </c>
      <c r="P432" s="179" t="s">
        <v>233</v>
      </c>
    </row>
    <row r="433" spans="1:16" s="14" customFormat="1" ht="81.5" customHeight="1">
      <c r="A433" s="1018"/>
      <c r="B433" s="953" t="s">
        <v>19</v>
      </c>
      <c r="C433" s="607" t="s">
        <v>1035</v>
      </c>
      <c r="D433" s="178" t="s">
        <v>1021</v>
      </c>
      <c r="E433" s="947"/>
      <c r="F433" s="948"/>
      <c r="G433" s="949" t="str">
        <f>IF(F433=0,"",E433/F433)</f>
        <v/>
      </c>
      <c r="H433" s="933" t="str">
        <f>IF(F433=0,"",G433*1.3)</f>
        <v/>
      </c>
      <c r="I433" s="86"/>
      <c r="J433" s="890"/>
      <c r="K433" s="933" t="str">
        <f>IF(I433=0,"",I433*1.3*J433)</f>
        <v/>
      </c>
      <c r="L433" s="117"/>
      <c r="M433" s="154" t="s">
        <v>86</v>
      </c>
      <c r="N433" s="1334" t="s">
        <v>22</v>
      </c>
      <c r="O433" s="1408" t="s">
        <v>1036</v>
      </c>
      <c r="P433" s="179" t="s">
        <v>1037</v>
      </c>
    </row>
    <row r="434" spans="1:16" s="14" customFormat="1" ht="42.65" customHeight="1">
      <c r="A434" s="1018"/>
      <c r="B434" s="953" t="s">
        <v>19</v>
      </c>
      <c r="C434" s="607" t="s">
        <v>1038</v>
      </c>
      <c r="D434" s="178" t="s">
        <v>1021</v>
      </c>
      <c r="E434" s="947"/>
      <c r="F434" s="948"/>
      <c r="G434" s="949" t="str">
        <f>IF(F434=0,"",E434/F434)</f>
        <v/>
      </c>
      <c r="H434" s="933" t="str">
        <f>IF(F434=0,"",G434*1.3)</f>
        <v/>
      </c>
      <c r="I434" s="86"/>
      <c r="J434" s="890"/>
      <c r="K434" s="933" t="str">
        <f>IF(I434=0,"",I434*1.3*J434)</f>
        <v/>
      </c>
      <c r="L434" s="117"/>
      <c r="M434" s="154" t="s">
        <v>86</v>
      </c>
      <c r="N434" s="1334" t="s">
        <v>22</v>
      </c>
      <c r="O434" s="1408" t="s">
        <v>1039</v>
      </c>
      <c r="P434" s="179" t="s">
        <v>1040</v>
      </c>
    </row>
    <row r="435" spans="1:16" s="14" customFormat="1" ht="42.65" customHeight="1">
      <c r="A435" s="1018"/>
      <c r="B435" s="953" t="s">
        <v>19</v>
      </c>
      <c r="C435" s="607" t="s">
        <v>1041</v>
      </c>
      <c r="D435" s="178" t="s">
        <v>1021</v>
      </c>
      <c r="E435" s="947"/>
      <c r="F435" s="948"/>
      <c r="G435" s="949" t="str">
        <f>IF(F435=0,"",E435/F435)</f>
        <v/>
      </c>
      <c r="H435" s="933" t="str">
        <f>IF(F435=0,"",G435*1.3)</f>
        <v/>
      </c>
      <c r="I435" s="86"/>
      <c r="J435" s="890"/>
      <c r="K435" s="933" t="str">
        <f>IF(I435=0,"",I435*1.2*J435)</f>
        <v/>
      </c>
      <c r="L435" s="117"/>
      <c r="M435" s="154" t="s">
        <v>86</v>
      </c>
      <c r="N435" s="1334" t="s">
        <v>22</v>
      </c>
      <c r="O435" s="1408" t="s">
        <v>1042</v>
      </c>
      <c r="P435" s="179" t="s">
        <v>1043</v>
      </c>
    </row>
    <row r="436" spans="1:16" s="14" customFormat="1" ht="42.65" customHeight="1">
      <c r="A436" s="1018"/>
      <c r="B436" s="953" t="s">
        <v>19</v>
      </c>
      <c r="C436" s="607" t="s">
        <v>1044</v>
      </c>
      <c r="D436" s="178" t="s">
        <v>1021</v>
      </c>
      <c r="E436" s="947"/>
      <c r="F436" s="948"/>
      <c r="G436" s="949" t="str">
        <f t="shared" si="6"/>
        <v/>
      </c>
      <c r="H436" s="933" t="str">
        <f>IF(F436=0,"",G436*1.3)</f>
        <v/>
      </c>
      <c r="I436" s="86"/>
      <c r="J436" s="890"/>
      <c r="K436" s="933" t="str">
        <f>IF(I436=0,"",I436*1.3*J436)</f>
        <v/>
      </c>
      <c r="L436" s="117"/>
      <c r="M436" s="154" t="s">
        <v>86</v>
      </c>
      <c r="N436" s="1334" t="s">
        <v>22</v>
      </c>
      <c r="O436" s="1408" t="s">
        <v>1045</v>
      </c>
      <c r="P436" s="179" t="s">
        <v>1046</v>
      </c>
    </row>
    <row r="437" spans="1:16" s="14" customFormat="1" ht="42.65" customHeight="1">
      <c r="A437" s="1018"/>
      <c r="B437" s="953" t="s">
        <v>19</v>
      </c>
      <c r="C437" s="607" t="s">
        <v>1047</v>
      </c>
      <c r="D437" s="178" t="s">
        <v>32</v>
      </c>
      <c r="E437" s="947"/>
      <c r="F437" s="948"/>
      <c r="G437" s="949" t="str">
        <f t="shared" si="6"/>
        <v/>
      </c>
      <c r="H437" s="933" t="str">
        <f>IF(F437=0,"",G437*1.2)</f>
        <v/>
      </c>
      <c r="I437" s="86"/>
      <c r="J437" s="890"/>
      <c r="K437" s="933" t="str">
        <f>IF(I437=0,"",I437*1.2*J437)</f>
        <v/>
      </c>
      <c r="L437" s="117"/>
      <c r="M437" s="154" t="s">
        <v>21</v>
      </c>
      <c r="N437" s="1334" t="s">
        <v>22</v>
      </c>
      <c r="O437" s="1408" t="s">
        <v>1048</v>
      </c>
      <c r="P437" s="179" t="s">
        <v>1049</v>
      </c>
    </row>
    <row r="438" spans="1:16" s="14" customFormat="1" ht="70" customHeight="1">
      <c r="A438" s="1018"/>
      <c r="B438" s="953" t="s">
        <v>19</v>
      </c>
      <c r="C438" s="607" t="s">
        <v>1050</v>
      </c>
      <c r="D438" s="178" t="s">
        <v>32</v>
      </c>
      <c r="E438" s="947"/>
      <c r="F438" s="948"/>
      <c r="G438" s="949"/>
      <c r="H438" s="933" t="str">
        <f>IF(F438=0,"",G438*1.2)</f>
        <v/>
      </c>
      <c r="I438" s="86"/>
      <c r="J438" s="890"/>
      <c r="K438" s="933" t="str">
        <f>IF(I438=0,"",I438*1.2*J438)</f>
        <v/>
      </c>
      <c r="L438" s="117"/>
      <c r="M438" s="154" t="s">
        <v>86</v>
      </c>
      <c r="N438" s="1334">
        <v>12</v>
      </c>
      <c r="O438" s="1408" t="s">
        <v>1051</v>
      </c>
      <c r="P438" s="1561" t="s">
        <v>1052</v>
      </c>
    </row>
    <row r="439" spans="1:16" s="14" customFormat="1" ht="42.65" customHeight="1">
      <c r="A439" s="1018"/>
      <c r="B439" s="1232" t="s">
        <v>19</v>
      </c>
      <c r="C439" s="611" t="s">
        <v>1053</v>
      </c>
      <c r="D439" s="1491"/>
      <c r="E439" s="978"/>
      <c r="F439" s="966"/>
      <c r="G439" s="979"/>
      <c r="H439" s="968"/>
      <c r="I439" s="785"/>
      <c r="J439" s="907"/>
      <c r="K439" s="968"/>
      <c r="L439" s="120"/>
      <c r="M439" s="905" t="s">
        <v>36</v>
      </c>
      <c r="N439" s="1334" t="s">
        <v>22</v>
      </c>
      <c r="O439" s="1405" t="s">
        <v>1054</v>
      </c>
      <c r="P439" s="1691" t="s">
        <v>5627</v>
      </c>
    </row>
    <row r="440" spans="1:16" s="14" customFormat="1" ht="53.15" customHeight="1">
      <c r="A440" s="1018"/>
      <c r="B440" s="1232" t="s">
        <v>19</v>
      </c>
      <c r="C440" s="611" t="s">
        <v>1055</v>
      </c>
      <c r="D440" s="1491"/>
      <c r="E440" s="963"/>
      <c r="F440" s="51"/>
      <c r="G440" s="52"/>
      <c r="H440" s="53"/>
      <c r="I440" s="60"/>
      <c r="J440" s="907"/>
      <c r="K440" s="511"/>
      <c r="L440" s="120"/>
      <c r="M440" s="905" t="s">
        <v>21</v>
      </c>
      <c r="N440" s="1334" t="s">
        <v>22</v>
      </c>
      <c r="O440" s="1406" t="s">
        <v>1056</v>
      </c>
      <c r="P440" s="1343" t="s">
        <v>1057</v>
      </c>
    </row>
    <row r="441" spans="1:16" s="14" customFormat="1" ht="53.15" customHeight="1">
      <c r="A441" s="1018"/>
      <c r="B441" s="1232" t="s">
        <v>19</v>
      </c>
      <c r="C441" s="611" t="s">
        <v>1058</v>
      </c>
      <c r="D441" s="1491"/>
      <c r="E441" s="50"/>
      <c r="F441" s="51"/>
      <c r="G441" s="52"/>
      <c r="H441" s="53"/>
      <c r="I441" s="60"/>
      <c r="J441" s="907"/>
      <c r="K441" s="511"/>
      <c r="L441" s="120"/>
      <c r="M441" s="905" t="s">
        <v>21</v>
      </c>
      <c r="N441" s="1334" t="s">
        <v>22</v>
      </c>
      <c r="O441" s="1406" t="s">
        <v>1059</v>
      </c>
      <c r="P441" s="1343" t="s">
        <v>1060</v>
      </c>
    </row>
    <row r="442" spans="1:16" s="14" customFormat="1" ht="53.15" customHeight="1">
      <c r="A442" s="1018"/>
      <c r="B442" s="1232" t="s">
        <v>19</v>
      </c>
      <c r="C442" s="611" t="s">
        <v>1061</v>
      </c>
      <c r="D442" s="1491"/>
      <c r="E442" s="963"/>
      <c r="F442" s="51"/>
      <c r="G442" s="103"/>
      <c r="H442" s="53"/>
      <c r="I442" s="60"/>
      <c r="J442" s="907"/>
      <c r="K442" s="511"/>
      <c r="L442" s="120"/>
      <c r="M442" s="905" t="s">
        <v>21</v>
      </c>
      <c r="N442" s="1334" t="s">
        <v>22</v>
      </c>
      <c r="O442" s="1406" t="s">
        <v>1062</v>
      </c>
      <c r="P442" s="1343" t="s">
        <v>1063</v>
      </c>
    </row>
    <row r="443" spans="1:16" s="14" customFormat="1" ht="42.65" customHeight="1">
      <c r="A443" s="1018"/>
      <c r="B443" s="1232" t="s">
        <v>19</v>
      </c>
      <c r="C443" s="611" t="s">
        <v>1064</v>
      </c>
      <c r="D443" s="1491"/>
      <c r="E443" s="50"/>
      <c r="F443" s="51"/>
      <c r="G443" s="52"/>
      <c r="H443" s="53"/>
      <c r="I443" s="60"/>
      <c r="J443" s="907"/>
      <c r="K443" s="511"/>
      <c r="L443" s="120"/>
      <c r="M443" s="905" t="s">
        <v>21</v>
      </c>
      <c r="N443" s="1334" t="s">
        <v>22</v>
      </c>
      <c r="O443" s="1406" t="s">
        <v>1065</v>
      </c>
      <c r="P443" s="1343" t="s">
        <v>1066</v>
      </c>
    </row>
    <row r="444" spans="1:16" s="14" customFormat="1" ht="42.65" customHeight="1">
      <c r="A444" s="1018"/>
      <c r="B444" s="1232" t="s">
        <v>19</v>
      </c>
      <c r="C444" s="611" t="s">
        <v>1067</v>
      </c>
      <c r="D444" s="1491"/>
      <c r="E444" s="963"/>
      <c r="F444" s="51"/>
      <c r="G444" s="52"/>
      <c r="H444" s="53"/>
      <c r="I444" s="60"/>
      <c r="J444" s="907"/>
      <c r="K444" s="511"/>
      <c r="L444" s="120"/>
      <c r="M444" s="905" t="s">
        <v>21</v>
      </c>
      <c r="N444" s="1334" t="s">
        <v>22</v>
      </c>
      <c r="O444" s="1406" t="s">
        <v>1068</v>
      </c>
      <c r="P444" s="1343" t="s">
        <v>1066</v>
      </c>
    </row>
    <row r="445" spans="1:16" s="14" customFormat="1" ht="42.65" customHeight="1">
      <c r="A445" s="1018"/>
      <c r="B445" s="1232" t="s">
        <v>19</v>
      </c>
      <c r="C445" s="611" t="s">
        <v>1069</v>
      </c>
      <c r="D445" s="1491"/>
      <c r="E445" s="50"/>
      <c r="F445" s="51"/>
      <c r="G445" s="52"/>
      <c r="H445" s="53"/>
      <c r="I445" s="60"/>
      <c r="J445" s="907"/>
      <c r="K445" s="511"/>
      <c r="L445" s="120"/>
      <c r="M445" s="905" t="s">
        <v>21</v>
      </c>
      <c r="N445" s="1334" t="s">
        <v>22</v>
      </c>
      <c r="O445" s="1406" t="s">
        <v>1070</v>
      </c>
      <c r="P445" s="1343" t="s">
        <v>1066</v>
      </c>
    </row>
    <row r="446" spans="1:16" s="68" customFormat="1" ht="42.65" customHeight="1">
      <c r="A446" s="75"/>
      <c r="B446" s="1232" t="s">
        <v>19</v>
      </c>
      <c r="C446" s="611" t="s">
        <v>1071</v>
      </c>
      <c r="D446" s="1491"/>
      <c r="E446" s="963"/>
      <c r="F446" s="793"/>
      <c r="G446" s="794"/>
      <c r="H446" s="511"/>
      <c r="I446" s="60"/>
      <c r="J446" s="907"/>
      <c r="K446" s="511"/>
      <c r="L446" s="791" t="s">
        <v>52</v>
      </c>
      <c r="M446" s="905" t="s">
        <v>21</v>
      </c>
      <c r="N446" s="1334" t="s">
        <v>22</v>
      </c>
      <c r="O446" s="1406" t="s">
        <v>1072</v>
      </c>
      <c r="P446" s="1343" t="s">
        <v>1073</v>
      </c>
    </row>
    <row r="447" spans="1:16" s="68" customFormat="1" ht="42.65" customHeight="1">
      <c r="A447" s="75"/>
      <c r="B447" s="953" t="s">
        <v>19</v>
      </c>
      <c r="C447" s="607" t="s">
        <v>1071</v>
      </c>
      <c r="D447" s="178"/>
      <c r="E447" s="964"/>
      <c r="F447" s="15"/>
      <c r="G447" s="38"/>
      <c r="H447" s="39"/>
      <c r="I447" s="59"/>
      <c r="J447" s="890"/>
      <c r="K447" s="39"/>
      <c r="L447" s="117" t="s">
        <v>468</v>
      </c>
      <c r="M447" s="154" t="s">
        <v>21</v>
      </c>
      <c r="N447" s="1334" t="s">
        <v>22</v>
      </c>
      <c r="O447" s="1408" t="s">
        <v>1074</v>
      </c>
      <c r="P447" s="179" t="s">
        <v>1073</v>
      </c>
    </row>
    <row r="448" spans="1:16" s="68" customFormat="1" ht="42.65" customHeight="1">
      <c r="A448" s="75"/>
      <c r="B448" s="1232" t="s">
        <v>19</v>
      </c>
      <c r="C448" s="611" t="s">
        <v>1075</v>
      </c>
      <c r="D448" s="1491"/>
      <c r="E448" s="963"/>
      <c r="F448" s="793"/>
      <c r="G448" s="794"/>
      <c r="H448" s="511"/>
      <c r="I448" s="60"/>
      <c r="J448" s="907"/>
      <c r="K448" s="511"/>
      <c r="L448" s="791" t="s">
        <v>52</v>
      </c>
      <c r="M448" s="905" t="s">
        <v>21</v>
      </c>
      <c r="N448" s="1334" t="s">
        <v>22</v>
      </c>
      <c r="O448" s="1406" t="s">
        <v>1076</v>
      </c>
      <c r="P448" s="1343" t="s">
        <v>1073</v>
      </c>
    </row>
    <row r="449" spans="1:16" s="68" customFormat="1" ht="42.65" customHeight="1">
      <c r="A449" s="75"/>
      <c r="B449" s="953" t="s">
        <v>19</v>
      </c>
      <c r="C449" s="607" t="s">
        <v>1075</v>
      </c>
      <c r="D449" s="178"/>
      <c r="E449" s="964"/>
      <c r="F449" s="15"/>
      <c r="G449" s="38"/>
      <c r="H449" s="39"/>
      <c r="I449" s="59"/>
      <c r="J449" s="890"/>
      <c r="K449" s="39"/>
      <c r="L449" s="117" t="s">
        <v>468</v>
      </c>
      <c r="M449" s="154" t="s">
        <v>21</v>
      </c>
      <c r="N449" s="1334" t="s">
        <v>22</v>
      </c>
      <c r="O449" s="1408" t="s">
        <v>1074</v>
      </c>
      <c r="P449" s="179" t="s">
        <v>1077</v>
      </c>
    </row>
    <row r="450" spans="1:16" s="14" customFormat="1" ht="156.5" customHeight="1">
      <c r="A450" s="1018"/>
      <c r="B450" s="1232" t="s">
        <v>19</v>
      </c>
      <c r="C450" s="613" t="s">
        <v>1078</v>
      </c>
      <c r="D450" s="1494" t="s">
        <v>1079</v>
      </c>
      <c r="E450" s="1523" t="s">
        <v>1080</v>
      </c>
      <c r="F450" s="948"/>
      <c r="G450" s="965"/>
      <c r="H450" s="933"/>
      <c r="I450" s="947"/>
      <c r="J450" s="890"/>
      <c r="K450" s="933" t="str">
        <f>IF(I450=0,"",I450*1.25*J450)</f>
        <v/>
      </c>
      <c r="L450" s="791" t="s">
        <v>1081</v>
      </c>
      <c r="M450" s="905" t="s">
        <v>86</v>
      </c>
      <c r="N450" s="1334" t="s">
        <v>22</v>
      </c>
      <c r="O450" s="1405" t="s">
        <v>1082</v>
      </c>
      <c r="P450" s="1406" t="s">
        <v>1083</v>
      </c>
    </row>
    <row r="451" spans="1:16" s="14" customFormat="1" ht="42.65" customHeight="1">
      <c r="A451" s="1018"/>
      <c r="B451" s="1232" t="s">
        <v>19</v>
      </c>
      <c r="C451" s="613" t="s">
        <v>1084</v>
      </c>
      <c r="D451" s="1494" t="s">
        <v>1079</v>
      </c>
      <c r="E451" s="1523" t="s">
        <v>1080</v>
      </c>
      <c r="F451" s="948"/>
      <c r="G451" s="965"/>
      <c r="H451" s="933"/>
      <c r="I451" s="947"/>
      <c r="J451" s="890"/>
      <c r="K451" s="933"/>
      <c r="L451" s="791" t="s">
        <v>1085</v>
      </c>
      <c r="M451" s="905" t="s">
        <v>86</v>
      </c>
      <c r="N451" s="1334" t="s">
        <v>22</v>
      </c>
      <c r="O451" s="1406" t="s">
        <v>1086</v>
      </c>
      <c r="P451" s="1406" t="s">
        <v>1087</v>
      </c>
    </row>
    <row r="452" spans="1:16" s="14" customFormat="1" ht="42.65" customHeight="1">
      <c r="A452" s="1018"/>
      <c r="B452" s="1232" t="s">
        <v>19</v>
      </c>
      <c r="C452" s="613" t="s">
        <v>1084</v>
      </c>
      <c r="D452" s="1494" t="s">
        <v>1079</v>
      </c>
      <c r="E452" s="1523" t="s">
        <v>1080</v>
      </c>
      <c r="F452" s="948"/>
      <c r="G452" s="965"/>
      <c r="H452" s="933"/>
      <c r="I452" s="86"/>
      <c r="J452" s="890"/>
      <c r="K452" s="933" t="str">
        <f>IF(I452=0,"",I452*1.25*J452)</f>
        <v/>
      </c>
      <c r="L452" s="791" t="s">
        <v>1088</v>
      </c>
      <c r="M452" s="905" t="s">
        <v>86</v>
      </c>
      <c r="N452" s="1334" t="s">
        <v>22</v>
      </c>
      <c r="O452" s="1406" t="s">
        <v>1089</v>
      </c>
      <c r="P452" s="1406" t="s">
        <v>1090</v>
      </c>
    </row>
    <row r="453" spans="1:16" s="14" customFormat="1" ht="42.65" customHeight="1">
      <c r="A453" s="1018"/>
      <c r="B453" s="1232" t="s">
        <v>19</v>
      </c>
      <c r="C453" s="613" t="s">
        <v>1091</v>
      </c>
      <c r="D453" s="1494" t="s">
        <v>1079</v>
      </c>
      <c r="E453" s="1523" t="s">
        <v>1080</v>
      </c>
      <c r="F453" s="948"/>
      <c r="G453" s="965"/>
      <c r="H453" s="933"/>
      <c r="I453" s="86"/>
      <c r="J453" s="890"/>
      <c r="K453" s="933" t="str">
        <f>IF(I453=0,"",I453*1.25*J453)</f>
        <v/>
      </c>
      <c r="L453" s="791" t="s">
        <v>1085</v>
      </c>
      <c r="M453" s="905" t="s">
        <v>86</v>
      </c>
      <c r="N453" s="1334" t="s">
        <v>22</v>
      </c>
      <c r="O453" s="1406" t="s">
        <v>1092</v>
      </c>
      <c r="P453" s="1406" t="s">
        <v>1093</v>
      </c>
    </row>
    <row r="454" spans="1:16" s="14" customFormat="1" ht="42.65" customHeight="1">
      <c r="A454" s="1018"/>
      <c r="B454" s="1232" t="s">
        <v>19</v>
      </c>
      <c r="C454" s="613" t="s">
        <v>1091</v>
      </c>
      <c r="D454" s="1494" t="s">
        <v>1079</v>
      </c>
      <c r="E454" s="1523" t="s">
        <v>1080</v>
      </c>
      <c r="F454" s="966"/>
      <c r="G454" s="967"/>
      <c r="H454" s="968"/>
      <c r="I454" s="86"/>
      <c r="J454" s="890"/>
      <c r="K454" s="933" t="str">
        <f>IF(I454=0,"",I454*1.25*J454)</f>
        <v/>
      </c>
      <c r="L454" s="791" t="s">
        <v>1088</v>
      </c>
      <c r="M454" s="905" t="s">
        <v>86</v>
      </c>
      <c r="N454" s="1334" t="s">
        <v>22</v>
      </c>
      <c r="O454" s="1406" t="s">
        <v>1094</v>
      </c>
      <c r="P454" s="1406" t="s">
        <v>1090</v>
      </c>
    </row>
    <row r="455" spans="1:16" s="14" customFormat="1" ht="42.65" customHeight="1">
      <c r="A455" s="1018"/>
      <c r="B455" s="1232" t="s">
        <v>19</v>
      </c>
      <c r="C455" s="613" t="s">
        <v>1095</v>
      </c>
      <c r="D455" s="1494" t="s">
        <v>1079</v>
      </c>
      <c r="E455" s="1523" t="s">
        <v>1080</v>
      </c>
      <c r="F455" s="966"/>
      <c r="G455" s="967"/>
      <c r="H455" s="968"/>
      <c r="I455" s="86"/>
      <c r="J455" s="890"/>
      <c r="K455" s="933" t="str">
        <f>IF(I455=0,"",I455*1.25*J455)</f>
        <v/>
      </c>
      <c r="L455" s="791" t="s">
        <v>1085</v>
      </c>
      <c r="M455" s="905" t="s">
        <v>86</v>
      </c>
      <c r="N455" s="1334" t="s">
        <v>22</v>
      </c>
      <c r="O455" s="1406" t="s">
        <v>5596</v>
      </c>
      <c r="P455" s="1343" t="s">
        <v>1097</v>
      </c>
    </row>
    <row r="456" spans="1:16" s="14" customFormat="1" ht="42.65" customHeight="1">
      <c r="A456" s="1018"/>
      <c r="B456" s="1232" t="s">
        <v>19</v>
      </c>
      <c r="C456" s="613" t="s">
        <v>1095</v>
      </c>
      <c r="D456" s="1494" t="s">
        <v>1079</v>
      </c>
      <c r="E456" s="1523" t="s">
        <v>1080</v>
      </c>
      <c r="F456" s="966"/>
      <c r="G456" s="967"/>
      <c r="H456" s="968"/>
      <c r="I456" s="86"/>
      <c r="J456" s="890"/>
      <c r="K456" s="933" t="str">
        <f>IF(I456=0,"",I456*1.25*J456)</f>
        <v/>
      </c>
      <c r="L456" s="791" t="s">
        <v>1088</v>
      </c>
      <c r="M456" s="905" t="s">
        <v>86</v>
      </c>
      <c r="N456" s="1334" t="s">
        <v>22</v>
      </c>
      <c r="O456" s="1406" t="s">
        <v>5597</v>
      </c>
      <c r="P456" s="1406" t="s">
        <v>1090</v>
      </c>
    </row>
    <row r="457" spans="1:16" s="14" customFormat="1" ht="42.65" customHeight="1">
      <c r="A457" s="1018"/>
      <c r="B457" s="1232" t="s">
        <v>19</v>
      </c>
      <c r="C457" s="613" t="s">
        <v>1099</v>
      </c>
      <c r="D457" s="1494" t="s">
        <v>32</v>
      </c>
      <c r="E457" s="1312"/>
      <c r="F457" s="966"/>
      <c r="G457" s="979"/>
      <c r="H457" s="968"/>
      <c r="I457" s="785"/>
      <c r="J457" s="907"/>
      <c r="K457" s="968"/>
      <c r="L457" s="791"/>
      <c r="M457" s="905" t="s">
        <v>86</v>
      </c>
      <c r="N457" s="1334" t="s">
        <v>22</v>
      </c>
      <c r="O457" s="1406" t="s">
        <v>1100</v>
      </c>
      <c r="P457" s="1406" t="s">
        <v>1101</v>
      </c>
    </row>
    <row r="458" spans="1:16" s="14" customFormat="1" ht="50">
      <c r="A458" s="1018"/>
      <c r="B458" s="1232" t="s">
        <v>19</v>
      </c>
      <c r="C458" s="611" t="s">
        <v>1102</v>
      </c>
      <c r="D458" s="1491" t="s">
        <v>1079</v>
      </c>
      <c r="E458" s="1312"/>
      <c r="F458" s="966"/>
      <c r="G458" s="979"/>
      <c r="H458" s="968"/>
      <c r="I458" s="785"/>
      <c r="J458" s="907"/>
      <c r="K458" s="968"/>
      <c r="L458" s="791"/>
      <c r="M458" s="905" t="s">
        <v>21</v>
      </c>
      <c r="N458" s="1334" t="s">
        <v>22</v>
      </c>
      <c r="O458" s="1406" t="s">
        <v>1103</v>
      </c>
      <c r="P458" s="1406" t="s">
        <v>1104</v>
      </c>
    </row>
    <row r="459" spans="1:16" s="14" customFormat="1" ht="87.5">
      <c r="A459" s="1018"/>
      <c r="B459" s="1232" t="s">
        <v>19</v>
      </c>
      <c r="C459" s="611" t="s">
        <v>1105</v>
      </c>
      <c r="D459" s="1491" t="s">
        <v>465</v>
      </c>
      <c r="E459" s="1523" t="s">
        <v>1080</v>
      </c>
      <c r="F459" s="805"/>
      <c r="G459" s="806"/>
      <c r="H459" s="545"/>
      <c r="I459" s="785"/>
      <c r="J459" s="907"/>
      <c r="K459" s="545"/>
      <c r="L459" s="791" t="s">
        <v>1085</v>
      </c>
      <c r="M459" s="905" t="s">
        <v>86</v>
      </c>
      <c r="N459" s="1334" t="s">
        <v>22</v>
      </c>
      <c r="O459" s="1405" t="s">
        <v>1106</v>
      </c>
      <c r="P459" s="1343" t="s">
        <v>1107</v>
      </c>
    </row>
    <row r="460" spans="1:16" s="14" customFormat="1" ht="75">
      <c r="A460" s="1018"/>
      <c r="B460" s="1232" t="s">
        <v>19</v>
      </c>
      <c r="C460" s="613" t="s">
        <v>1105</v>
      </c>
      <c r="D460" s="1494" t="s">
        <v>465</v>
      </c>
      <c r="E460" s="1523" t="s">
        <v>1080</v>
      </c>
      <c r="F460" s="966"/>
      <c r="G460" s="967"/>
      <c r="H460" s="968"/>
      <c r="I460" s="86"/>
      <c r="J460" s="890"/>
      <c r="K460" s="933" t="str">
        <f>IF(I460=0,"",I460*1.25*J460)</f>
        <v/>
      </c>
      <c r="L460" s="791" t="s">
        <v>1088</v>
      </c>
      <c r="M460" s="905" t="s">
        <v>86</v>
      </c>
      <c r="N460" s="1334" t="s">
        <v>22</v>
      </c>
      <c r="O460" s="1406" t="s">
        <v>1108</v>
      </c>
      <c r="P460" s="1343" t="s">
        <v>1109</v>
      </c>
    </row>
    <row r="461" spans="1:16" s="14" customFormat="1" ht="75">
      <c r="A461" s="1018"/>
      <c r="B461" s="1232" t="s">
        <v>19</v>
      </c>
      <c r="C461" s="611" t="s">
        <v>1110</v>
      </c>
      <c r="D461" s="1491"/>
      <c r="E461" s="1523" t="s">
        <v>1080</v>
      </c>
      <c r="F461" s="51"/>
      <c r="G461" s="52"/>
      <c r="H461" s="53"/>
      <c r="I461" s="60"/>
      <c r="J461" s="1421"/>
      <c r="K461" s="812"/>
      <c r="L461" s="791" t="s">
        <v>1111</v>
      </c>
      <c r="M461" s="905" t="s">
        <v>86</v>
      </c>
      <c r="N461" s="1334" t="s">
        <v>22</v>
      </c>
      <c r="O461" s="1406" t="s">
        <v>1112</v>
      </c>
      <c r="P461" s="1343" t="s">
        <v>1113</v>
      </c>
    </row>
    <row r="462" spans="1:16" s="14" customFormat="1" ht="75">
      <c r="A462" s="1018"/>
      <c r="B462" s="953" t="s">
        <v>19</v>
      </c>
      <c r="C462" s="607" t="s">
        <v>1110</v>
      </c>
      <c r="D462" s="178"/>
      <c r="E462" s="1523" t="s">
        <v>1080</v>
      </c>
      <c r="F462" s="969"/>
      <c r="G462" s="36"/>
      <c r="H462" s="37"/>
      <c r="I462" s="59"/>
      <c r="J462" s="1420"/>
      <c r="K462" s="123"/>
      <c r="L462" s="117" t="s">
        <v>1081</v>
      </c>
      <c r="M462" s="154" t="s">
        <v>86</v>
      </c>
      <c r="N462" s="1334" t="s">
        <v>22</v>
      </c>
      <c r="O462" s="1408" t="s">
        <v>1114</v>
      </c>
      <c r="P462" s="179" t="s">
        <v>1109</v>
      </c>
    </row>
    <row r="463" spans="1:16" s="14" customFormat="1" ht="87.5">
      <c r="A463" s="1018"/>
      <c r="B463" s="1232" t="s">
        <v>19</v>
      </c>
      <c r="C463" s="611" t="s">
        <v>1115</v>
      </c>
      <c r="D463" s="1491"/>
      <c r="E463" s="1523" t="s">
        <v>1080</v>
      </c>
      <c r="F463" s="969"/>
      <c r="G463" s="36"/>
      <c r="H463" s="37"/>
      <c r="I463" s="903"/>
      <c r="J463" s="1424"/>
      <c r="K463" s="812"/>
      <c r="L463" s="791" t="s">
        <v>1111</v>
      </c>
      <c r="M463" s="905" t="s">
        <v>86</v>
      </c>
      <c r="N463" s="1334" t="s">
        <v>22</v>
      </c>
      <c r="O463" s="1405" t="s">
        <v>1116</v>
      </c>
      <c r="P463" s="1343" t="s">
        <v>1113</v>
      </c>
    </row>
    <row r="464" spans="1:16" s="14" customFormat="1" ht="87.5">
      <c r="A464" s="1018"/>
      <c r="B464" s="953" t="s">
        <v>19</v>
      </c>
      <c r="C464" s="607" t="s">
        <v>1115</v>
      </c>
      <c r="D464" s="178"/>
      <c r="E464" s="1523" t="s">
        <v>1080</v>
      </c>
      <c r="F464" s="970"/>
      <c r="G464" s="813"/>
      <c r="H464" s="37"/>
      <c r="I464" s="59"/>
      <c r="J464" s="1420"/>
      <c r="K464" s="123"/>
      <c r="L464" s="117" t="s">
        <v>1088</v>
      </c>
      <c r="M464" s="154" t="s">
        <v>86</v>
      </c>
      <c r="N464" s="1334" t="s">
        <v>22</v>
      </c>
      <c r="O464" s="1408" t="s">
        <v>5598</v>
      </c>
      <c r="P464" s="179" t="s">
        <v>1109</v>
      </c>
    </row>
    <row r="465" spans="1:16" s="14" customFormat="1" ht="75">
      <c r="A465" s="1018"/>
      <c r="B465" s="1232" t="s">
        <v>19</v>
      </c>
      <c r="C465" s="611" t="s">
        <v>1117</v>
      </c>
      <c r="D465" s="1491"/>
      <c r="E465" s="1523" t="s">
        <v>1080</v>
      </c>
      <c r="F465" s="15"/>
      <c r="G465" s="913"/>
      <c r="H465" s="53"/>
      <c r="I465" s="903"/>
      <c r="J465" s="907"/>
      <c r="K465" s="511"/>
      <c r="L465" s="791" t="s">
        <v>1111</v>
      </c>
      <c r="M465" s="905" t="s">
        <v>86</v>
      </c>
      <c r="N465" s="1334" t="s">
        <v>22</v>
      </c>
      <c r="O465" s="1405" t="s">
        <v>1118</v>
      </c>
      <c r="P465" s="1343" t="s">
        <v>1107</v>
      </c>
    </row>
    <row r="466" spans="1:16" s="14" customFormat="1" ht="75">
      <c r="A466" s="1018"/>
      <c r="B466" s="953" t="s">
        <v>19</v>
      </c>
      <c r="C466" s="607" t="s">
        <v>1117</v>
      </c>
      <c r="D466" s="178"/>
      <c r="E466" s="1312" t="s">
        <v>1080</v>
      </c>
      <c r="F466" s="937"/>
      <c r="G466" s="538"/>
      <c r="H466" s="37"/>
      <c r="I466" s="59"/>
      <c r="J466" s="890"/>
      <c r="K466" s="39"/>
      <c r="L466" s="117" t="s">
        <v>1088</v>
      </c>
      <c r="M466" s="154" t="s">
        <v>86</v>
      </c>
      <c r="N466" s="1334" t="s">
        <v>22</v>
      </c>
      <c r="O466" s="1408" t="s">
        <v>5599</v>
      </c>
      <c r="P466" s="179" t="s">
        <v>1123</v>
      </c>
    </row>
    <row r="467" spans="1:16" s="14" customFormat="1" ht="100">
      <c r="A467" s="1018"/>
      <c r="B467" s="1232" t="s">
        <v>19</v>
      </c>
      <c r="C467" s="611" t="s">
        <v>1120</v>
      </c>
      <c r="D467" s="1494"/>
      <c r="E467" s="1312" t="s">
        <v>1080</v>
      </c>
      <c r="F467" s="51"/>
      <c r="G467" s="103"/>
      <c r="H467" s="53"/>
      <c r="I467" s="903"/>
      <c r="J467" s="907"/>
      <c r="K467" s="511"/>
      <c r="L467" s="791" t="s">
        <v>1111</v>
      </c>
      <c r="M467" s="905" t="s">
        <v>86</v>
      </c>
      <c r="N467" s="1334" t="s">
        <v>22</v>
      </c>
      <c r="O467" s="1406" t="s">
        <v>1121</v>
      </c>
      <c r="P467" s="1343" t="s">
        <v>1107</v>
      </c>
    </row>
    <row r="468" spans="1:16" s="14" customFormat="1" ht="87.5">
      <c r="A468" s="1018"/>
      <c r="B468" s="1232" t="s">
        <v>19</v>
      </c>
      <c r="C468" s="613" t="s">
        <v>1120</v>
      </c>
      <c r="D468" s="1494" t="s">
        <v>465</v>
      </c>
      <c r="E468" s="1523" t="s">
        <v>1080</v>
      </c>
      <c r="F468" s="948"/>
      <c r="G468" s="949"/>
      <c r="H468" s="933"/>
      <c r="I468" s="86"/>
      <c r="J468" s="890"/>
      <c r="K468" s="933" t="str">
        <f>IF(I468=0,"",I468*1.25*J468)</f>
        <v/>
      </c>
      <c r="L468" s="791" t="s">
        <v>1081</v>
      </c>
      <c r="M468" s="905" t="s">
        <v>86</v>
      </c>
      <c r="N468" s="1334" t="s">
        <v>22</v>
      </c>
      <c r="O468" s="1406" t="s">
        <v>1122</v>
      </c>
      <c r="P468" s="1343" t="s">
        <v>1123</v>
      </c>
    </row>
    <row r="469" spans="1:16" s="14" customFormat="1" ht="100">
      <c r="A469" s="1018"/>
      <c r="B469" s="1232" t="s">
        <v>19</v>
      </c>
      <c r="C469" s="611" t="s">
        <v>1124</v>
      </c>
      <c r="D469" s="1491"/>
      <c r="E469" s="1312" t="s">
        <v>1080</v>
      </c>
      <c r="F469" s="51"/>
      <c r="G469" s="52"/>
      <c r="H469" s="53"/>
      <c r="I469" s="60"/>
      <c r="J469" s="907"/>
      <c r="K469" s="511"/>
      <c r="L469" s="791" t="s">
        <v>1111</v>
      </c>
      <c r="M469" s="905" t="s">
        <v>86</v>
      </c>
      <c r="N469" s="1334" t="s">
        <v>22</v>
      </c>
      <c r="O469" s="1405" t="s">
        <v>1125</v>
      </c>
      <c r="P469" s="1343" t="s">
        <v>1107</v>
      </c>
    </row>
    <row r="470" spans="1:16" s="14" customFormat="1" ht="100">
      <c r="A470" s="1018"/>
      <c r="B470" s="1232" t="s">
        <v>19</v>
      </c>
      <c r="C470" s="613" t="s">
        <v>1124</v>
      </c>
      <c r="D470" s="1494" t="s">
        <v>465</v>
      </c>
      <c r="E470" s="1523" t="s">
        <v>1080</v>
      </c>
      <c r="F470" s="948"/>
      <c r="G470" s="949"/>
      <c r="H470" s="933"/>
      <c r="I470" s="86"/>
      <c r="J470" s="890"/>
      <c r="K470" s="933"/>
      <c r="L470" s="791" t="s">
        <v>1088</v>
      </c>
      <c r="M470" s="905" t="s">
        <v>86</v>
      </c>
      <c r="N470" s="1334" t="s">
        <v>22</v>
      </c>
      <c r="O470" s="1406" t="s">
        <v>1126</v>
      </c>
      <c r="P470" s="1343" t="s">
        <v>1123</v>
      </c>
    </row>
    <row r="471" spans="1:16" s="546" customFormat="1" ht="87.5">
      <c r="A471" s="1596"/>
      <c r="B471" s="1232" t="s">
        <v>19</v>
      </c>
      <c r="C471" s="1337" t="s">
        <v>1127</v>
      </c>
      <c r="D471" s="1494" t="s">
        <v>465</v>
      </c>
      <c r="E471" s="1670" t="s">
        <v>1080</v>
      </c>
      <c r="F471" s="984"/>
      <c r="G471" s="985"/>
      <c r="H471" s="986"/>
      <c r="I471" s="889"/>
      <c r="K471" s="986"/>
      <c r="L471" s="909" t="s">
        <v>1111</v>
      </c>
      <c r="M471" s="905" t="s">
        <v>86</v>
      </c>
      <c r="N471" s="1466" t="s">
        <v>22</v>
      </c>
      <c r="O471" s="1406" t="s">
        <v>1130</v>
      </c>
      <c r="P471" s="1343" t="s">
        <v>1107</v>
      </c>
    </row>
    <row r="472" spans="1:16" s="546" customFormat="1" ht="87.5">
      <c r="A472" s="1596"/>
      <c r="B472" s="1232" t="s">
        <v>19</v>
      </c>
      <c r="C472" s="1337" t="s">
        <v>1127</v>
      </c>
      <c r="D472" s="1494" t="s">
        <v>465</v>
      </c>
      <c r="E472" s="1670" t="s">
        <v>1080</v>
      </c>
      <c r="F472" s="984"/>
      <c r="G472" s="985"/>
      <c r="H472" s="986"/>
      <c r="I472" s="889"/>
      <c r="J472" s="890"/>
      <c r="K472" s="986"/>
      <c r="L472" s="909" t="s">
        <v>1129</v>
      </c>
      <c r="M472" s="905" t="s">
        <v>86</v>
      </c>
      <c r="N472" s="1466" t="s">
        <v>22</v>
      </c>
      <c r="O472" s="1406" t="s">
        <v>1128</v>
      </c>
      <c r="P472" s="1343" t="s">
        <v>1123</v>
      </c>
    </row>
    <row r="473" spans="1:16" s="14" customFormat="1" ht="75">
      <c r="A473" s="1018"/>
      <c r="B473" s="1232" t="s">
        <v>19</v>
      </c>
      <c r="C473" s="613" t="s">
        <v>1131</v>
      </c>
      <c r="D473" s="1494" t="s">
        <v>465</v>
      </c>
      <c r="E473" s="1312" t="s">
        <v>1080</v>
      </c>
      <c r="F473" s="948"/>
      <c r="G473" s="949"/>
      <c r="H473" s="933"/>
      <c r="I473" s="86"/>
      <c r="K473" s="933"/>
      <c r="L473" s="791" t="s">
        <v>1085</v>
      </c>
      <c r="M473" s="905" t="s">
        <v>86</v>
      </c>
      <c r="N473" s="1334" t="s">
        <v>22</v>
      </c>
      <c r="O473" s="1406" t="s">
        <v>1133</v>
      </c>
      <c r="P473" s="1343" t="s">
        <v>1107</v>
      </c>
    </row>
    <row r="474" spans="1:16" s="14" customFormat="1" ht="75">
      <c r="A474" s="1018"/>
      <c r="B474" s="1232" t="s">
        <v>19</v>
      </c>
      <c r="C474" s="613" t="s">
        <v>1131</v>
      </c>
      <c r="D474" s="1494" t="s">
        <v>465</v>
      </c>
      <c r="E474" s="1312" t="s">
        <v>1080</v>
      </c>
      <c r="F474" s="948"/>
      <c r="G474" s="949"/>
      <c r="H474" s="933"/>
      <c r="I474" s="86"/>
      <c r="J474" s="890"/>
      <c r="K474" s="933"/>
      <c r="L474" s="791" t="s">
        <v>1088</v>
      </c>
      <c r="M474" s="905" t="s">
        <v>86</v>
      </c>
      <c r="N474" s="1334" t="s">
        <v>22</v>
      </c>
      <c r="O474" s="1406" t="s">
        <v>1132</v>
      </c>
      <c r="P474" s="1343" t="s">
        <v>1123</v>
      </c>
    </row>
    <row r="475" spans="1:16" s="14" customFormat="1" ht="87.5">
      <c r="A475" s="1018"/>
      <c r="B475" s="1232" t="s">
        <v>19</v>
      </c>
      <c r="C475" s="613" t="s">
        <v>1134</v>
      </c>
      <c r="D475" s="1494" t="s">
        <v>465</v>
      </c>
      <c r="E475" s="1312" t="s">
        <v>1080</v>
      </c>
      <c r="F475" s="948"/>
      <c r="G475" s="949"/>
      <c r="H475" s="933"/>
      <c r="I475" s="86"/>
      <c r="K475" s="933"/>
      <c r="L475" s="791" t="s">
        <v>1085</v>
      </c>
      <c r="M475" s="905" t="s">
        <v>86</v>
      </c>
      <c r="N475" s="1334" t="s">
        <v>22</v>
      </c>
      <c r="O475" s="1406" t="s">
        <v>1136</v>
      </c>
      <c r="P475" s="1343" t="s">
        <v>1107</v>
      </c>
    </row>
    <row r="476" spans="1:16" s="14" customFormat="1" ht="87.5">
      <c r="A476" s="1018"/>
      <c r="B476" s="1232" t="s">
        <v>19</v>
      </c>
      <c r="C476" s="613" t="s">
        <v>1134</v>
      </c>
      <c r="D476" s="1494" t="s">
        <v>465</v>
      </c>
      <c r="E476" s="1312" t="s">
        <v>1080</v>
      </c>
      <c r="F476" s="948"/>
      <c r="G476" s="949"/>
      <c r="H476" s="933"/>
      <c r="I476" s="86"/>
      <c r="J476" s="890"/>
      <c r="K476" s="933"/>
      <c r="L476" s="791" t="s">
        <v>1088</v>
      </c>
      <c r="M476" s="905" t="s">
        <v>86</v>
      </c>
      <c r="N476" s="1334" t="s">
        <v>22</v>
      </c>
      <c r="O476" s="1406" t="s">
        <v>1135</v>
      </c>
      <c r="P476" s="1343" t="s">
        <v>1123</v>
      </c>
    </row>
    <row r="477" spans="1:16" s="14" customFormat="1" ht="100">
      <c r="A477" s="1018"/>
      <c r="B477" s="1232" t="s">
        <v>19</v>
      </c>
      <c r="C477" s="613" t="s">
        <v>1137</v>
      </c>
      <c r="D477" s="1494" t="s">
        <v>465</v>
      </c>
      <c r="E477" s="1312" t="s">
        <v>1080</v>
      </c>
      <c r="F477" s="948"/>
      <c r="G477" s="949"/>
      <c r="H477" s="933"/>
      <c r="I477" s="86"/>
      <c r="K477" s="933"/>
      <c r="L477" s="791" t="s">
        <v>1085</v>
      </c>
      <c r="M477" s="905" t="s">
        <v>86</v>
      </c>
      <c r="N477" s="1334" t="s">
        <v>22</v>
      </c>
      <c r="O477" s="1406" t="s">
        <v>1139</v>
      </c>
      <c r="P477" s="1343" t="s">
        <v>1107</v>
      </c>
    </row>
    <row r="478" spans="1:16" s="14" customFormat="1" ht="87.5">
      <c r="A478" s="1018"/>
      <c r="B478" s="1232" t="s">
        <v>19</v>
      </c>
      <c r="C478" s="613" t="s">
        <v>1137</v>
      </c>
      <c r="D478" s="1494" t="s">
        <v>465</v>
      </c>
      <c r="E478" s="1312" t="s">
        <v>1080</v>
      </c>
      <c r="F478" s="948"/>
      <c r="G478" s="949"/>
      <c r="H478" s="933"/>
      <c r="I478" s="86"/>
      <c r="J478" s="890"/>
      <c r="K478" s="933"/>
      <c r="L478" s="791" t="s">
        <v>1088</v>
      </c>
      <c r="M478" s="905" t="s">
        <v>86</v>
      </c>
      <c r="N478" s="1334" t="s">
        <v>22</v>
      </c>
      <c r="O478" s="1406" t="s">
        <v>1138</v>
      </c>
      <c r="P478" s="1343" t="s">
        <v>1123</v>
      </c>
    </row>
    <row r="479" spans="1:16" s="14" customFormat="1" ht="75">
      <c r="A479" s="1018"/>
      <c r="B479" s="1232" t="s">
        <v>19</v>
      </c>
      <c r="C479" s="613" t="s">
        <v>1140</v>
      </c>
      <c r="D479" s="1494" t="s">
        <v>465</v>
      </c>
      <c r="E479" s="1312" t="s">
        <v>1080</v>
      </c>
      <c r="F479" s="948"/>
      <c r="G479" s="949"/>
      <c r="H479" s="933"/>
      <c r="I479" s="86"/>
      <c r="K479" s="933"/>
      <c r="L479" s="791" t="s">
        <v>1085</v>
      </c>
      <c r="M479" s="905" t="s">
        <v>86</v>
      </c>
      <c r="N479" s="1334" t="s">
        <v>22</v>
      </c>
      <c r="O479" s="1406" t="s">
        <v>1142</v>
      </c>
      <c r="P479" s="1343" t="s">
        <v>1107</v>
      </c>
    </row>
    <row r="480" spans="1:16" s="14" customFormat="1" ht="75">
      <c r="A480" s="1018"/>
      <c r="B480" s="1232" t="s">
        <v>19</v>
      </c>
      <c r="C480" s="613" t="s">
        <v>1140</v>
      </c>
      <c r="D480" s="1494" t="s">
        <v>465</v>
      </c>
      <c r="E480" s="1312" t="s">
        <v>1080</v>
      </c>
      <c r="F480" s="948"/>
      <c r="G480" s="949"/>
      <c r="H480" s="933"/>
      <c r="I480" s="86"/>
      <c r="J480" s="890"/>
      <c r="K480" s="933"/>
      <c r="L480" s="791" t="s">
        <v>1088</v>
      </c>
      <c r="M480" s="905" t="s">
        <v>86</v>
      </c>
      <c r="N480" s="1334" t="s">
        <v>22</v>
      </c>
      <c r="O480" s="1406" t="s">
        <v>1141</v>
      </c>
      <c r="P480" s="1343" t="s">
        <v>1123</v>
      </c>
    </row>
    <row r="481" spans="1:16" s="14" customFormat="1" ht="87.5">
      <c r="A481" s="1018"/>
      <c r="B481" s="1232" t="s">
        <v>19</v>
      </c>
      <c r="C481" s="613" t="s">
        <v>1143</v>
      </c>
      <c r="D481" s="1494" t="s">
        <v>465</v>
      </c>
      <c r="E481" s="1312" t="s">
        <v>1080</v>
      </c>
      <c r="F481" s="948"/>
      <c r="G481" s="949"/>
      <c r="H481" s="933"/>
      <c r="I481" s="86"/>
      <c r="K481" s="933"/>
      <c r="L481" s="791" t="s">
        <v>1085</v>
      </c>
      <c r="M481" s="905" t="s">
        <v>86</v>
      </c>
      <c r="N481" s="1334" t="s">
        <v>22</v>
      </c>
      <c r="O481" s="1406" t="s">
        <v>1145</v>
      </c>
      <c r="P481" s="1343" t="s">
        <v>1107</v>
      </c>
    </row>
    <row r="482" spans="1:16" s="14" customFormat="1" ht="75">
      <c r="A482" s="1018"/>
      <c r="B482" s="1232" t="s">
        <v>19</v>
      </c>
      <c r="C482" s="613" t="s">
        <v>1143</v>
      </c>
      <c r="D482" s="1494" t="s">
        <v>465</v>
      </c>
      <c r="E482" s="1312" t="s">
        <v>1080</v>
      </c>
      <c r="F482" s="948"/>
      <c r="G482" s="949"/>
      <c r="H482" s="933"/>
      <c r="I482" s="947"/>
      <c r="J482" s="890"/>
      <c r="K482" s="933"/>
      <c r="L482" s="791" t="s">
        <v>1088</v>
      </c>
      <c r="M482" s="905" t="s">
        <v>86</v>
      </c>
      <c r="N482" s="1334" t="s">
        <v>22</v>
      </c>
      <c r="O482" s="1406" t="s">
        <v>1144</v>
      </c>
      <c r="P482" s="1343" t="s">
        <v>1123</v>
      </c>
    </row>
    <row r="483" spans="1:16" s="14" customFormat="1" ht="42.65" customHeight="1">
      <c r="A483" s="1018"/>
      <c r="B483" s="953" t="s">
        <v>19</v>
      </c>
      <c r="C483" s="607" t="s">
        <v>1146</v>
      </c>
      <c r="D483" s="178"/>
      <c r="E483" s="1523" t="s">
        <v>1080</v>
      </c>
      <c r="F483" s="30"/>
      <c r="G483" s="34"/>
      <c r="H483" s="35"/>
      <c r="I483" s="86"/>
      <c r="J483" s="890"/>
      <c r="K483" s="35"/>
      <c r="L483" s="117"/>
      <c r="M483" s="154" t="s">
        <v>36</v>
      </c>
      <c r="N483" s="1334" t="s">
        <v>22</v>
      </c>
      <c r="O483" s="1408" t="s">
        <v>1147</v>
      </c>
      <c r="P483" s="179" t="s">
        <v>1148</v>
      </c>
    </row>
    <row r="484" spans="1:16" s="14" customFormat="1" ht="42.65" customHeight="1">
      <c r="A484" s="1018"/>
      <c r="B484" s="953" t="s">
        <v>19</v>
      </c>
      <c r="C484" s="607" t="s">
        <v>1149</v>
      </c>
      <c r="D484" s="178"/>
      <c r="E484" s="1523" t="s">
        <v>1080</v>
      </c>
      <c r="F484" s="30"/>
      <c r="G484" s="34"/>
      <c r="H484" s="35"/>
      <c r="I484" s="86"/>
      <c r="J484" s="890"/>
      <c r="K484" s="35"/>
      <c r="L484" s="117"/>
      <c r="M484" s="154" t="s">
        <v>36</v>
      </c>
      <c r="N484" s="1334" t="s">
        <v>22</v>
      </c>
      <c r="O484" s="1408" t="s">
        <v>1150</v>
      </c>
      <c r="P484" s="179" t="s">
        <v>1148</v>
      </c>
    </row>
    <row r="485" spans="1:16" s="14" customFormat="1" ht="42.65" customHeight="1">
      <c r="A485" s="1018"/>
      <c r="B485" s="1232" t="s">
        <v>19</v>
      </c>
      <c r="C485" s="613" t="s">
        <v>1151</v>
      </c>
      <c r="D485" s="1494" t="s">
        <v>1079</v>
      </c>
      <c r="E485" s="1523" t="s">
        <v>1080</v>
      </c>
      <c r="F485" s="948"/>
      <c r="G485" s="949"/>
      <c r="H485" s="933"/>
      <c r="I485" s="86"/>
      <c r="J485" s="890"/>
      <c r="K485" s="933"/>
      <c r="L485" s="118"/>
      <c r="M485" s="905" t="s">
        <v>36</v>
      </c>
      <c r="N485" s="1334" t="s">
        <v>22</v>
      </c>
      <c r="O485" s="1405" t="s">
        <v>1152</v>
      </c>
      <c r="P485" s="1343" t="s">
        <v>1148</v>
      </c>
    </row>
    <row r="486" spans="1:16" s="14" customFormat="1" ht="42.65" customHeight="1">
      <c r="A486" s="1018"/>
      <c r="B486" s="953" t="s">
        <v>19</v>
      </c>
      <c r="C486" s="607" t="s">
        <v>1153</v>
      </c>
      <c r="D486" s="178"/>
      <c r="E486" s="1523" t="s">
        <v>1080</v>
      </c>
      <c r="F486" s="15"/>
      <c r="G486" s="36"/>
      <c r="H486" s="37"/>
      <c r="I486" s="59"/>
      <c r="J486" s="890"/>
      <c r="K486" s="933"/>
      <c r="L486" s="117"/>
      <c r="M486" s="154" t="s">
        <v>36</v>
      </c>
      <c r="N486" s="1334" t="s">
        <v>22</v>
      </c>
      <c r="O486" s="1408" t="s">
        <v>1154</v>
      </c>
      <c r="P486" s="179" t="s">
        <v>1148</v>
      </c>
    </row>
    <row r="487" spans="1:16" s="14" customFormat="1" ht="42.65" customHeight="1">
      <c r="A487" s="1018"/>
      <c r="B487" s="953" t="s">
        <v>19</v>
      </c>
      <c r="C487" s="607" t="s">
        <v>1155</v>
      </c>
      <c r="D487" s="178"/>
      <c r="E487" s="1523" t="s">
        <v>1080</v>
      </c>
      <c r="F487" s="15"/>
      <c r="G487" s="36"/>
      <c r="H487" s="37"/>
      <c r="I487" s="59"/>
      <c r="J487" s="890"/>
      <c r="K487" s="39"/>
      <c r="L487" s="117"/>
      <c r="M487" s="154" t="s">
        <v>36</v>
      </c>
      <c r="N487" s="1334" t="s">
        <v>22</v>
      </c>
      <c r="O487" s="1408" t="s">
        <v>1156</v>
      </c>
      <c r="P487" s="179" t="s">
        <v>1148</v>
      </c>
    </row>
    <row r="488" spans="1:16" s="14" customFormat="1" ht="42.65" customHeight="1">
      <c r="A488" s="1018"/>
      <c r="B488" s="953" t="s">
        <v>19</v>
      </c>
      <c r="C488" s="607" t="s">
        <v>1157</v>
      </c>
      <c r="D488" s="178"/>
      <c r="E488" s="1523" t="s">
        <v>1080</v>
      </c>
      <c r="F488" s="15"/>
      <c r="G488" s="36"/>
      <c r="H488" s="37"/>
      <c r="I488" s="59"/>
      <c r="J488" s="890"/>
      <c r="K488" s="39"/>
      <c r="L488" s="117"/>
      <c r="M488" s="154" t="s">
        <v>36</v>
      </c>
      <c r="N488" s="1334" t="s">
        <v>22</v>
      </c>
      <c r="O488" s="1408" t="s">
        <v>1158</v>
      </c>
      <c r="P488" s="179" t="s">
        <v>1148</v>
      </c>
    </row>
    <row r="489" spans="1:16" s="14" customFormat="1" ht="42.65" customHeight="1">
      <c r="A489" s="1018"/>
      <c r="B489" s="953" t="s">
        <v>19</v>
      </c>
      <c r="C489" s="607" t="s">
        <v>1159</v>
      </c>
      <c r="D489" s="178"/>
      <c r="E489" s="1523" t="s">
        <v>1080</v>
      </c>
      <c r="F489" s="16"/>
      <c r="G489" s="38"/>
      <c r="H489" s="39"/>
      <c r="I489" s="59"/>
      <c r="J489" s="890"/>
      <c r="K489" s="39"/>
      <c r="L489" s="117" t="s">
        <v>1085</v>
      </c>
      <c r="M489" s="154" t="s">
        <v>36</v>
      </c>
      <c r="N489" s="1334" t="s">
        <v>22</v>
      </c>
      <c r="O489" s="1408" t="s">
        <v>1160</v>
      </c>
      <c r="P489" s="179" t="s">
        <v>1161</v>
      </c>
    </row>
    <row r="490" spans="1:16" s="14" customFormat="1" ht="50">
      <c r="A490" s="1018"/>
      <c r="B490" s="953" t="s">
        <v>19</v>
      </c>
      <c r="C490" s="607" t="s">
        <v>1162</v>
      </c>
      <c r="D490" s="178"/>
      <c r="E490" s="1523" t="s">
        <v>1080</v>
      </c>
      <c r="F490" s="15"/>
      <c r="G490" s="36"/>
      <c r="H490" s="37"/>
      <c r="I490" s="59"/>
      <c r="J490" s="890"/>
      <c r="K490" s="39"/>
      <c r="L490" s="117"/>
      <c r="M490" s="154" t="s">
        <v>36</v>
      </c>
      <c r="N490" s="1334" t="s">
        <v>22</v>
      </c>
      <c r="O490" s="1408" t="s">
        <v>1163</v>
      </c>
      <c r="P490" s="179" t="s">
        <v>1164</v>
      </c>
    </row>
    <row r="491" spans="1:16" s="14" customFormat="1" ht="50">
      <c r="A491" s="1018"/>
      <c r="B491" s="953" t="s">
        <v>19</v>
      </c>
      <c r="C491" s="607" t="s">
        <v>1165</v>
      </c>
      <c r="D491" s="178"/>
      <c r="E491" s="1523" t="s">
        <v>1080</v>
      </c>
      <c r="F491" s="15"/>
      <c r="G491" s="36"/>
      <c r="H491" s="37"/>
      <c r="I491" s="59"/>
      <c r="J491" s="890"/>
      <c r="K491" s="39"/>
      <c r="L491" s="117"/>
      <c r="M491" s="154" t="s">
        <v>36</v>
      </c>
      <c r="N491" s="1334" t="s">
        <v>22</v>
      </c>
      <c r="O491" s="1408" t="s">
        <v>1166</v>
      </c>
      <c r="P491" s="179" t="s">
        <v>1167</v>
      </c>
    </row>
    <row r="492" spans="1:16" s="14" customFormat="1" ht="50">
      <c r="A492" s="1018"/>
      <c r="B492" s="953" t="s">
        <v>19</v>
      </c>
      <c r="C492" s="607" t="s">
        <v>1168</v>
      </c>
      <c r="D492" s="178"/>
      <c r="E492" s="1523" t="s">
        <v>1080</v>
      </c>
      <c r="F492" s="15"/>
      <c r="G492" s="36"/>
      <c r="H492" s="37"/>
      <c r="I492" s="59"/>
      <c r="J492" s="890"/>
      <c r="K492" s="39"/>
      <c r="L492" s="117"/>
      <c r="M492" s="154" t="s">
        <v>36</v>
      </c>
      <c r="N492" s="1334" t="s">
        <v>22</v>
      </c>
      <c r="O492" s="1408" t="s">
        <v>1169</v>
      </c>
      <c r="P492" s="179" t="s">
        <v>1170</v>
      </c>
    </row>
    <row r="493" spans="1:16" s="14" customFormat="1" ht="50">
      <c r="A493" s="1018"/>
      <c r="B493" s="953" t="s">
        <v>19</v>
      </c>
      <c r="C493" s="607" t="s">
        <v>1171</v>
      </c>
      <c r="D493" s="178"/>
      <c r="E493" s="1523" t="s">
        <v>1080</v>
      </c>
      <c r="F493" s="15"/>
      <c r="G493" s="36"/>
      <c r="H493" s="37"/>
      <c r="I493" s="59"/>
      <c r="J493" s="890"/>
      <c r="K493" s="39"/>
      <c r="L493" s="117"/>
      <c r="M493" s="154" t="s">
        <v>36</v>
      </c>
      <c r="N493" s="1334" t="s">
        <v>22</v>
      </c>
      <c r="O493" s="1408" t="s">
        <v>1172</v>
      </c>
      <c r="P493" s="179" t="s">
        <v>1173</v>
      </c>
    </row>
    <row r="494" spans="1:16" s="14" customFormat="1" ht="37.5">
      <c r="A494" s="1018"/>
      <c r="B494" s="953" t="s">
        <v>19</v>
      </c>
      <c r="C494" s="607" t="s">
        <v>1174</v>
      </c>
      <c r="D494" s="178"/>
      <c r="E494" s="1523" t="s">
        <v>1080</v>
      </c>
      <c r="F494" s="15"/>
      <c r="G494" s="36"/>
      <c r="H494" s="37"/>
      <c r="I494" s="59"/>
      <c r="J494" s="890"/>
      <c r="K494" s="39"/>
      <c r="L494" s="117"/>
      <c r="M494" s="154" t="s">
        <v>21</v>
      </c>
      <c r="N494" s="1334" t="s">
        <v>22</v>
      </c>
      <c r="O494" s="1408" t="s">
        <v>1175</v>
      </c>
      <c r="P494" s="179" t="s">
        <v>1176</v>
      </c>
    </row>
    <row r="495" spans="1:16" s="14" customFormat="1" ht="42.65" customHeight="1">
      <c r="A495" s="1018"/>
      <c r="B495" s="953" t="s">
        <v>19</v>
      </c>
      <c r="C495" s="607" t="s">
        <v>1177</v>
      </c>
      <c r="D495" s="178"/>
      <c r="E495" s="1523" t="s">
        <v>1080</v>
      </c>
      <c r="F495" s="15"/>
      <c r="G495" s="36"/>
      <c r="H495" s="37"/>
      <c r="I495" s="59"/>
      <c r="J495" s="890"/>
      <c r="K495" s="39"/>
      <c r="L495" s="117"/>
      <c r="M495" s="154" t="s">
        <v>21</v>
      </c>
      <c r="N495" s="1334" t="s">
        <v>22</v>
      </c>
      <c r="O495" s="1408" t="s">
        <v>1178</v>
      </c>
      <c r="P495" s="179" t="s">
        <v>1179</v>
      </c>
    </row>
    <row r="496" spans="1:16" s="14" customFormat="1" ht="42.65" customHeight="1">
      <c r="A496" s="1018"/>
      <c r="B496" s="953" t="s">
        <v>19</v>
      </c>
      <c r="C496" s="607" t="s">
        <v>1180</v>
      </c>
      <c r="D496" s="178"/>
      <c r="E496" s="1523" t="s">
        <v>1080</v>
      </c>
      <c r="F496" s="15"/>
      <c r="G496" s="36"/>
      <c r="H496" s="37"/>
      <c r="I496" s="59"/>
      <c r="J496" s="890"/>
      <c r="K496" s="39"/>
      <c r="L496" s="117"/>
      <c r="M496" s="154" t="s">
        <v>21</v>
      </c>
      <c r="N496" s="1334" t="s">
        <v>22</v>
      </c>
      <c r="O496" s="1408" t="s">
        <v>1181</v>
      </c>
      <c r="P496" s="179" t="s">
        <v>1182</v>
      </c>
    </row>
    <row r="497" spans="1:16" s="14" customFormat="1" ht="42.65" customHeight="1">
      <c r="A497" s="1018"/>
      <c r="B497" s="953" t="s">
        <v>19</v>
      </c>
      <c r="C497" s="607" t="s">
        <v>1183</v>
      </c>
      <c r="D497" s="178"/>
      <c r="E497" s="1523" t="s">
        <v>1080</v>
      </c>
      <c r="F497" s="15"/>
      <c r="G497" s="36"/>
      <c r="H497" s="37"/>
      <c r="I497" s="59"/>
      <c r="J497" s="890"/>
      <c r="K497" s="39"/>
      <c r="L497" s="117"/>
      <c r="M497" s="154" t="s">
        <v>21</v>
      </c>
      <c r="N497" s="1334" t="s">
        <v>22</v>
      </c>
      <c r="O497" s="1408" t="s">
        <v>1184</v>
      </c>
      <c r="P497" s="179" t="s">
        <v>1185</v>
      </c>
    </row>
    <row r="498" spans="1:16" s="14" customFormat="1" ht="62.5">
      <c r="A498" s="1018"/>
      <c r="B498" s="953" t="s">
        <v>19</v>
      </c>
      <c r="C498" s="607" t="s">
        <v>1186</v>
      </c>
      <c r="D498" s="178"/>
      <c r="E498" s="1523" t="s">
        <v>1080</v>
      </c>
      <c r="F498" s="15"/>
      <c r="G498" s="36"/>
      <c r="H498" s="37"/>
      <c r="I498" s="59"/>
      <c r="J498" s="890"/>
      <c r="K498" s="39"/>
      <c r="L498" s="117"/>
      <c r="M498" s="154" t="s">
        <v>36</v>
      </c>
      <c r="N498" s="1334" t="s">
        <v>22</v>
      </c>
      <c r="O498" s="1408" t="s">
        <v>1187</v>
      </c>
      <c r="P498" s="179" t="s">
        <v>1188</v>
      </c>
    </row>
    <row r="499" spans="1:16" s="14" customFormat="1" ht="50">
      <c r="A499" s="1018"/>
      <c r="B499" s="953" t="s">
        <v>19</v>
      </c>
      <c r="C499" s="607" t="s">
        <v>1189</v>
      </c>
      <c r="D499" s="178"/>
      <c r="E499" s="1523" t="s">
        <v>1080</v>
      </c>
      <c r="F499" s="15"/>
      <c r="G499" s="36"/>
      <c r="H499" s="37"/>
      <c r="I499" s="59"/>
      <c r="J499" s="890"/>
      <c r="K499" s="39"/>
      <c r="L499" s="117"/>
      <c r="M499" s="154" t="s">
        <v>36</v>
      </c>
      <c r="N499" s="1334" t="s">
        <v>22</v>
      </c>
      <c r="O499" s="1408" t="s">
        <v>1190</v>
      </c>
      <c r="P499" s="179" t="s">
        <v>1188</v>
      </c>
    </row>
    <row r="500" spans="1:16" s="14" customFormat="1" ht="62.5">
      <c r="A500" s="1018"/>
      <c r="B500" s="953" t="s">
        <v>19</v>
      </c>
      <c r="C500" s="607" t="s">
        <v>1191</v>
      </c>
      <c r="D500" s="178" t="s">
        <v>1079</v>
      </c>
      <c r="E500" s="1523" t="s">
        <v>1080</v>
      </c>
      <c r="F500" s="948"/>
      <c r="G500" s="949" t="str">
        <f>IF(F500=0,"",E497/F500)</f>
        <v/>
      </c>
      <c r="H500" s="933" t="str">
        <f>IF(F500=0,"",G500*1.25)</f>
        <v/>
      </c>
      <c r="I500" s="86"/>
      <c r="J500" s="890"/>
      <c r="K500" s="933" t="str">
        <f>IF(I500=0,"",I500*1.25*J500)</f>
        <v/>
      </c>
      <c r="L500" s="117"/>
      <c r="M500" s="154" t="s">
        <v>36</v>
      </c>
      <c r="N500" s="1334" t="s">
        <v>22</v>
      </c>
      <c r="O500" s="1408" t="s">
        <v>1192</v>
      </c>
      <c r="P500" s="179" t="s">
        <v>1188</v>
      </c>
    </row>
    <row r="501" spans="1:16" s="14" customFormat="1" ht="42.65" customHeight="1">
      <c r="A501" s="1018"/>
      <c r="B501" s="1232" t="s">
        <v>19</v>
      </c>
      <c r="C501" s="611" t="s">
        <v>1193</v>
      </c>
      <c r="D501" s="1491"/>
      <c r="E501" s="971"/>
      <c r="F501" s="15"/>
      <c r="G501" s="913"/>
      <c r="H501" s="53"/>
      <c r="I501" s="60"/>
      <c r="J501" s="907"/>
      <c r="K501" s="511"/>
      <c r="L501" s="791" t="s">
        <v>52</v>
      </c>
      <c r="M501" s="905" t="s">
        <v>21</v>
      </c>
      <c r="N501" s="1334" t="s">
        <v>22</v>
      </c>
      <c r="O501" s="1405" t="s">
        <v>1194</v>
      </c>
      <c r="P501" s="1343" t="s">
        <v>1195</v>
      </c>
    </row>
    <row r="502" spans="1:16" s="14" customFormat="1" ht="42.65" customHeight="1">
      <c r="A502" s="1018"/>
      <c r="B502" s="953" t="s">
        <v>19</v>
      </c>
      <c r="C502" s="607" t="s">
        <v>1193</v>
      </c>
      <c r="D502" s="178"/>
      <c r="E502" s="24"/>
      <c r="F502" s="537"/>
      <c r="G502" s="813"/>
      <c r="H502" s="37"/>
      <c r="I502" s="59"/>
      <c r="J502" s="890"/>
      <c r="K502" s="39"/>
      <c r="L502" s="117" t="s">
        <v>445</v>
      </c>
      <c r="M502" s="154" t="s">
        <v>21</v>
      </c>
      <c r="N502" s="1334" t="s">
        <v>22</v>
      </c>
      <c r="O502" s="1408" t="s">
        <v>1194</v>
      </c>
      <c r="P502" s="179" t="s">
        <v>1196</v>
      </c>
    </row>
    <row r="503" spans="1:16" s="14" customFormat="1" ht="42.65" customHeight="1">
      <c r="A503" s="1018"/>
      <c r="B503" s="953" t="s">
        <v>19</v>
      </c>
      <c r="C503" s="607" t="s">
        <v>1193</v>
      </c>
      <c r="D503" s="178"/>
      <c r="E503" s="24"/>
      <c r="F503" s="15"/>
      <c r="G503" s="36"/>
      <c r="H503" s="37"/>
      <c r="I503" s="59"/>
      <c r="J503" s="890"/>
      <c r="K503" s="39"/>
      <c r="L503" s="117" t="s">
        <v>447</v>
      </c>
      <c r="M503" s="154" t="s">
        <v>21</v>
      </c>
      <c r="N503" s="1334" t="s">
        <v>22</v>
      </c>
      <c r="O503" s="1408" t="s">
        <v>1197</v>
      </c>
      <c r="P503" s="179" t="s">
        <v>1198</v>
      </c>
    </row>
    <row r="504" spans="1:16" s="14" customFormat="1" ht="42.65" customHeight="1">
      <c r="A504" s="1018"/>
      <c r="B504" s="953" t="s">
        <v>19</v>
      </c>
      <c r="C504" s="607" t="s">
        <v>1199</v>
      </c>
      <c r="D504" s="178"/>
      <c r="E504" s="24"/>
      <c r="F504" s="15"/>
      <c r="G504" s="36"/>
      <c r="H504" s="37"/>
      <c r="I504" s="59"/>
      <c r="J504" s="890"/>
      <c r="K504" s="39"/>
      <c r="L504" s="117" t="s">
        <v>52</v>
      </c>
      <c r="M504" s="154" t="s">
        <v>21</v>
      </c>
      <c r="N504" s="1334" t="s">
        <v>22</v>
      </c>
      <c r="O504" s="1408" t="s">
        <v>1200</v>
      </c>
      <c r="P504" s="179" t="s">
        <v>1201</v>
      </c>
    </row>
    <row r="505" spans="1:16" s="14" customFormat="1" ht="42.65" customHeight="1">
      <c r="A505" s="1018"/>
      <c r="B505" s="953" t="s">
        <v>19</v>
      </c>
      <c r="C505" s="607" t="s">
        <v>1199</v>
      </c>
      <c r="D505" s="178"/>
      <c r="E505" s="24"/>
      <c r="F505" s="15"/>
      <c r="G505" s="36"/>
      <c r="H505" s="37"/>
      <c r="I505" s="59"/>
      <c r="J505" s="890"/>
      <c r="K505" s="39"/>
      <c r="L505" s="117" t="s">
        <v>445</v>
      </c>
      <c r="M505" s="154" t="s">
        <v>21</v>
      </c>
      <c r="N505" s="1334" t="s">
        <v>22</v>
      </c>
      <c r="O505" s="1408" t="s">
        <v>1200</v>
      </c>
      <c r="P505" s="179" t="s">
        <v>1202</v>
      </c>
    </row>
    <row r="506" spans="1:16" s="14" customFormat="1" ht="42.65" customHeight="1">
      <c r="A506" s="1018"/>
      <c r="B506" s="953" t="s">
        <v>19</v>
      </c>
      <c r="C506" s="607" t="s">
        <v>1199</v>
      </c>
      <c r="D506" s="178"/>
      <c r="E506" s="24"/>
      <c r="F506" s="15"/>
      <c r="G506" s="36"/>
      <c r="H506" s="37"/>
      <c r="I506" s="59"/>
      <c r="J506" s="890"/>
      <c r="K506" s="39"/>
      <c r="L506" s="117" t="s">
        <v>447</v>
      </c>
      <c r="M506" s="154" t="s">
        <v>21</v>
      </c>
      <c r="N506" s="1334" t="s">
        <v>22</v>
      </c>
      <c r="O506" s="1408" t="s">
        <v>1200</v>
      </c>
      <c r="P506" s="179" t="s">
        <v>1198</v>
      </c>
    </row>
    <row r="507" spans="1:16" s="14" customFormat="1" ht="42.65" customHeight="1">
      <c r="A507" s="1018"/>
      <c r="B507" s="953" t="s">
        <v>19</v>
      </c>
      <c r="C507" s="607" t="s">
        <v>1203</v>
      </c>
      <c r="D507" s="178"/>
      <c r="E507" s="24"/>
      <c r="F507" s="15"/>
      <c r="G507" s="36"/>
      <c r="H507" s="37"/>
      <c r="I507" s="59"/>
      <c r="J507" s="890"/>
      <c r="K507" s="39"/>
      <c r="L507" s="117" t="s">
        <v>52</v>
      </c>
      <c r="M507" s="154" t="s">
        <v>21</v>
      </c>
      <c r="N507" s="1334" t="s">
        <v>22</v>
      </c>
      <c r="O507" s="1408" t="s">
        <v>1204</v>
      </c>
      <c r="P507" s="179" t="s">
        <v>1198</v>
      </c>
    </row>
    <row r="508" spans="1:16" s="14" customFormat="1" ht="42.65" customHeight="1">
      <c r="A508" s="1018"/>
      <c r="B508" s="953" t="s">
        <v>19</v>
      </c>
      <c r="C508" s="607" t="s">
        <v>1203</v>
      </c>
      <c r="D508" s="178"/>
      <c r="E508" s="24"/>
      <c r="F508" s="15"/>
      <c r="G508" s="36"/>
      <c r="H508" s="37"/>
      <c r="I508" s="59"/>
      <c r="J508" s="890"/>
      <c r="K508" s="39"/>
      <c r="L508" s="117" t="s">
        <v>445</v>
      </c>
      <c r="M508" s="154" t="s">
        <v>21</v>
      </c>
      <c r="N508" s="1334" t="s">
        <v>22</v>
      </c>
      <c r="O508" s="1408" t="s">
        <v>1205</v>
      </c>
      <c r="P508" s="179" t="s">
        <v>1206</v>
      </c>
    </row>
    <row r="509" spans="1:16" s="14" customFormat="1" ht="42.65" customHeight="1">
      <c r="A509" s="1018"/>
      <c r="B509" s="953" t="s">
        <v>19</v>
      </c>
      <c r="C509" s="607" t="s">
        <v>1203</v>
      </c>
      <c r="D509" s="178"/>
      <c r="E509" s="24"/>
      <c r="F509" s="15"/>
      <c r="G509" s="36"/>
      <c r="H509" s="37"/>
      <c r="I509" s="59"/>
      <c r="J509" s="890"/>
      <c r="K509" s="39"/>
      <c r="L509" s="117" t="s">
        <v>447</v>
      </c>
      <c r="M509" s="154" t="s">
        <v>21</v>
      </c>
      <c r="N509" s="1334" t="s">
        <v>22</v>
      </c>
      <c r="O509" s="1408" t="s">
        <v>1205</v>
      </c>
      <c r="P509" s="179" t="s">
        <v>1207</v>
      </c>
    </row>
    <row r="510" spans="1:16" s="14" customFormat="1" ht="42.65" customHeight="1">
      <c r="A510" s="1018"/>
      <c r="B510" s="953" t="s">
        <v>19</v>
      </c>
      <c r="C510" s="607" t="s">
        <v>1208</v>
      </c>
      <c r="D510" s="178"/>
      <c r="E510" s="24"/>
      <c r="F510" s="15"/>
      <c r="G510" s="36"/>
      <c r="H510" s="37"/>
      <c r="I510" s="59"/>
      <c r="J510" s="890"/>
      <c r="K510" s="39"/>
      <c r="L510" s="117" t="s">
        <v>52</v>
      </c>
      <c r="M510" s="154" t="s">
        <v>21</v>
      </c>
      <c r="N510" s="1334" t="s">
        <v>22</v>
      </c>
      <c r="O510" s="1408" t="s">
        <v>1209</v>
      </c>
      <c r="P510" s="179" t="s">
        <v>1210</v>
      </c>
    </row>
    <row r="511" spans="1:16" s="14" customFormat="1" ht="42.65" customHeight="1">
      <c r="A511" s="1018"/>
      <c r="B511" s="953" t="s">
        <v>19</v>
      </c>
      <c r="C511" s="607" t="s">
        <v>1208</v>
      </c>
      <c r="D511" s="178"/>
      <c r="E511" s="24"/>
      <c r="F511" s="15"/>
      <c r="G511" s="36"/>
      <c r="H511" s="37"/>
      <c r="I511" s="59"/>
      <c r="J511" s="890"/>
      <c r="K511" s="39"/>
      <c r="L511" s="117" t="s">
        <v>445</v>
      </c>
      <c r="M511" s="154" t="s">
        <v>21</v>
      </c>
      <c r="N511" s="1334" t="s">
        <v>22</v>
      </c>
      <c r="O511" s="1408" t="s">
        <v>1209</v>
      </c>
      <c r="P511" s="179" t="s">
        <v>1211</v>
      </c>
    </row>
    <row r="512" spans="1:16" s="14" customFormat="1" ht="42.65" customHeight="1">
      <c r="A512" s="1018"/>
      <c r="B512" s="953" t="s">
        <v>19</v>
      </c>
      <c r="C512" s="607" t="s">
        <v>1208</v>
      </c>
      <c r="D512" s="178"/>
      <c r="E512" s="947"/>
      <c r="F512" s="15"/>
      <c r="G512" s="36"/>
      <c r="H512" s="37"/>
      <c r="I512" s="59"/>
      <c r="J512" s="890"/>
      <c r="K512" s="39"/>
      <c r="L512" s="117" t="s">
        <v>447</v>
      </c>
      <c r="M512" s="154" t="s">
        <v>21</v>
      </c>
      <c r="N512" s="1334" t="s">
        <v>22</v>
      </c>
      <c r="O512" s="1408" t="s">
        <v>1209</v>
      </c>
      <c r="P512" s="179" t="s">
        <v>911</v>
      </c>
    </row>
    <row r="513" spans="1:16" s="14" customFormat="1" ht="42.65" customHeight="1">
      <c r="A513" s="1018"/>
      <c r="B513" s="953" t="s">
        <v>19</v>
      </c>
      <c r="C513" s="607" t="s">
        <v>1212</v>
      </c>
      <c r="D513" s="178"/>
      <c r="E513" s="24"/>
      <c r="F513" s="15"/>
      <c r="G513" s="36"/>
      <c r="H513" s="37"/>
      <c r="I513" s="59"/>
      <c r="J513" s="890"/>
      <c r="K513" s="39"/>
      <c r="L513" s="117" t="s">
        <v>52</v>
      </c>
      <c r="M513" s="154" t="s">
        <v>21</v>
      </c>
      <c r="N513" s="1334" t="s">
        <v>22</v>
      </c>
      <c r="O513" s="1408" t="s">
        <v>1213</v>
      </c>
      <c r="P513" s="179" t="s">
        <v>1214</v>
      </c>
    </row>
    <row r="514" spans="1:16" s="14" customFormat="1" ht="42.65" customHeight="1">
      <c r="A514" s="1018"/>
      <c r="B514" s="1479" t="s">
        <v>19</v>
      </c>
      <c r="C514" s="205" t="s">
        <v>1212</v>
      </c>
      <c r="D514" s="178"/>
      <c r="E514" s="24"/>
      <c r="F514" s="15"/>
      <c r="G514" s="36"/>
      <c r="H514" s="37"/>
      <c r="I514" s="59"/>
      <c r="J514" s="890"/>
      <c r="K514" s="39"/>
      <c r="L514" s="117" t="s">
        <v>445</v>
      </c>
      <c r="M514" s="154" t="s">
        <v>21</v>
      </c>
      <c r="N514" s="1334" t="s">
        <v>22</v>
      </c>
      <c r="O514" s="1408" t="s">
        <v>1213</v>
      </c>
      <c r="P514" s="179" t="s">
        <v>1215</v>
      </c>
    </row>
    <row r="515" spans="1:16" s="14" customFormat="1" ht="42.65" customHeight="1">
      <c r="A515" s="1018"/>
      <c r="B515" s="953" t="s">
        <v>19</v>
      </c>
      <c r="C515" s="607" t="s">
        <v>1212</v>
      </c>
      <c r="D515" s="178" t="s">
        <v>1021</v>
      </c>
      <c r="E515" s="24"/>
      <c r="F515" s="948"/>
      <c r="G515" s="949" t="str">
        <f>IF(F515=0,"",E512/F515)</f>
        <v/>
      </c>
      <c r="H515" s="933" t="str">
        <f>IF(F515=0,"",G515*1.3)</f>
        <v/>
      </c>
      <c r="I515" s="86"/>
      <c r="J515" s="890"/>
      <c r="K515" s="933" t="str">
        <f>IF(I515=0,"",I515*1.3*J515)</f>
        <v/>
      </c>
      <c r="L515" s="117" t="s">
        <v>1216</v>
      </c>
      <c r="M515" s="154" t="s">
        <v>21</v>
      </c>
      <c r="N515" s="1334" t="s">
        <v>22</v>
      </c>
      <c r="O515" s="1408" t="s">
        <v>1213</v>
      </c>
      <c r="P515" s="179" t="s">
        <v>1210</v>
      </c>
    </row>
    <row r="516" spans="1:16" s="14" customFormat="1" ht="42.65" customHeight="1">
      <c r="A516" s="1018"/>
      <c r="B516" s="953" t="s">
        <v>19</v>
      </c>
      <c r="C516" s="607" t="s">
        <v>1212</v>
      </c>
      <c r="D516" s="178"/>
      <c r="E516" s="947"/>
      <c r="F516" s="15"/>
      <c r="G516" s="36"/>
      <c r="H516" s="37"/>
      <c r="I516" s="59"/>
      <c r="J516" s="890"/>
      <c r="K516" s="39"/>
      <c r="L516" s="117" t="s">
        <v>447</v>
      </c>
      <c r="M516" s="154" t="s">
        <v>21</v>
      </c>
      <c r="N516" s="1334" t="s">
        <v>22</v>
      </c>
      <c r="O516" s="1408" t="s">
        <v>1217</v>
      </c>
      <c r="P516" s="179" t="s">
        <v>1218</v>
      </c>
    </row>
    <row r="517" spans="1:16" s="14" customFormat="1" ht="42.65" customHeight="1">
      <c r="A517" s="1018"/>
      <c r="B517" s="953" t="s">
        <v>19</v>
      </c>
      <c r="C517" s="607" t="s">
        <v>1219</v>
      </c>
      <c r="D517" s="178"/>
      <c r="E517" s="24"/>
      <c r="F517" s="15"/>
      <c r="G517" s="36"/>
      <c r="H517" s="37"/>
      <c r="I517" s="59"/>
      <c r="J517" s="890"/>
      <c r="K517" s="39"/>
      <c r="L517" s="117" t="s">
        <v>52</v>
      </c>
      <c r="M517" s="154" t="s">
        <v>21</v>
      </c>
      <c r="N517" s="1334" t="s">
        <v>22</v>
      </c>
      <c r="O517" s="1408" t="s">
        <v>1220</v>
      </c>
      <c r="P517" s="179" t="s">
        <v>1221</v>
      </c>
    </row>
    <row r="518" spans="1:16" s="14" customFormat="1" ht="42.65" customHeight="1">
      <c r="A518" s="1018"/>
      <c r="B518" s="953" t="s">
        <v>19</v>
      </c>
      <c r="C518" s="607" t="s">
        <v>1219</v>
      </c>
      <c r="D518" s="178"/>
      <c r="E518" s="24"/>
      <c r="F518" s="15"/>
      <c r="G518" s="36"/>
      <c r="H518" s="37"/>
      <c r="I518" s="59"/>
      <c r="J518" s="890"/>
      <c r="K518" s="39"/>
      <c r="L518" s="117" t="s">
        <v>445</v>
      </c>
      <c r="M518" s="154" t="s">
        <v>21</v>
      </c>
      <c r="N518" s="1334" t="s">
        <v>22</v>
      </c>
      <c r="O518" s="1408" t="s">
        <v>1220</v>
      </c>
      <c r="P518" s="179" t="s">
        <v>1222</v>
      </c>
    </row>
    <row r="519" spans="1:16" s="14" customFormat="1" ht="42.65" customHeight="1">
      <c r="A519" s="1018"/>
      <c r="B519" s="953" t="s">
        <v>19</v>
      </c>
      <c r="C519" s="607" t="s">
        <v>1219</v>
      </c>
      <c r="D519" s="178" t="s">
        <v>1021</v>
      </c>
      <c r="E519" s="24"/>
      <c r="F519" s="948"/>
      <c r="G519" s="949" t="str">
        <f>IF(F519=0,"",E516/F519)</f>
        <v/>
      </c>
      <c r="H519" s="933" t="str">
        <f>IF(F519=0,"",G519*1.3)</f>
        <v/>
      </c>
      <c r="I519" s="86"/>
      <c r="J519" s="890"/>
      <c r="K519" s="933" t="str">
        <f>IF(I519=0,"",I519*1.3*J519)</f>
        <v/>
      </c>
      <c r="L519" s="117" t="s">
        <v>1216</v>
      </c>
      <c r="M519" s="154" t="s">
        <v>21</v>
      </c>
      <c r="N519" s="1334" t="s">
        <v>22</v>
      </c>
      <c r="O519" s="1408" t="s">
        <v>1220</v>
      </c>
      <c r="P519" s="179" t="s">
        <v>1223</v>
      </c>
    </row>
    <row r="520" spans="1:16" s="14" customFormat="1" ht="42.65" customHeight="1">
      <c r="A520" s="1018"/>
      <c r="B520" s="953" t="s">
        <v>19</v>
      </c>
      <c r="C520" s="607" t="s">
        <v>1219</v>
      </c>
      <c r="D520" s="178"/>
      <c r="E520" s="947"/>
      <c r="F520" s="15"/>
      <c r="G520" s="36"/>
      <c r="H520" s="37"/>
      <c r="I520" s="59"/>
      <c r="J520" s="890"/>
      <c r="K520" s="39"/>
      <c r="L520" s="117" t="s">
        <v>447</v>
      </c>
      <c r="M520" s="154" t="s">
        <v>21</v>
      </c>
      <c r="N520" s="1334" t="s">
        <v>22</v>
      </c>
      <c r="O520" s="1408" t="s">
        <v>1220</v>
      </c>
      <c r="P520" s="179" t="s">
        <v>1210</v>
      </c>
    </row>
    <row r="521" spans="1:16" s="14" customFormat="1" ht="42.65" customHeight="1">
      <c r="A521" s="1018"/>
      <c r="B521" s="953" t="s">
        <v>19</v>
      </c>
      <c r="C521" s="607" t="s">
        <v>1224</v>
      </c>
      <c r="D521" s="178"/>
      <c r="E521" s="24"/>
      <c r="F521" s="15"/>
      <c r="G521" s="36"/>
      <c r="H521" s="37"/>
      <c r="I521" s="59"/>
      <c r="J521" s="890"/>
      <c r="K521" s="39"/>
      <c r="L521" s="117" t="s">
        <v>52</v>
      </c>
      <c r="M521" s="154" t="s">
        <v>21</v>
      </c>
      <c r="N521" s="1334" t="s">
        <v>22</v>
      </c>
      <c r="O521" s="1408" t="s">
        <v>1225</v>
      </c>
      <c r="P521" s="179" t="s">
        <v>1226</v>
      </c>
    </row>
    <row r="522" spans="1:16" s="14" customFormat="1" ht="42.65" customHeight="1">
      <c r="A522" s="1018"/>
      <c r="B522" s="953" t="s">
        <v>19</v>
      </c>
      <c r="C522" s="607" t="s">
        <v>1224</v>
      </c>
      <c r="D522" s="178"/>
      <c r="E522" s="24"/>
      <c r="F522" s="15"/>
      <c r="G522" s="36"/>
      <c r="H522" s="37"/>
      <c r="I522" s="59"/>
      <c r="J522" s="890"/>
      <c r="K522" s="39"/>
      <c r="L522" s="117" t="s">
        <v>445</v>
      </c>
      <c r="M522" s="154" t="s">
        <v>21</v>
      </c>
      <c r="N522" s="1334" t="s">
        <v>22</v>
      </c>
      <c r="O522" s="1408" t="s">
        <v>1227</v>
      </c>
      <c r="P522" s="179" t="s">
        <v>1228</v>
      </c>
    </row>
    <row r="523" spans="1:16" s="14" customFormat="1" ht="42.65" customHeight="1">
      <c r="A523" s="1018"/>
      <c r="B523" s="953" t="s">
        <v>19</v>
      </c>
      <c r="C523" s="607" t="s">
        <v>1224</v>
      </c>
      <c r="D523" s="178" t="s">
        <v>1021</v>
      </c>
      <c r="E523" s="24"/>
      <c r="F523" s="948"/>
      <c r="G523" s="949" t="str">
        <f>IF(F523=0,"",E520/F523)</f>
        <v/>
      </c>
      <c r="H523" s="933" t="str">
        <f>IF(F523=0,"",G523*1.3)</f>
        <v/>
      </c>
      <c r="I523" s="86"/>
      <c r="J523" s="890"/>
      <c r="K523" s="933" t="str">
        <f>IF(I523=0,"",I523*1.3*J523)</f>
        <v/>
      </c>
      <c r="L523" s="117" t="s">
        <v>1216</v>
      </c>
      <c r="M523" s="154" t="s">
        <v>21</v>
      </c>
      <c r="N523" s="1334" t="s">
        <v>22</v>
      </c>
      <c r="O523" s="1408" t="s">
        <v>1227</v>
      </c>
      <c r="P523" s="179" t="s">
        <v>1229</v>
      </c>
    </row>
    <row r="524" spans="1:16" s="14" customFormat="1" ht="42.65" customHeight="1">
      <c r="A524" s="1018"/>
      <c r="B524" s="953" t="s">
        <v>19</v>
      </c>
      <c r="C524" s="607" t="s">
        <v>1224</v>
      </c>
      <c r="D524" s="178"/>
      <c r="E524" s="947"/>
      <c r="F524" s="15"/>
      <c r="G524" s="36"/>
      <c r="H524" s="37"/>
      <c r="I524" s="59"/>
      <c r="J524" s="890"/>
      <c r="K524" s="39"/>
      <c r="L524" s="117" t="s">
        <v>447</v>
      </c>
      <c r="M524" s="154" t="s">
        <v>21</v>
      </c>
      <c r="N524" s="1334" t="s">
        <v>22</v>
      </c>
      <c r="O524" s="1408" t="s">
        <v>1225</v>
      </c>
      <c r="P524" s="179" t="s">
        <v>1230</v>
      </c>
    </row>
    <row r="525" spans="1:16" s="14" customFormat="1" ht="42.65" customHeight="1">
      <c r="A525" s="1018"/>
      <c r="B525" s="953" t="s">
        <v>19</v>
      </c>
      <c r="C525" s="607" t="s">
        <v>1231</v>
      </c>
      <c r="D525" s="178"/>
      <c r="E525" s="24"/>
      <c r="F525" s="15"/>
      <c r="G525" s="36"/>
      <c r="H525" s="37"/>
      <c r="I525" s="59"/>
      <c r="J525" s="890"/>
      <c r="K525" s="39"/>
      <c r="L525" s="117" t="s">
        <v>52</v>
      </c>
      <c r="M525" s="154" t="s">
        <v>21</v>
      </c>
      <c r="N525" s="1334" t="s">
        <v>22</v>
      </c>
      <c r="O525" s="1408" t="s">
        <v>1232</v>
      </c>
      <c r="P525" s="179" t="s">
        <v>1233</v>
      </c>
    </row>
    <row r="526" spans="1:16" s="14" customFormat="1" ht="42.65" customHeight="1">
      <c r="A526" s="1018"/>
      <c r="B526" s="953" t="s">
        <v>19</v>
      </c>
      <c r="C526" s="607" t="s">
        <v>1231</v>
      </c>
      <c r="D526" s="178"/>
      <c r="E526" s="24"/>
      <c r="F526" s="15"/>
      <c r="G526" s="36"/>
      <c r="H526" s="37"/>
      <c r="I526" s="59"/>
      <c r="J526" s="890"/>
      <c r="K526" s="39"/>
      <c r="L526" s="117" t="s">
        <v>445</v>
      </c>
      <c r="M526" s="154" t="s">
        <v>21</v>
      </c>
      <c r="N526" s="1334" t="s">
        <v>22</v>
      </c>
      <c r="O526" s="1408" t="s">
        <v>1232</v>
      </c>
      <c r="P526" s="179" t="s">
        <v>1234</v>
      </c>
    </row>
    <row r="527" spans="1:16" s="14" customFormat="1" ht="42.65" customHeight="1">
      <c r="A527" s="1018"/>
      <c r="B527" s="953" t="s">
        <v>19</v>
      </c>
      <c r="C527" s="607" t="s">
        <v>1231</v>
      </c>
      <c r="D527" s="178" t="s">
        <v>1021</v>
      </c>
      <c r="E527" s="24"/>
      <c r="F527" s="948"/>
      <c r="G527" s="949" t="str">
        <f>IF(F527=0,"",E524/F527)</f>
        <v/>
      </c>
      <c r="H527" s="933" t="str">
        <f>IF(F527=0,"",G527*1.3)</f>
        <v/>
      </c>
      <c r="I527" s="86"/>
      <c r="J527" s="890"/>
      <c r="K527" s="933" t="str">
        <f>IF(I527=0,"",I527*1.3*J527)</f>
        <v/>
      </c>
      <c r="L527" s="117" t="s">
        <v>1216</v>
      </c>
      <c r="M527" s="154" t="s">
        <v>21</v>
      </c>
      <c r="N527" s="1334" t="s">
        <v>22</v>
      </c>
      <c r="O527" s="1408" t="s">
        <v>1232</v>
      </c>
      <c r="P527" s="179" t="s">
        <v>1235</v>
      </c>
    </row>
    <row r="528" spans="1:16" s="14" customFormat="1" ht="42.65" customHeight="1">
      <c r="A528" s="1018"/>
      <c r="B528" s="953" t="s">
        <v>19</v>
      </c>
      <c r="C528" s="607" t="s">
        <v>1231</v>
      </c>
      <c r="D528" s="178"/>
      <c r="E528" s="947"/>
      <c r="F528" s="15"/>
      <c r="G528" s="36"/>
      <c r="H528" s="37"/>
      <c r="I528" s="59"/>
      <c r="J528" s="890"/>
      <c r="K528" s="39"/>
      <c r="L528" s="117" t="s">
        <v>447</v>
      </c>
      <c r="M528" s="154" t="s">
        <v>21</v>
      </c>
      <c r="N528" s="1334" t="s">
        <v>22</v>
      </c>
      <c r="O528" s="1408" t="s">
        <v>1232</v>
      </c>
      <c r="P528" s="179" t="s">
        <v>1236</v>
      </c>
    </row>
    <row r="529" spans="1:16" s="14" customFormat="1" ht="42.65" customHeight="1">
      <c r="A529" s="1018"/>
      <c r="B529" s="953" t="s">
        <v>19</v>
      </c>
      <c r="C529" s="607" t="s">
        <v>1237</v>
      </c>
      <c r="D529" s="178"/>
      <c r="E529" s="24"/>
      <c r="F529" s="15"/>
      <c r="G529" s="36"/>
      <c r="H529" s="37"/>
      <c r="I529" s="59"/>
      <c r="J529" s="890"/>
      <c r="K529" s="39"/>
      <c r="L529" s="117" t="s">
        <v>52</v>
      </c>
      <c r="M529" s="154" t="s">
        <v>21</v>
      </c>
      <c r="N529" s="1334" t="s">
        <v>22</v>
      </c>
      <c r="O529" s="1408" t="s">
        <v>1238</v>
      </c>
      <c r="P529" s="179" t="s">
        <v>1239</v>
      </c>
    </row>
    <row r="530" spans="1:16" s="14" customFormat="1" ht="42.65" customHeight="1">
      <c r="A530" s="1018"/>
      <c r="B530" s="953" t="s">
        <v>19</v>
      </c>
      <c r="C530" s="607" t="s">
        <v>1237</v>
      </c>
      <c r="D530" s="178"/>
      <c r="E530" s="24"/>
      <c r="F530" s="15"/>
      <c r="G530" s="36"/>
      <c r="H530" s="37"/>
      <c r="I530" s="59"/>
      <c r="J530" s="890"/>
      <c r="K530" s="39"/>
      <c r="L530" s="117" t="s">
        <v>445</v>
      </c>
      <c r="M530" s="154" t="s">
        <v>21</v>
      </c>
      <c r="N530" s="1334" t="s">
        <v>22</v>
      </c>
      <c r="O530" s="1408" t="s">
        <v>1238</v>
      </c>
      <c r="P530" s="179" t="s">
        <v>1240</v>
      </c>
    </row>
    <row r="531" spans="1:16" s="14" customFormat="1" ht="42.65" customHeight="1">
      <c r="A531" s="1018"/>
      <c r="B531" s="953" t="s">
        <v>19</v>
      </c>
      <c r="C531" s="607" t="s">
        <v>1237</v>
      </c>
      <c r="D531" s="178" t="s">
        <v>1021</v>
      </c>
      <c r="E531" s="24"/>
      <c r="F531" s="948"/>
      <c r="G531" s="949" t="str">
        <f>IF(F531=0,"",E528/F531)</f>
        <v/>
      </c>
      <c r="H531" s="933" t="str">
        <f>IF(F531=0,"",G531*1.3)</f>
        <v/>
      </c>
      <c r="I531" s="86"/>
      <c r="J531" s="890"/>
      <c r="K531" s="933" t="str">
        <f>IF(I531=0,"",I531*1.3*J531)</f>
        <v/>
      </c>
      <c r="L531" s="117" t="s">
        <v>1216</v>
      </c>
      <c r="M531" s="154" t="s">
        <v>21</v>
      </c>
      <c r="N531" s="1334" t="s">
        <v>22</v>
      </c>
      <c r="O531" s="1408" t="s">
        <v>1238</v>
      </c>
      <c r="P531" s="179" t="s">
        <v>1241</v>
      </c>
    </row>
    <row r="532" spans="1:16" s="14" customFormat="1" ht="42.65" customHeight="1">
      <c r="A532" s="1018"/>
      <c r="B532" s="953" t="s">
        <v>19</v>
      </c>
      <c r="C532" s="607" t="s">
        <v>1237</v>
      </c>
      <c r="D532" s="178"/>
      <c r="E532" s="947"/>
      <c r="F532" s="15"/>
      <c r="G532" s="36"/>
      <c r="H532" s="37"/>
      <c r="I532" s="59"/>
      <c r="J532" s="890"/>
      <c r="K532" s="39"/>
      <c r="L532" s="117" t="s">
        <v>447</v>
      </c>
      <c r="M532" s="154" t="s">
        <v>21</v>
      </c>
      <c r="N532" s="1334" t="s">
        <v>22</v>
      </c>
      <c r="O532" s="1408" t="s">
        <v>1238</v>
      </c>
      <c r="P532" s="179" t="s">
        <v>1242</v>
      </c>
    </row>
    <row r="533" spans="1:16" s="14" customFormat="1" ht="42.65" customHeight="1">
      <c r="A533" s="1018"/>
      <c r="B533" s="953" t="s">
        <v>19</v>
      </c>
      <c r="C533" s="607" t="s">
        <v>1243</v>
      </c>
      <c r="D533" s="178"/>
      <c r="E533" s="24"/>
      <c r="F533" s="15"/>
      <c r="G533" s="36"/>
      <c r="H533" s="37"/>
      <c r="I533" s="59"/>
      <c r="J533" s="890"/>
      <c r="K533" s="39"/>
      <c r="L533" s="117" t="s">
        <v>52</v>
      </c>
      <c r="M533" s="154" t="s">
        <v>21</v>
      </c>
      <c r="N533" s="1334" t="s">
        <v>22</v>
      </c>
      <c r="O533" s="1408" t="s">
        <v>1244</v>
      </c>
      <c r="P533" s="179" t="s">
        <v>1245</v>
      </c>
    </row>
    <row r="534" spans="1:16" s="14" customFormat="1" ht="42.65" customHeight="1">
      <c r="A534" s="1018"/>
      <c r="B534" s="953" t="s">
        <v>19</v>
      </c>
      <c r="C534" s="607" t="s">
        <v>1243</v>
      </c>
      <c r="D534" s="178"/>
      <c r="E534" s="24"/>
      <c r="F534" s="15"/>
      <c r="G534" s="36"/>
      <c r="H534" s="37"/>
      <c r="I534" s="59"/>
      <c r="J534" s="890"/>
      <c r="K534" s="39"/>
      <c r="L534" s="117" t="s">
        <v>445</v>
      </c>
      <c r="M534" s="154" t="s">
        <v>21</v>
      </c>
      <c r="N534" s="1334" t="s">
        <v>22</v>
      </c>
      <c r="O534" s="1408" t="s">
        <v>1244</v>
      </c>
      <c r="P534" s="179" t="s">
        <v>1246</v>
      </c>
    </row>
    <row r="535" spans="1:16" s="14" customFormat="1" ht="42.65" customHeight="1">
      <c r="A535" s="1018"/>
      <c r="B535" s="953" t="s">
        <v>19</v>
      </c>
      <c r="C535" s="607" t="s">
        <v>1243</v>
      </c>
      <c r="D535" s="178" t="s">
        <v>1021</v>
      </c>
      <c r="E535" s="24"/>
      <c r="F535" s="948"/>
      <c r="G535" s="949" t="str">
        <f>IF(F535=0,"",E532/F535)</f>
        <v/>
      </c>
      <c r="H535" s="933" t="str">
        <f>IF(F535=0,"",G535*1.3)</f>
        <v/>
      </c>
      <c r="I535" s="86"/>
      <c r="J535" s="890"/>
      <c r="K535" s="933" t="str">
        <f>IF(I535=0,"",I535*1.3*J535)</f>
        <v/>
      </c>
      <c r="L535" s="117" t="s">
        <v>1216</v>
      </c>
      <c r="M535" s="154" t="s">
        <v>21</v>
      </c>
      <c r="N535" s="1334" t="s">
        <v>22</v>
      </c>
      <c r="O535" s="1408" t="s">
        <v>1244</v>
      </c>
      <c r="P535" s="179" t="s">
        <v>1247</v>
      </c>
    </row>
    <row r="536" spans="1:16" s="14" customFormat="1" ht="42.65" customHeight="1">
      <c r="A536" s="1018"/>
      <c r="B536" s="953" t="s">
        <v>19</v>
      </c>
      <c r="C536" s="607" t="s">
        <v>1243</v>
      </c>
      <c r="D536" s="178"/>
      <c r="E536" s="947"/>
      <c r="F536" s="15"/>
      <c r="G536" s="36"/>
      <c r="H536" s="37"/>
      <c r="I536" s="59"/>
      <c r="J536" s="890"/>
      <c r="K536" s="39"/>
      <c r="L536" s="117" t="s">
        <v>447</v>
      </c>
      <c r="M536" s="154" t="s">
        <v>21</v>
      </c>
      <c r="N536" s="1334" t="s">
        <v>22</v>
      </c>
      <c r="O536" s="1408" t="s">
        <v>1244</v>
      </c>
      <c r="P536" s="179" t="s">
        <v>1245</v>
      </c>
    </row>
    <row r="537" spans="1:16" s="14" customFormat="1" ht="42.65" customHeight="1">
      <c r="A537" s="1018"/>
      <c r="B537" s="953" t="s">
        <v>19</v>
      </c>
      <c r="C537" s="607" t="s">
        <v>1248</v>
      </c>
      <c r="D537" s="178"/>
      <c r="E537" s="24"/>
      <c r="F537" s="15"/>
      <c r="G537" s="36"/>
      <c r="H537" s="37"/>
      <c r="I537" s="59"/>
      <c r="J537" s="890"/>
      <c r="K537" s="39"/>
      <c r="L537" s="117" t="s">
        <v>52</v>
      </c>
      <c r="M537" s="154" t="s">
        <v>21</v>
      </c>
      <c r="N537" s="1334" t="s">
        <v>22</v>
      </c>
      <c r="O537" s="1408" t="s">
        <v>1249</v>
      </c>
      <c r="P537" s="179" t="s">
        <v>1250</v>
      </c>
    </row>
    <row r="538" spans="1:16" s="14" customFormat="1" ht="42.65" customHeight="1">
      <c r="A538" s="1018"/>
      <c r="B538" s="953" t="s">
        <v>19</v>
      </c>
      <c r="C538" s="607" t="s">
        <v>1248</v>
      </c>
      <c r="D538" s="178"/>
      <c r="E538" s="24"/>
      <c r="F538" s="15"/>
      <c r="G538" s="36"/>
      <c r="H538" s="37"/>
      <c r="I538" s="59"/>
      <c r="J538" s="890"/>
      <c r="K538" s="39"/>
      <c r="L538" s="117" t="s">
        <v>445</v>
      </c>
      <c r="M538" s="154" t="s">
        <v>21</v>
      </c>
      <c r="N538" s="1334" t="s">
        <v>22</v>
      </c>
      <c r="O538" s="1408" t="s">
        <v>1249</v>
      </c>
      <c r="P538" s="179" t="s">
        <v>1251</v>
      </c>
    </row>
    <row r="539" spans="1:16" s="14" customFormat="1" ht="42.65" customHeight="1">
      <c r="A539" s="1018"/>
      <c r="B539" s="953" t="s">
        <v>19</v>
      </c>
      <c r="C539" s="607" t="s">
        <v>1248</v>
      </c>
      <c r="D539" s="178" t="s">
        <v>1021</v>
      </c>
      <c r="E539" s="24"/>
      <c r="F539" s="948"/>
      <c r="G539" s="949" t="str">
        <f>IF(F539=0,"",E536/F539)</f>
        <v/>
      </c>
      <c r="H539" s="933" t="str">
        <f>IF(F539=0,"",G539*1.3)</f>
        <v/>
      </c>
      <c r="I539" s="86"/>
      <c r="J539" s="890"/>
      <c r="K539" s="933" t="str">
        <f>IF(I539=0,"",I539*1.3*J539)</f>
        <v/>
      </c>
      <c r="L539" s="117" t="s">
        <v>1216</v>
      </c>
      <c r="M539" s="154" t="s">
        <v>21</v>
      </c>
      <c r="N539" s="1334" t="s">
        <v>22</v>
      </c>
      <c r="O539" s="1408" t="s">
        <v>1249</v>
      </c>
      <c r="P539" s="179" t="s">
        <v>1252</v>
      </c>
    </row>
    <row r="540" spans="1:16" s="14" customFormat="1" ht="42.65" customHeight="1">
      <c r="A540" s="1018"/>
      <c r="B540" s="953" t="s">
        <v>19</v>
      </c>
      <c r="C540" s="607" t="s">
        <v>1248</v>
      </c>
      <c r="D540" s="178"/>
      <c r="E540" s="947"/>
      <c r="F540" s="15"/>
      <c r="G540" s="36"/>
      <c r="H540" s="37"/>
      <c r="I540" s="59"/>
      <c r="J540" s="890"/>
      <c r="K540" s="39"/>
      <c r="L540" s="117" t="s">
        <v>447</v>
      </c>
      <c r="M540" s="154" t="s">
        <v>21</v>
      </c>
      <c r="N540" s="1334" t="s">
        <v>22</v>
      </c>
      <c r="O540" s="1408" t="s">
        <v>1249</v>
      </c>
      <c r="P540" s="179" t="s">
        <v>1253</v>
      </c>
    </row>
    <row r="541" spans="1:16" s="14" customFormat="1" ht="42.65" customHeight="1">
      <c r="A541" s="1018"/>
      <c r="B541" s="953" t="s">
        <v>19</v>
      </c>
      <c r="C541" s="607" t="s">
        <v>1254</v>
      </c>
      <c r="D541" s="178"/>
      <c r="E541" s="947"/>
      <c r="F541" s="15"/>
      <c r="G541" s="36"/>
      <c r="H541" s="37"/>
      <c r="I541" s="59"/>
      <c r="J541" s="890"/>
      <c r="K541" s="39"/>
      <c r="L541" s="117" t="s">
        <v>52</v>
      </c>
      <c r="M541" s="154" t="s">
        <v>21</v>
      </c>
      <c r="N541" s="1334" t="s">
        <v>22</v>
      </c>
      <c r="O541" s="1408" t="s">
        <v>1255</v>
      </c>
      <c r="P541" s="179" t="s">
        <v>1256</v>
      </c>
    </row>
    <row r="542" spans="1:16" s="21" customFormat="1" ht="42.65" customHeight="1">
      <c r="A542" s="1020"/>
      <c r="B542" s="953" t="s">
        <v>19</v>
      </c>
      <c r="C542" s="607" t="s">
        <v>1254</v>
      </c>
      <c r="D542" s="178" t="s">
        <v>1021</v>
      </c>
      <c r="E542" s="558"/>
      <c r="F542" s="948"/>
      <c r="G542" s="949" t="str">
        <f>IF(F542=0,"",E540/F542)</f>
        <v/>
      </c>
      <c r="H542" s="933" t="str">
        <f>IF(F542=0,"",G542*1.3)</f>
        <v/>
      </c>
      <c r="I542" s="86"/>
      <c r="J542" s="890"/>
      <c r="K542" s="933" t="str">
        <f>IF(I542=0,"",I542*1.3*J542)</f>
        <v/>
      </c>
      <c r="L542" s="117" t="s">
        <v>1216</v>
      </c>
      <c r="M542" s="154" t="s">
        <v>21</v>
      </c>
      <c r="N542" s="1334" t="s">
        <v>22</v>
      </c>
      <c r="O542" s="1408" t="s">
        <v>1257</v>
      </c>
      <c r="P542" s="179" t="s">
        <v>1258</v>
      </c>
    </row>
    <row r="543" spans="1:16" s="14" customFormat="1" ht="42.65" customHeight="1">
      <c r="A543" s="1018"/>
      <c r="B543" s="953" t="s">
        <v>19</v>
      </c>
      <c r="C543" s="607" t="s">
        <v>1254</v>
      </c>
      <c r="D543" s="178"/>
      <c r="E543" s="947"/>
      <c r="F543" s="948"/>
      <c r="G543" s="949"/>
      <c r="H543" s="933"/>
      <c r="I543" s="86"/>
      <c r="J543" s="890"/>
      <c r="K543" s="933"/>
      <c r="L543" s="117" t="s">
        <v>447</v>
      </c>
      <c r="M543" s="154" t="s">
        <v>21</v>
      </c>
      <c r="N543" s="1334" t="s">
        <v>22</v>
      </c>
      <c r="O543" s="1408" t="s">
        <v>1257</v>
      </c>
      <c r="P543" s="179" t="s">
        <v>1259</v>
      </c>
    </row>
    <row r="544" spans="1:16" s="14" customFormat="1" ht="52.5" customHeight="1">
      <c r="A544" s="1018"/>
      <c r="B544" s="953" t="s">
        <v>19</v>
      </c>
      <c r="C544" s="608" t="s">
        <v>1254</v>
      </c>
      <c r="D544" s="178"/>
      <c r="E544" s="29"/>
      <c r="F544" s="563"/>
      <c r="G544" s="564"/>
      <c r="H544" s="565"/>
      <c r="I544" s="566"/>
      <c r="J544" s="890"/>
      <c r="K544" s="565"/>
      <c r="L544" s="58" t="s">
        <v>904</v>
      </c>
      <c r="M544" s="154" t="s">
        <v>21</v>
      </c>
      <c r="N544" s="1334" t="s">
        <v>22</v>
      </c>
      <c r="O544" s="1408" t="s">
        <v>1257</v>
      </c>
      <c r="P544" s="179" t="s">
        <v>1260</v>
      </c>
    </row>
    <row r="545" spans="1:16" s="14" customFormat="1" ht="54.5" customHeight="1">
      <c r="A545" s="1018"/>
      <c r="B545" s="953" t="s">
        <v>19</v>
      </c>
      <c r="C545" s="608" t="s">
        <v>1254</v>
      </c>
      <c r="D545" s="178"/>
      <c r="E545" s="29"/>
      <c r="F545" s="563"/>
      <c r="G545" s="564"/>
      <c r="H545" s="565"/>
      <c r="I545" s="566"/>
      <c r="J545" s="890"/>
      <c r="K545" s="565"/>
      <c r="L545" s="58" t="s">
        <v>906</v>
      </c>
      <c r="M545" s="154" t="s">
        <v>21</v>
      </c>
      <c r="N545" s="1334" t="s">
        <v>22</v>
      </c>
      <c r="O545" s="1408" t="s">
        <v>1257</v>
      </c>
      <c r="P545" s="179" t="s">
        <v>1261</v>
      </c>
    </row>
    <row r="546" spans="1:16" s="14" customFormat="1" ht="42.65" customHeight="1">
      <c r="A546" s="1018"/>
      <c r="B546" s="953" t="s">
        <v>19</v>
      </c>
      <c r="C546" s="614" t="s">
        <v>1262</v>
      </c>
      <c r="D546" s="178" t="s">
        <v>1021</v>
      </c>
      <c r="E546" s="29"/>
      <c r="F546" s="948"/>
      <c r="G546" s="949" t="str">
        <f>IF(F546=0,"",E543/F546)</f>
        <v/>
      </c>
      <c r="H546" s="933" t="str">
        <f>IF(F546=0,"",G546*1.3)</f>
        <v/>
      </c>
      <c r="I546" s="86"/>
      <c r="J546" s="890"/>
      <c r="K546" s="933" t="str">
        <f>IF(I546=0,"",I546*1.3*J546)</f>
        <v/>
      </c>
      <c r="L546" s="117" t="s">
        <v>52</v>
      </c>
      <c r="M546" s="154" t="s">
        <v>21</v>
      </c>
      <c r="N546" s="1334" t="s">
        <v>22</v>
      </c>
      <c r="O546" s="1408" t="s">
        <v>1263</v>
      </c>
      <c r="P546" s="179" t="s">
        <v>1264</v>
      </c>
    </row>
    <row r="547" spans="1:16" s="14" customFormat="1" ht="42.65" customHeight="1">
      <c r="A547" s="1018"/>
      <c r="B547" s="953" t="s">
        <v>19</v>
      </c>
      <c r="C547" s="614" t="s">
        <v>1262</v>
      </c>
      <c r="D547" s="178" t="s">
        <v>1265</v>
      </c>
      <c r="E547" s="29"/>
      <c r="F547" s="30"/>
      <c r="G547" s="34"/>
      <c r="H547" s="35"/>
      <c r="I547" s="86"/>
      <c r="J547" s="1414" t="s">
        <v>513</v>
      </c>
      <c r="K547" s="35" t="str">
        <f>IF(I546=0,"",K546*0.1)</f>
        <v/>
      </c>
      <c r="L547" s="117" t="s">
        <v>445</v>
      </c>
      <c r="M547" s="154" t="s">
        <v>21</v>
      </c>
      <c r="N547" s="1334" t="s">
        <v>22</v>
      </c>
      <c r="O547" s="1408" t="s">
        <v>1266</v>
      </c>
      <c r="P547" s="179" t="s">
        <v>1267</v>
      </c>
    </row>
    <row r="548" spans="1:16" s="14" customFormat="1" ht="42.65" customHeight="1">
      <c r="A548" s="1018"/>
      <c r="B548" s="953" t="s">
        <v>19</v>
      </c>
      <c r="C548" s="614" t="s">
        <v>1262</v>
      </c>
      <c r="D548" s="178" t="s">
        <v>1265</v>
      </c>
      <c r="E548" s="947"/>
      <c r="F548" s="31"/>
      <c r="G548" s="48"/>
      <c r="H548" s="49"/>
      <c r="I548" s="92"/>
      <c r="J548" s="1414" t="s">
        <v>515</v>
      </c>
      <c r="K548" s="35" t="str">
        <f>IF(I546=0,"",K546*0.75)</f>
        <v/>
      </c>
      <c r="L548" s="117" t="s">
        <v>447</v>
      </c>
      <c r="M548" s="154" t="s">
        <v>21</v>
      </c>
      <c r="N548" s="1334" t="s">
        <v>22</v>
      </c>
      <c r="O548" s="1408" t="s">
        <v>1263</v>
      </c>
      <c r="P548" s="179" t="s">
        <v>1264</v>
      </c>
    </row>
    <row r="549" spans="1:16" s="14" customFormat="1" ht="42.65" customHeight="1">
      <c r="A549" s="1018"/>
      <c r="B549" s="953" t="s">
        <v>19</v>
      </c>
      <c r="C549" s="607" t="s">
        <v>1268</v>
      </c>
      <c r="D549" s="1469" t="s">
        <v>1269</v>
      </c>
      <c r="E549" s="24"/>
      <c r="F549" s="30"/>
      <c r="G549" s="34"/>
      <c r="H549" s="35"/>
      <c r="I549" s="86"/>
      <c r="J549" s="890"/>
      <c r="K549" s="35"/>
      <c r="L549" s="117" t="s">
        <v>52</v>
      </c>
      <c r="M549" s="154" t="s">
        <v>21</v>
      </c>
      <c r="N549" s="1334" t="s">
        <v>22</v>
      </c>
      <c r="O549" s="1408" t="s">
        <v>1270</v>
      </c>
      <c r="P549" s="179" t="s">
        <v>1271</v>
      </c>
    </row>
    <row r="550" spans="1:16" s="14" customFormat="1" ht="42.65" customHeight="1">
      <c r="A550" s="1018"/>
      <c r="B550" s="953" t="s">
        <v>19</v>
      </c>
      <c r="C550" s="607" t="s">
        <v>1268</v>
      </c>
      <c r="D550" s="1469" t="s">
        <v>1269</v>
      </c>
      <c r="E550" s="24"/>
      <c r="F550" s="30"/>
      <c r="G550" s="34"/>
      <c r="H550" s="35"/>
      <c r="I550" s="86"/>
      <c r="J550" s="890"/>
      <c r="K550" s="35"/>
      <c r="L550" s="117" t="s">
        <v>445</v>
      </c>
      <c r="M550" s="154" t="s">
        <v>21</v>
      </c>
      <c r="N550" s="1334" t="s">
        <v>22</v>
      </c>
      <c r="O550" s="1408" t="s">
        <v>1270</v>
      </c>
      <c r="P550" s="179" t="s">
        <v>1272</v>
      </c>
    </row>
    <row r="551" spans="1:16" s="14" customFormat="1" ht="42.65" customHeight="1">
      <c r="A551" s="1018"/>
      <c r="B551" s="953" t="s">
        <v>19</v>
      </c>
      <c r="C551" s="607" t="s">
        <v>1268</v>
      </c>
      <c r="D551" s="178" t="s">
        <v>1021</v>
      </c>
      <c r="E551" s="24"/>
      <c r="F551" s="948"/>
      <c r="G551" s="949" t="str">
        <f>IF(F551=0,"",E548/F551)</f>
        <v/>
      </c>
      <c r="H551" s="933" t="str">
        <f>IF(F551=0,"",G551*1.3)</f>
        <v/>
      </c>
      <c r="I551" s="86"/>
      <c r="J551" s="890"/>
      <c r="K551" s="933" t="str">
        <f>IF(I551=0,"",I551*1.3*J551)</f>
        <v/>
      </c>
      <c r="L551" s="117" t="s">
        <v>1216</v>
      </c>
      <c r="M551" s="154" t="s">
        <v>21</v>
      </c>
      <c r="N551" s="1334" t="s">
        <v>22</v>
      </c>
      <c r="O551" s="1408" t="s">
        <v>1270</v>
      </c>
      <c r="P551" s="179" t="s">
        <v>1273</v>
      </c>
    </row>
    <row r="552" spans="1:16" s="14" customFormat="1" ht="42.65" customHeight="1">
      <c r="A552" s="1018"/>
      <c r="B552" s="953" t="s">
        <v>19</v>
      </c>
      <c r="C552" s="607" t="s">
        <v>1268</v>
      </c>
      <c r="D552" s="1469" t="s">
        <v>1269</v>
      </c>
      <c r="E552" s="947"/>
      <c r="F552" s="15"/>
      <c r="G552" s="36"/>
      <c r="H552" s="37"/>
      <c r="I552" s="59"/>
      <c r="J552" s="890"/>
      <c r="K552" s="39"/>
      <c r="L552" s="117" t="s">
        <v>447</v>
      </c>
      <c r="M552" s="154" t="s">
        <v>21</v>
      </c>
      <c r="N552" s="1334" t="s">
        <v>22</v>
      </c>
      <c r="O552" s="1408" t="s">
        <v>1270</v>
      </c>
      <c r="P552" s="179" t="s">
        <v>1273</v>
      </c>
    </row>
    <row r="553" spans="1:16" s="14" customFormat="1" ht="42.65" customHeight="1">
      <c r="A553" s="1018"/>
      <c r="B553" s="953" t="s">
        <v>19</v>
      </c>
      <c r="C553" s="607" t="s">
        <v>1274</v>
      </c>
      <c r="D553" s="1469" t="s">
        <v>1269</v>
      </c>
      <c r="E553" s="29"/>
      <c r="F553" s="15"/>
      <c r="G553" s="36"/>
      <c r="H553" s="37"/>
      <c r="I553" s="59"/>
      <c r="J553" s="890"/>
      <c r="K553" s="39"/>
      <c r="L553" s="117" t="s">
        <v>52</v>
      </c>
      <c r="M553" s="154" t="s">
        <v>21</v>
      </c>
      <c r="N553" s="1334" t="s">
        <v>22</v>
      </c>
      <c r="O553" s="1408" t="s">
        <v>1275</v>
      </c>
      <c r="P553" s="179" t="s">
        <v>1276</v>
      </c>
    </row>
    <row r="554" spans="1:16" s="14" customFormat="1" ht="42.65" customHeight="1">
      <c r="A554" s="1018"/>
      <c r="B554" s="953" t="s">
        <v>19</v>
      </c>
      <c r="C554" s="607" t="s">
        <v>1274</v>
      </c>
      <c r="D554" s="1469" t="s">
        <v>1269</v>
      </c>
      <c r="E554" s="29"/>
      <c r="F554" s="15"/>
      <c r="G554" s="36"/>
      <c r="H554" s="37"/>
      <c r="I554" s="59"/>
      <c r="J554" s="890"/>
      <c r="K554" s="39"/>
      <c r="L554" s="117" t="s">
        <v>445</v>
      </c>
      <c r="M554" s="154" t="s">
        <v>21</v>
      </c>
      <c r="N554" s="1334" t="s">
        <v>22</v>
      </c>
      <c r="O554" s="1408" t="s">
        <v>1275</v>
      </c>
      <c r="P554" s="179" t="s">
        <v>1277</v>
      </c>
    </row>
    <row r="555" spans="1:16" s="14" customFormat="1" ht="42.65" customHeight="1">
      <c r="A555" s="1018"/>
      <c r="B555" s="953" t="s">
        <v>19</v>
      </c>
      <c r="C555" s="607" t="s">
        <v>1274</v>
      </c>
      <c r="D555" s="178" t="s">
        <v>1021</v>
      </c>
      <c r="E555" s="29"/>
      <c r="F555" s="948"/>
      <c r="G555" s="949" t="str">
        <f>IF(F555=0,"",E552/F555)</f>
        <v/>
      </c>
      <c r="H555" s="933" t="str">
        <f>IF(F555=0,"",G555*1.3)</f>
        <v/>
      </c>
      <c r="I555" s="86"/>
      <c r="J555" s="890"/>
      <c r="K555" s="933" t="str">
        <f>IF(I555=0,"",I555*1.3*J555)</f>
        <v/>
      </c>
      <c r="L555" s="117" t="s">
        <v>1216</v>
      </c>
      <c r="M555" s="154" t="s">
        <v>21</v>
      </c>
      <c r="N555" s="1334" t="s">
        <v>22</v>
      </c>
      <c r="O555" s="1408" t="s">
        <v>1275</v>
      </c>
      <c r="P555" s="179" t="s">
        <v>1278</v>
      </c>
    </row>
    <row r="556" spans="1:16" s="14" customFormat="1" ht="42.65" customHeight="1">
      <c r="A556" s="1018"/>
      <c r="B556" s="953" t="s">
        <v>19</v>
      </c>
      <c r="C556" s="607" t="s">
        <v>1274</v>
      </c>
      <c r="D556" s="1469" t="s">
        <v>1269</v>
      </c>
      <c r="E556" s="947"/>
      <c r="F556" s="30"/>
      <c r="G556" s="34"/>
      <c r="H556" s="35"/>
      <c r="I556" s="86"/>
      <c r="J556" s="890"/>
      <c r="K556" s="35"/>
      <c r="L556" s="117" t="s">
        <v>447</v>
      </c>
      <c r="M556" s="154" t="s">
        <v>21</v>
      </c>
      <c r="N556" s="1334" t="s">
        <v>22</v>
      </c>
      <c r="O556" s="1408" t="s">
        <v>1275</v>
      </c>
      <c r="P556" s="179" t="s">
        <v>1278</v>
      </c>
    </row>
    <row r="557" spans="1:16" s="14" customFormat="1" ht="42.65" customHeight="1">
      <c r="A557" s="1018"/>
      <c r="B557" s="953" t="s">
        <v>19</v>
      </c>
      <c r="C557" s="607" t="s">
        <v>1279</v>
      </c>
      <c r="D557" s="1469" t="s">
        <v>1269</v>
      </c>
      <c r="E557" s="947"/>
      <c r="F557" s="31"/>
      <c r="G557" s="48"/>
      <c r="H557" s="49"/>
      <c r="I557" s="92"/>
      <c r="J557" s="1419"/>
      <c r="K557" s="49"/>
      <c r="L557" s="117" t="s">
        <v>52</v>
      </c>
      <c r="M557" s="154" t="s">
        <v>86</v>
      </c>
      <c r="N557" s="1334" t="s">
        <v>22</v>
      </c>
      <c r="O557" s="1408" t="s">
        <v>1280</v>
      </c>
      <c r="P557" s="179" t="s">
        <v>1281</v>
      </c>
    </row>
    <row r="558" spans="1:16" s="14" customFormat="1" ht="42.65" customHeight="1">
      <c r="A558" s="1018"/>
      <c r="B558" s="953" t="s">
        <v>19</v>
      </c>
      <c r="C558" s="607" t="s">
        <v>1279</v>
      </c>
      <c r="D558" s="1469" t="s">
        <v>1269</v>
      </c>
      <c r="E558" s="947"/>
      <c r="F558" s="19"/>
      <c r="G558" s="42"/>
      <c r="H558" s="43"/>
      <c r="I558" s="89"/>
      <c r="J558" s="1419"/>
      <c r="K558" s="47"/>
      <c r="L558" s="117" t="s">
        <v>447</v>
      </c>
      <c r="M558" s="154" t="s">
        <v>86</v>
      </c>
      <c r="N558" s="1334" t="s">
        <v>22</v>
      </c>
      <c r="O558" s="1408" t="s">
        <v>1280</v>
      </c>
      <c r="P558" s="179" t="s">
        <v>1282</v>
      </c>
    </row>
    <row r="559" spans="1:16" s="14" customFormat="1" ht="42.65" customHeight="1">
      <c r="A559" s="1018"/>
      <c r="B559" s="953" t="s">
        <v>19</v>
      </c>
      <c r="C559" s="607" t="s">
        <v>1279</v>
      </c>
      <c r="D559" s="178" t="s">
        <v>1021</v>
      </c>
      <c r="E559" s="24"/>
      <c r="F559" s="948"/>
      <c r="G559" s="949" t="str">
        <f>IF(F559=0,"",E556/F559)</f>
        <v/>
      </c>
      <c r="H559" s="933" t="str">
        <f>IF(F559=0,"",G559*1.3)</f>
        <v/>
      </c>
      <c r="I559" s="86"/>
      <c r="J559" s="890"/>
      <c r="K559" s="933" t="str">
        <f>IF(I559=0,"",I559*1.3*J559)</f>
        <v/>
      </c>
      <c r="L559" s="117" t="s">
        <v>468</v>
      </c>
      <c r="M559" s="154" t="s">
        <v>86</v>
      </c>
      <c r="N559" s="1334" t="s">
        <v>22</v>
      </c>
      <c r="O559" s="1408" t="s">
        <v>1280</v>
      </c>
      <c r="P559" s="179" t="s">
        <v>1283</v>
      </c>
    </row>
    <row r="560" spans="1:16" s="14" customFormat="1" ht="42.65" customHeight="1">
      <c r="A560" s="1018"/>
      <c r="B560" s="953" t="s">
        <v>19</v>
      </c>
      <c r="C560" s="607" t="s">
        <v>1279</v>
      </c>
      <c r="D560" s="178" t="s">
        <v>1021</v>
      </c>
      <c r="E560" s="24"/>
      <c r="F560" s="948"/>
      <c r="G560" s="949" t="str">
        <f>IF(F560=0,"",E557/F560)</f>
        <v/>
      </c>
      <c r="H560" s="933" t="str">
        <f>IF(F560=0,"",G560*1.3)</f>
        <v/>
      </c>
      <c r="I560" s="86"/>
      <c r="J560" s="890"/>
      <c r="K560" s="933" t="str">
        <f>IF(I560=0,"",I560*1.3*J560)</f>
        <v/>
      </c>
      <c r="L560" s="117" t="s">
        <v>1216</v>
      </c>
      <c r="M560" s="154" t="s">
        <v>86</v>
      </c>
      <c r="N560" s="1334" t="s">
        <v>22</v>
      </c>
      <c r="O560" s="1408" t="s">
        <v>1280</v>
      </c>
      <c r="P560" s="179" t="s">
        <v>1284</v>
      </c>
    </row>
    <row r="561" spans="1:16" s="14" customFormat="1" ht="42.65" customHeight="1">
      <c r="A561" s="1018"/>
      <c r="B561" s="953" t="s">
        <v>19</v>
      </c>
      <c r="C561" s="607" t="s">
        <v>1279</v>
      </c>
      <c r="D561" s="1469" t="s">
        <v>1269</v>
      </c>
      <c r="E561" s="24"/>
      <c r="F561" s="31"/>
      <c r="G561" s="48"/>
      <c r="H561" s="49"/>
      <c r="I561" s="92"/>
      <c r="J561" s="1419"/>
      <c r="K561" s="49"/>
      <c r="L561" s="117" t="s">
        <v>904</v>
      </c>
      <c r="M561" s="154" t="s">
        <v>86</v>
      </c>
      <c r="N561" s="1334" t="s">
        <v>22</v>
      </c>
      <c r="O561" s="1408" t="s">
        <v>1280</v>
      </c>
      <c r="P561" s="179" t="s">
        <v>1285</v>
      </c>
    </row>
    <row r="562" spans="1:16" s="14" customFormat="1" ht="42.65" customHeight="1">
      <c r="A562" s="1018"/>
      <c r="B562" s="953" t="s">
        <v>19</v>
      </c>
      <c r="C562" s="607" t="s">
        <v>1279</v>
      </c>
      <c r="D562" s="1469" t="s">
        <v>1269</v>
      </c>
      <c r="E562" s="24"/>
      <c r="F562" s="31"/>
      <c r="G562" s="48"/>
      <c r="H562" s="49"/>
      <c r="I562" s="92"/>
      <c r="J562" s="1419"/>
      <c r="K562" s="49"/>
      <c r="L562" s="117" t="s">
        <v>906</v>
      </c>
      <c r="M562" s="154" t="s">
        <v>86</v>
      </c>
      <c r="N562" s="1334" t="s">
        <v>22</v>
      </c>
      <c r="O562" s="1408" t="s">
        <v>1280</v>
      </c>
      <c r="P562" s="179" t="s">
        <v>1285</v>
      </c>
    </row>
    <row r="563" spans="1:16" s="14" customFormat="1" ht="42.65" customHeight="1">
      <c r="A563" s="1018"/>
      <c r="B563" s="953" t="s">
        <v>19</v>
      </c>
      <c r="C563" s="607" t="s">
        <v>1286</v>
      </c>
      <c r="D563" s="1469" t="s">
        <v>1269</v>
      </c>
      <c r="E563" s="947"/>
      <c r="F563" s="15"/>
      <c r="G563" s="36"/>
      <c r="H563" s="37"/>
      <c r="I563" s="59"/>
      <c r="J563" s="890"/>
      <c r="K563" s="39"/>
      <c r="L563" s="117" t="s">
        <v>52</v>
      </c>
      <c r="M563" s="154" t="s">
        <v>21</v>
      </c>
      <c r="N563" s="1334" t="s">
        <v>22</v>
      </c>
      <c r="O563" s="1408" t="s">
        <v>1287</v>
      </c>
      <c r="P563" s="179" t="s">
        <v>1288</v>
      </c>
    </row>
    <row r="564" spans="1:16" s="14" customFormat="1" ht="42.65" customHeight="1">
      <c r="A564" s="1018"/>
      <c r="B564" s="953" t="s">
        <v>19</v>
      </c>
      <c r="C564" s="607" t="s">
        <v>1286</v>
      </c>
      <c r="D564" s="1469" t="s">
        <v>1269</v>
      </c>
      <c r="E564" s="29"/>
      <c r="F564" s="15"/>
      <c r="G564" s="36"/>
      <c r="H564" s="37"/>
      <c r="I564" s="59"/>
      <c r="J564" s="890"/>
      <c r="K564" s="39"/>
      <c r="L564" s="117" t="s">
        <v>445</v>
      </c>
      <c r="M564" s="154" t="s">
        <v>21</v>
      </c>
      <c r="N564" s="1334" t="s">
        <v>22</v>
      </c>
      <c r="O564" s="1408" t="s">
        <v>1287</v>
      </c>
      <c r="P564" s="179" t="s">
        <v>1289</v>
      </c>
    </row>
    <row r="565" spans="1:16" s="14" customFormat="1" ht="42.65" customHeight="1">
      <c r="A565" s="1018"/>
      <c r="B565" s="953" t="s">
        <v>19</v>
      </c>
      <c r="C565" s="607" t="s">
        <v>1286</v>
      </c>
      <c r="D565" s="178" t="s">
        <v>1021</v>
      </c>
      <c r="E565" s="29"/>
      <c r="F565" s="948"/>
      <c r="G565" s="949" t="str">
        <f>IF(F565=0,"",E558/F565)</f>
        <v/>
      </c>
      <c r="H565" s="933" t="str">
        <f>IF(F565=0,"",G565*1.3)</f>
        <v/>
      </c>
      <c r="I565" s="86"/>
      <c r="J565" s="890"/>
      <c r="K565" s="933" t="str">
        <f>IF(I565=0,"",I565*1.3*J565)</f>
        <v/>
      </c>
      <c r="L565" s="117" t="s">
        <v>468</v>
      </c>
      <c r="M565" s="154" t="s">
        <v>21</v>
      </c>
      <c r="N565" s="1334" t="s">
        <v>22</v>
      </c>
      <c r="O565" s="1408" t="s">
        <v>1290</v>
      </c>
      <c r="P565" s="179" t="s">
        <v>1291</v>
      </c>
    </row>
    <row r="566" spans="1:16" s="14" customFormat="1" ht="42.65" customHeight="1">
      <c r="A566" s="1018"/>
      <c r="B566" s="953" t="s">
        <v>19</v>
      </c>
      <c r="C566" s="607" t="s">
        <v>1286</v>
      </c>
      <c r="D566" s="178" t="s">
        <v>1021</v>
      </c>
      <c r="E566" s="29"/>
      <c r="F566" s="948"/>
      <c r="G566" s="949" t="str">
        <f>IF(F566=0,"",E563/F566)</f>
        <v/>
      </c>
      <c r="H566" s="933" t="str">
        <f>IF(F566=0,"",G566*1.3)</f>
        <v/>
      </c>
      <c r="I566" s="86"/>
      <c r="J566" s="890"/>
      <c r="K566" s="933" t="str">
        <f>IF(I566=0,"",I566*1.3*J566)</f>
        <v/>
      </c>
      <c r="L566" s="117" t="s">
        <v>1216</v>
      </c>
      <c r="M566" s="154" t="s">
        <v>21</v>
      </c>
      <c r="N566" s="1334" t="s">
        <v>22</v>
      </c>
      <c r="O566" s="1408" t="s">
        <v>1292</v>
      </c>
      <c r="P566" s="179" t="s">
        <v>1293</v>
      </c>
    </row>
    <row r="567" spans="1:16" s="14" customFormat="1" ht="42.65" customHeight="1">
      <c r="A567" s="1018"/>
      <c r="B567" s="953" t="s">
        <v>19</v>
      </c>
      <c r="C567" s="607" t="s">
        <v>1286</v>
      </c>
      <c r="D567" s="1469" t="s">
        <v>1269</v>
      </c>
      <c r="E567" s="947"/>
      <c r="F567" s="30"/>
      <c r="G567" s="34"/>
      <c r="H567" s="35"/>
      <c r="I567" s="86"/>
      <c r="J567" s="890"/>
      <c r="K567" s="35"/>
      <c r="L567" s="117" t="s">
        <v>447</v>
      </c>
      <c r="M567" s="154" t="s">
        <v>21</v>
      </c>
      <c r="N567" s="1334" t="s">
        <v>22</v>
      </c>
      <c r="O567" s="1408" t="s">
        <v>1287</v>
      </c>
      <c r="P567" s="179" t="s">
        <v>1293</v>
      </c>
    </row>
    <row r="568" spans="1:16" s="14" customFormat="1" ht="42.65" customHeight="1">
      <c r="A568" s="1018"/>
      <c r="B568" s="953" t="s">
        <v>19</v>
      </c>
      <c r="C568" s="607" t="s">
        <v>1294</v>
      </c>
      <c r="D568" s="1469" t="s">
        <v>1269</v>
      </c>
      <c r="E568" s="947"/>
      <c r="F568" s="30"/>
      <c r="G568" s="34"/>
      <c r="H568" s="35"/>
      <c r="I568" s="86"/>
      <c r="J568" s="890"/>
      <c r="K568" s="35"/>
      <c r="L568" s="117" t="s">
        <v>52</v>
      </c>
      <c r="M568" s="154" t="s">
        <v>21</v>
      </c>
      <c r="N568" s="1334" t="s">
        <v>22</v>
      </c>
      <c r="O568" s="1408" t="s">
        <v>1295</v>
      </c>
      <c r="P568" s="179" t="s">
        <v>1296</v>
      </c>
    </row>
    <row r="569" spans="1:16" s="14" customFormat="1" ht="42.65" customHeight="1">
      <c r="A569" s="1018"/>
      <c r="B569" s="953" t="s">
        <v>19</v>
      </c>
      <c r="C569" s="607" t="s">
        <v>1294</v>
      </c>
      <c r="D569" s="1469" t="s">
        <v>1269</v>
      </c>
      <c r="E569" s="24"/>
      <c r="F569" s="30"/>
      <c r="G569" s="34"/>
      <c r="H569" s="35"/>
      <c r="I569" s="86"/>
      <c r="J569" s="890"/>
      <c r="K569" s="35"/>
      <c r="L569" s="117" t="s">
        <v>445</v>
      </c>
      <c r="M569" s="154" t="s">
        <v>21</v>
      </c>
      <c r="N569" s="1334" t="s">
        <v>22</v>
      </c>
      <c r="O569" s="1408" t="s">
        <v>1295</v>
      </c>
      <c r="P569" s="179" t="s">
        <v>1297</v>
      </c>
    </row>
    <row r="570" spans="1:16" s="14" customFormat="1" ht="42.65" customHeight="1">
      <c r="A570" s="1018"/>
      <c r="B570" s="953" t="s">
        <v>19</v>
      </c>
      <c r="C570" s="607" t="s">
        <v>1294</v>
      </c>
      <c r="D570" s="178" t="s">
        <v>1021</v>
      </c>
      <c r="E570" s="24"/>
      <c r="F570" s="948"/>
      <c r="G570" s="949" t="str">
        <f>IF(F570=0,"",E567/F570)</f>
        <v/>
      </c>
      <c r="H570" s="933" t="str">
        <f>IF(F570=0,"",G570*1.3)</f>
        <v/>
      </c>
      <c r="I570" s="86"/>
      <c r="J570" s="890"/>
      <c r="K570" s="933" t="str">
        <f>IF(I570=0,"",I570*1.3*J570)</f>
        <v/>
      </c>
      <c r="L570" s="117" t="s">
        <v>468</v>
      </c>
      <c r="M570" s="154" t="s">
        <v>21</v>
      </c>
      <c r="N570" s="1334" t="s">
        <v>22</v>
      </c>
      <c r="O570" s="1408" t="s">
        <v>1298</v>
      </c>
      <c r="P570" s="179" t="s">
        <v>1299</v>
      </c>
    </row>
    <row r="571" spans="1:16" s="14" customFormat="1" ht="42.65" customHeight="1">
      <c r="A571" s="1018"/>
      <c r="B571" s="953" t="s">
        <v>19</v>
      </c>
      <c r="C571" s="607" t="s">
        <v>1294</v>
      </c>
      <c r="D571" s="178" t="s">
        <v>1021</v>
      </c>
      <c r="E571" s="24"/>
      <c r="F571" s="948"/>
      <c r="G571" s="949" t="str">
        <f>IF(F571=0,"",E568/F571)</f>
        <v/>
      </c>
      <c r="H571" s="933" t="str">
        <f>IF(F571=0,"",G571*1.3)</f>
        <v/>
      </c>
      <c r="I571" s="86"/>
      <c r="J571" s="890"/>
      <c r="K571" s="933" t="str">
        <f>IF(I571=0,"",I571*1.3*J571)</f>
        <v/>
      </c>
      <c r="L571" s="117" t="s">
        <v>1216</v>
      </c>
      <c r="M571" s="154" t="s">
        <v>21</v>
      </c>
      <c r="N571" s="1334" t="s">
        <v>22</v>
      </c>
      <c r="O571" s="1408" t="s">
        <v>1300</v>
      </c>
      <c r="P571" s="179" t="s">
        <v>1301</v>
      </c>
    </row>
    <row r="572" spans="1:16" s="14" customFormat="1" ht="42.65" customHeight="1">
      <c r="A572" s="1018"/>
      <c r="B572" s="953" t="s">
        <v>19</v>
      </c>
      <c r="C572" s="607" t="s">
        <v>1294</v>
      </c>
      <c r="D572" s="1469" t="s">
        <v>1269</v>
      </c>
      <c r="E572" s="929"/>
      <c r="F572" s="15"/>
      <c r="G572" s="36"/>
      <c r="H572" s="37"/>
      <c r="I572" s="59"/>
      <c r="J572" s="890"/>
      <c r="K572" s="39"/>
      <c r="L572" s="117" t="s">
        <v>447</v>
      </c>
      <c r="M572" s="154" t="s">
        <v>21</v>
      </c>
      <c r="N572" s="1334" t="s">
        <v>22</v>
      </c>
      <c r="O572" s="1408" t="s">
        <v>1295</v>
      </c>
      <c r="P572" s="179" t="s">
        <v>1302</v>
      </c>
    </row>
    <row r="573" spans="1:16" s="14" customFormat="1" ht="42.65" customHeight="1">
      <c r="A573" s="1018"/>
      <c r="B573" s="953" t="s">
        <v>19</v>
      </c>
      <c r="C573" s="607" t="s">
        <v>1303</v>
      </c>
      <c r="D573" s="1469" t="s">
        <v>1269</v>
      </c>
      <c r="E573" s="947"/>
      <c r="F573" s="15"/>
      <c r="G573" s="36"/>
      <c r="H573" s="37"/>
      <c r="I573" s="59"/>
      <c r="J573" s="890"/>
      <c r="K573" s="39"/>
      <c r="L573" s="117" t="s">
        <v>52</v>
      </c>
      <c r="M573" s="154" t="s">
        <v>86</v>
      </c>
      <c r="N573" s="1334" t="s">
        <v>22</v>
      </c>
      <c r="O573" s="1408" t="s">
        <v>1304</v>
      </c>
      <c r="P573" s="179" t="s">
        <v>1305</v>
      </c>
    </row>
    <row r="574" spans="1:16" s="14" customFormat="1" ht="42.65" customHeight="1">
      <c r="A574" s="1018"/>
      <c r="B574" s="953" t="s">
        <v>19</v>
      </c>
      <c r="C574" s="612" t="s">
        <v>1303</v>
      </c>
      <c r="D574" s="178" t="s">
        <v>1021</v>
      </c>
      <c r="E574" s="552"/>
      <c r="F574" s="930"/>
      <c r="G574" s="931" t="str">
        <f>IF(F574=0,"",E572/F574)</f>
        <v/>
      </c>
      <c r="H574" s="932" t="str">
        <f>IF(F574=0,"",G574*1.3)</f>
        <v/>
      </c>
      <c r="I574" s="86"/>
      <c r="J574" s="890"/>
      <c r="K574" s="933" t="str">
        <f>IF(I574=0,"",I574*1.3*J574)</f>
        <v/>
      </c>
      <c r="L574" s="117" t="s">
        <v>468</v>
      </c>
      <c r="M574" s="154" t="s">
        <v>86</v>
      </c>
      <c r="N574" s="1334" t="s">
        <v>22</v>
      </c>
      <c r="O574" s="1408" t="s">
        <v>1306</v>
      </c>
      <c r="P574" s="179" t="s">
        <v>1307</v>
      </c>
    </row>
    <row r="575" spans="1:16" s="14" customFormat="1" ht="53" customHeight="1">
      <c r="A575" s="1018"/>
      <c r="B575" s="953" t="s">
        <v>19</v>
      </c>
      <c r="C575" s="607" t="s">
        <v>1303</v>
      </c>
      <c r="D575" s="178" t="s">
        <v>1021</v>
      </c>
      <c r="E575" s="552"/>
      <c r="F575" s="948"/>
      <c r="G575" s="949" t="str">
        <f>IF(F575=0,"",E573/F575)</f>
        <v/>
      </c>
      <c r="H575" s="933" t="str">
        <f>IF(F575=0,"",G575*1.3)</f>
        <v/>
      </c>
      <c r="I575" s="86"/>
      <c r="J575" s="890"/>
      <c r="K575" s="933" t="str">
        <f>IF(I575=0,"",I575*1.3*J575)</f>
        <v/>
      </c>
      <c r="L575" s="117" t="s">
        <v>1216</v>
      </c>
      <c r="M575" s="154" t="s">
        <v>86</v>
      </c>
      <c r="N575" s="1334" t="s">
        <v>22</v>
      </c>
      <c r="O575" s="1408" t="s">
        <v>1306</v>
      </c>
      <c r="P575" s="179" t="s">
        <v>1308</v>
      </c>
    </row>
    <row r="576" spans="1:16" s="14" customFormat="1" ht="47" customHeight="1">
      <c r="A576" s="1018"/>
      <c r="B576" s="953" t="s">
        <v>19</v>
      </c>
      <c r="C576" s="607" t="s">
        <v>1303</v>
      </c>
      <c r="D576" s="1469" t="s">
        <v>1269</v>
      </c>
      <c r="E576" s="24"/>
      <c r="F576" s="15"/>
      <c r="G576" s="36"/>
      <c r="H576" s="37"/>
      <c r="I576" s="59"/>
      <c r="J576" s="890"/>
      <c r="K576" s="39"/>
      <c r="L576" s="117" t="s">
        <v>447</v>
      </c>
      <c r="M576" s="154" t="s">
        <v>86</v>
      </c>
      <c r="N576" s="1334" t="s">
        <v>22</v>
      </c>
      <c r="O576" s="1408" t="s">
        <v>1306</v>
      </c>
      <c r="P576" s="179" t="s">
        <v>1309</v>
      </c>
    </row>
    <row r="577" spans="1:16" s="14" customFormat="1" ht="56.5" customHeight="1">
      <c r="A577" s="1018"/>
      <c r="B577" s="953" t="s">
        <v>19</v>
      </c>
      <c r="C577" s="608" t="s">
        <v>1303</v>
      </c>
      <c r="D577" s="1469" t="s">
        <v>1269</v>
      </c>
      <c r="E577" s="24"/>
      <c r="F577" s="551"/>
      <c r="G577" s="36"/>
      <c r="H577" s="37"/>
      <c r="I577" s="59"/>
      <c r="J577" s="890"/>
      <c r="K577" s="39"/>
      <c r="L577" s="58" t="s">
        <v>904</v>
      </c>
      <c r="M577" s="154" t="s">
        <v>86</v>
      </c>
      <c r="N577" s="1334" t="s">
        <v>22</v>
      </c>
      <c r="O577" s="1408" t="s">
        <v>1310</v>
      </c>
      <c r="P577" s="179" t="s">
        <v>1311</v>
      </c>
    </row>
    <row r="578" spans="1:16" s="14" customFormat="1" ht="56.5" customHeight="1">
      <c r="A578" s="1018"/>
      <c r="B578" s="953" t="s">
        <v>19</v>
      </c>
      <c r="C578" s="608" t="s">
        <v>1303</v>
      </c>
      <c r="D578" s="1469" t="s">
        <v>1269</v>
      </c>
      <c r="E578" s="947"/>
      <c r="F578" s="551"/>
      <c r="G578" s="36"/>
      <c r="H578" s="37"/>
      <c r="I578" s="59"/>
      <c r="J578" s="890"/>
      <c r="K578" s="39"/>
      <c r="L578" s="58" t="s">
        <v>906</v>
      </c>
      <c r="M578" s="154" t="s">
        <v>86</v>
      </c>
      <c r="N578" s="1334" t="s">
        <v>22</v>
      </c>
      <c r="O578" s="1408" t="s">
        <v>1310</v>
      </c>
      <c r="P578" s="179" t="s">
        <v>1312</v>
      </c>
    </row>
    <row r="579" spans="1:16" s="14" customFormat="1" ht="42.65" customHeight="1">
      <c r="A579" s="1018"/>
      <c r="B579" s="953" t="s">
        <v>19</v>
      </c>
      <c r="C579" s="607" t="s">
        <v>1313</v>
      </c>
      <c r="D579" s="1469" t="s">
        <v>1269</v>
      </c>
      <c r="E579" s="24"/>
      <c r="F579" s="15"/>
      <c r="G579" s="36"/>
      <c r="H579" s="37"/>
      <c r="I579" s="59"/>
      <c r="J579" s="890"/>
      <c r="K579" s="39"/>
      <c r="L579" s="117" t="s">
        <v>52</v>
      </c>
      <c r="M579" s="154" t="s">
        <v>86</v>
      </c>
      <c r="N579" s="1334" t="s">
        <v>22</v>
      </c>
      <c r="O579" s="1408" t="s">
        <v>1314</v>
      </c>
      <c r="P579" s="179" t="s">
        <v>1315</v>
      </c>
    </row>
    <row r="580" spans="1:16" s="14" customFormat="1" ht="42.65" customHeight="1">
      <c r="A580" s="1018"/>
      <c r="B580" s="953" t="s">
        <v>19</v>
      </c>
      <c r="C580" s="607" t="s">
        <v>1313</v>
      </c>
      <c r="D580" s="1469" t="s">
        <v>1269</v>
      </c>
      <c r="E580" s="24"/>
      <c r="F580" s="15"/>
      <c r="G580" s="36"/>
      <c r="H580" s="37"/>
      <c r="I580" s="59"/>
      <c r="J580" s="890"/>
      <c r="K580" s="39"/>
      <c r="L580" s="117" t="s">
        <v>445</v>
      </c>
      <c r="M580" s="154" t="s">
        <v>86</v>
      </c>
      <c r="N580" s="1334" t="s">
        <v>22</v>
      </c>
      <c r="O580" s="1408" t="s">
        <v>1314</v>
      </c>
      <c r="P580" s="179" t="s">
        <v>1316</v>
      </c>
    </row>
    <row r="581" spans="1:16" s="14" customFormat="1" ht="42.65" customHeight="1">
      <c r="A581" s="1018"/>
      <c r="B581" s="953" t="s">
        <v>19</v>
      </c>
      <c r="C581" s="607" t="s">
        <v>1313</v>
      </c>
      <c r="D581" s="178" t="s">
        <v>1021</v>
      </c>
      <c r="E581" s="24"/>
      <c r="F581" s="948"/>
      <c r="G581" s="949" t="str">
        <f>IF(F581=0,"",E578/F581)</f>
        <v/>
      </c>
      <c r="H581" s="933" t="str">
        <f>IF(F581=0,"",G581*1.3)</f>
        <v/>
      </c>
      <c r="I581" s="86"/>
      <c r="J581" s="890"/>
      <c r="K581" s="933" t="str">
        <f>IF(I581=0,"",I581*1.3*J581)</f>
        <v/>
      </c>
      <c r="L581" s="117" t="s">
        <v>1216</v>
      </c>
      <c r="M581" s="154" t="s">
        <v>86</v>
      </c>
      <c r="N581" s="1334" t="s">
        <v>22</v>
      </c>
      <c r="O581" s="1408" t="s">
        <v>1314</v>
      </c>
      <c r="P581" s="179" t="s">
        <v>1317</v>
      </c>
    </row>
    <row r="582" spans="1:16" s="14" customFormat="1" ht="42.65" customHeight="1">
      <c r="A582" s="1018"/>
      <c r="B582" s="953" t="s">
        <v>19</v>
      </c>
      <c r="C582" s="607" t="s">
        <v>1313</v>
      </c>
      <c r="D582" s="1469" t="s">
        <v>1269</v>
      </c>
      <c r="E582" s="947"/>
      <c r="F582" s="15"/>
      <c r="G582" s="36"/>
      <c r="H582" s="37"/>
      <c r="I582" s="59"/>
      <c r="J582" s="890"/>
      <c r="K582" s="39"/>
      <c r="L582" s="117" t="s">
        <v>447</v>
      </c>
      <c r="M582" s="154" t="s">
        <v>86</v>
      </c>
      <c r="N582" s="1334" t="s">
        <v>22</v>
      </c>
      <c r="O582" s="1408" t="s">
        <v>1314</v>
      </c>
      <c r="P582" s="179" t="s">
        <v>1317</v>
      </c>
    </row>
    <row r="583" spans="1:16" s="14" customFormat="1" ht="42.65" customHeight="1">
      <c r="A583" s="1018"/>
      <c r="B583" s="953" t="s">
        <v>19</v>
      </c>
      <c r="C583" s="607" t="s">
        <v>1318</v>
      </c>
      <c r="D583" s="1469" t="s">
        <v>1269</v>
      </c>
      <c r="E583" s="29"/>
      <c r="F583" s="15"/>
      <c r="G583" s="36"/>
      <c r="H583" s="37"/>
      <c r="I583" s="59"/>
      <c r="J583" s="890"/>
      <c r="K583" s="39"/>
      <c r="L583" s="117" t="s">
        <v>52</v>
      </c>
      <c r="M583" s="154" t="s">
        <v>21</v>
      </c>
      <c r="N583" s="1334" t="s">
        <v>22</v>
      </c>
      <c r="O583" s="1408" t="s">
        <v>1319</v>
      </c>
      <c r="P583" s="179" t="s">
        <v>1320</v>
      </c>
    </row>
    <row r="584" spans="1:16" s="14" customFormat="1" ht="42.65" customHeight="1">
      <c r="A584" s="1018"/>
      <c r="B584" s="953" t="s">
        <v>19</v>
      </c>
      <c r="C584" s="607" t="s">
        <v>1318</v>
      </c>
      <c r="D584" s="1469" t="s">
        <v>1269</v>
      </c>
      <c r="E584" s="29"/>
      <c r="F584" s="15"/>
      <c r="G584" s="36"/>
      <c r="H584" s="37"/>
      <c r="I584" s="59"/>
      <c r="J584" s="890"/>
      <c r="K584" s="39"/>
      <c r="L584" s="117" t="s">
        <v>445</v>
      </c>
      <c r="M584" s="154" t="s">
        <v>21</v>
      </c>
      <c r="N584" s="1334" t="s">
        <v>22</v>
      </c>
      <c r="O584" s="1408" t="s">
        <v>1319</v>
      </c>
      <c r="P584" s="179" t="s">
        <v>1321</v>
      </c>
    </row>
    <row r="585" spans="1:16" s="14" customFormat="1" ht="42.65" customHeight="1">
      <c r="A585" s="1018"/>
      <c r="B585" s="953" t="s">
        <v>19</v>
      </c>
      <c r="C585" s="607" t="s">
        <v>1318</v>
      </c>
      <c r="D585" s="178" t="s">
        <v>1021</v>
      </c>
      <c r="E585" s="29"/>
      <c r="F585" s="948"/>
      <c r="G585" s="949" t="str">
        <f>IF(F585=0,"",E582/F585)</f>
        <v/>
      </c>
      <c r="H585" s="933" t="str">
        <f>IF(F585=0,"",G585*1.3)</f>
        <v/>
      </c>
      <c r="I585" s="86"/>
      <c r="J585" s="890"/>
      <c r="K585" s="933" t="str">
        <f>IF(I585=0,"",I585*1.3*J585)</f>
        <v/>
      </c>
      <c r="L585" s="117" t="s">
        <v>1216</v>
      </c>
      <c r="M585" s="154" t="s">
        <v>21</v>
      </c>
      <c r="N585" s="1334" t="s">
        <v>22</v>
      </c>
      <c r="O585" s="1408" t="s">
        <v>1319</v>
      </c>
      <c r="P585" s="179" t="s">
        <v>1322</v>
      </c>
    </row>
    <row r="586" spans="1:16" s="14" customFormat="1" ht="42.65" customHeight="1">
      <c r="A586" s="1018"/>
      <c r="B586" s="953" t="s">
        <v>19</v>
      </c>
      <c r="C586" s="607" t="s">
        <v>1318</v>
      </c>
      <c r="D586" s="1469" t="s">
        <v>1269</v>
      </c>
      <c r="E586" s="947"/>
      <c r="F586" s="30"/>
      <c r="G586" s="34"/>
      <c r="H586" s="35"/>
      <c r="I586" s="86"/>
      <c r="J586" s="890"/>
      <c r="K586" s="972"/>
      <c r="L586" s="117" t="s">
        <v>447</v>
      </c>
      <c r="M586" s="154" t="s">
        <v>21</v>
      </c>
      <c r="N586" s="1334" t="s">
        <v>22</v>
      </c>
      <c r="O586" s="1408" t="s">
        <v>1319</v>
      </c>
      <c r="P586" s="179" t="s">
        <v>1320</v>
      </c>
    </row>
    <row r="587" spans="1:16" s="14" customFormat="1" ht="42.65" customHeight="1">
      <c r="A587" s="1018"/>
      <c r="B587" s="953" t="s">
        <v>19</v>
      </c>
      <c r="C587" s="607" t="s">
        <v>1323</v>
      </c>
      <c r="D587" s="1469" t="s">
        <v>1269</v>
      </c>
      <c r="E587" s="29"/>
      <c r="F587" s="30"/>
      <c r="G587" s="34"/>
      <c r="H587" s="35"/>
      <c r="I587" s="86"/>
      <c r="J587" s="890"/>
      <c r="K587" s="35"/>
      <c r="L587" s="117" t="s">
        <v>52</v>
      </c>
      <c r="M587" s="154" t="s">
        <v>21</v>
      </c>
      <c r="N587" s="1334" t="s">
        <v>22</v>
      </c>
      <c r="O587" s="1408" t="s">
        <v>1324</v>
      </c>
      <c r="P587" s="179" t="s">
        <v>1325</v>
      </c>
    </row>
    <row r="588" spans="1:16" s="14" customFormat="1" ht="42.65" customHeight="1">
      <c r="A588" s="1018"/>
      <c r="B588" s="953" t="s">
        <v>19</v>
      </c>
      <c r="C588" s="607" t="s">
        <v>1323</v>
      </c>
      <c r="D588" s="1469" t="s">
        <v>1269</v>
      </c>
      <c r="E588" s="947"/>
      <c r="F588" s="30"/>
      <c r="G588" s="34"/>
      <c r="H588" s="35"/>
      <c r="I588" s="86"/>
      <c r="J588" s="890"/>
      <c r="K588" s="35"/>
      <c r="L588" s="117" t="s">
        <v>447</v>
      </c>
      <c r="M588" s="154" t="s">
        <v>21</v>
      </c>
      <c r="N588" s="1334" t="s">
        <v>22</v>
      </c>
      <c r="O588" s="1408" t="s">
        <v>1324</v>
      </c>
      <c r="P588" s="179" t="s">
        <v>1326</v>
      </c>
    </row>
    <row r="589" spans="1:16" s="14" customFormat="1" ht="42.65" customHeight="1">
      <c r="A589" s="1018"/>
      <c r="B589" s="953" t="s">
        <v>19</v>
      </c>
      <c r="C589" s="607" t="s">
        <v>1323</v>
      </c>
      <c r="D589" s="178" t="s">
        <v>1021</v>
      </c>
      <c r="E589" s="29"/>
      <c r="F589" s="948"/>
      <c r="G589" s="949" t="str">
        <f>IF(F589=0,"",E586/F589)</f>
        <v/>
      </c>
      <c r="H589" s="933" t="str">
        <f>IF(F589=0,"",G589*1.3)</f>
        <v/>
      </c>
      <c r="I589" s="86"/>
      <c r="J589" s="890"/>
      <c r="K589" s="933" t="str">
        <f>IF(I589=0,"",I589*1.3*J589)</f>
        <v/>
      </c>
      <c r="L589" s="117" t="s">
        <v>1216</v>
      </c>
      <c r="M589" s="154" t="s">
        <v>21</v>
      </c>
      <c r="N589" s="1334" t="s">
        <v>22</v>
      </c>
      <c r="O589" s="1408" t="s">
        <v>1324</v>
      </c>
      <c r="P589" s="179" t="s">
        <v>1327</v>
      </c>
    </row>
    <row r="590" spans="1:16" s="14" customFormat="1" ht="42.65" customHeight="1">
      <c r="A590" s="1018"/>
      <c r="B590" s="953" t="s">
        <v>19</v>
      </c>
      <c r="C590" s="607" t="s">
        <v>1323</v>
      </c>
      <c r="D590" s="1469" t="s">
        <v>1269</v>
      </c>
      <c r="E590" s="29"/>
      <c r="F590" s="30"/>
      <c r="G590" s="34"/>
      <c r="H590" s="35"/>
      <c r="I590" s="86"/>
      <c r="J590" s="890"/>
      <c r="K590" s="35"/>
      <c r="L590" s="117" t="s">
        <v>904</v>
      </c>
      <c r="M590" s="154" t="s">
        <v>21</v>
      </c>
      <c r="N590" s="1334" t="s">
        <v>22</v>
      </c>
      <c r="O590" s="1408" t="s">
        <v>1324</v>
      </c>
      <c r="P590" s="179" t="s">
        <v>1297</v>
      </c>
    </row>
    <row r="591" spans="1:16" s="14" customFormat="1" ht="42.65" customHeight="1">
      <c r="A591" s="1018"/>
      <c r="B591" s="953" t="s">
        <v>19</v>
      </c>
      <c r="C591" s="607" t="s">
        <v>1323</v>
      </c>
      <c r="D591" s="1469" t="s">
        <v>1269</v>
      </c>
      <c r="E591" s="29"/>
      <c r="F591" s="30"/>
      <c r="G591" s="34"/>
      <c r="H591" s="35"/>
      <c r="I591" s="86"/>
      <c r="J591" s="890"/>
      <c r="K591" s="35"/>
      <c r="L591" s="117" t="s">
        <v>906</v>
      </c>
      <c r="M591" s="154" t="s">
        <v>21</v>
      </c>
      <c r="N591" s="1334" t="s">
        <v>22</v>
      </c>
      <c r="O591" s="1408" t="s">
        <v>1324</v>
      </c>
      <c r="P591" s="179" t="s">
        <v>1297</v>
      </c>
    </row>
    <row r="592" spans="1:16" s="14" customFormat="1" ht="42.65" customHeight="1">
      <c r="A592" s="1018"/>
      <c r="B592" s="953" t="s">
        <v>19</v>
      </c>
      <c r="C592" s="607" t="s">
        <v>1328</v>
      </c>
      <c r="D592" s="178"/>
      <c r="E592" s="947"/>
      <c r="F592" s="30"/>
      <c r="G592" s="34"/>
      <c r="H592" s="35"/>
      <c r="I592" s="86"/>
      <c r="J592" s="890"/>
      <c r="K592" s="35"/>
      <c r="L592" s="117" t="s">
        <v>52</v>
      </c>
      <c r="M592" s="154" t="s">
        <v>21</v>
      </c>
      <c r="N592" s="1334" t="s">
        <v>22</v>
      </c>
      <c r="O592" s="1408" t="s">
        <v>1329</v>
      </c>
      <c r="P592" s="179" t="s">
        <v>1252</v>
      </c>
    </row>
    <row r="593" spans="1:16" s="14" customFormat="1" ht="42.65" customHeight="1">
      <c r="A593" s="1018"/>
      <c r="B593" s="953" t="s">
        <v>19</v>
      </c>
      <c r="C593" s="607" t="s">
        <v>1328</v>
      </c>
      <c r="D593" s="178"/>
      <c r="E593" s="947"/>
      <c r="F593" s="30"/>
      <c r="G593" s="34"/>
      <c r="H593" s="35"/>
      <c r="I593" s="86"/>
      <c r="J593" s="890"/>
      <c r="K593" s="35"/>
      <c r="L593" s="117" t="s">
        <v>447</v>
      </c>
      <c r="M593" s="154" t="s">
        <v>21</v>
      </c>
      <c r="N593" s="1334" t="s">
        <v>22</v>
      </c>
      <c r="O593" s="1408" t="s">
        <v>1329</v>
      </c>
      <c r="P593" s="179" t="s">
        <v>1252</v>
      </c>
    </row>
    <row r="594" spans="1:16" s="14" customFormat="1" ht="42.65" customHeight="1">
      <c r="A594" s="1018"/>
      <c r="B594" s="953" t="s">
        <v>19</v>
      </c>
      <c r="C594" s="607" t="s">
        <v>1328</v>
      </c>
      <c r="D594" s="178"/>
      <c r="E594" s="29"/>
      <c r="F594" s="30"/>
      <c r="G594" s="34"/>
      <c r="H594" s="35"/>
      <c r="I594" s="86"/>
      <c r="J594" s="890"/>
      <c r="K594" s="35"/>
      <c r="L594" s="117" t="s">
        <v>445</v>
      </c>
      <c r="M594" s="154" t="s">
        <v>21</v>
      </c>
      <c r="N594" s="1334" t="s">
        <v>22</v>
      </c>
      <c r="O594" s="1408" t="s">
        <v>1329</v>
      </c>
      <c r="P594" s="179" t="s">
        <v>1330</v>
      </c>
    </row>
    <row r="595" spans="1:16" s="14" customFormat="1" ht="42.65" customHeight="1">
      <c r="A595" s="1018"/>
      <c r="B595" s="953" t="s">
        <v>19</v>
      </c>
      <c r="C595" s="607" t="s">
        <v>1328</v>
      </c>
      <c r="D595" s="178" t="s">
        <v>1021</v>
      </c>
      <c r="E595" s="29"/>
      <c r="F595" s="948"/>
      <c r="G595" s="949" t="str">
        <f>IF(F595=0,"",#REF!/F595)</f>
        <v/>
      </c>
      <c r="H595" s="933" t="str">
        <f>IF(F595=0,"",G595*1.3)</f>
        <v/>
      </c>
      <c r="I595" s="86"/>
      <c r="J595" s="890"/>
      <c r="K595" s="933" t="str">
        <f>IF(I595=0,"",I595*1.3*J595)</f>
        <v/>
      </c>
      <c r="L595" s="117" t="s">
        <v>468</v>
      </c>
      <c r="M595" s="154" t="s">
        <v>21</v>
      </c>
      <c r="N595" s="1334" t="s">
        <v>22</v>
      </c>
      <c r="O595" s="1408" t="s">
        <v>1331</v>
      </c>
      <c r="P595" s="179" t="s">
        <v>1252</v>
      </c>
    </row>
    <row r="596" spans="1:16" s="14" customFormat="1" ht="42.65" customHeight="1">
      <c r="A596" s="1018"/>
      <c r="B596" s="953" t="s">
        <v>19</v>
      </c>
      <c r="C596" s="607" t="s">
        <v>1328</v>
      </c>
      <c r="D596" s="178" t="s">
        <v>1021</v>
      </c>
      <c r="E596" s="29"/>
      <c r="F596" s="948"/>
      <c r="G596" s="949" t="str">
        <f>IF(F596=0,"",E592/F596)</f>
        <v/>
      </c>
      <c r="H596" s="933" t="str">
        <f>IF(F596=0,"",G596*1.3)</f>
        <v/>
      </c>
      <c r="I596" s="86"/>
      <c r="J596" s="890"/>
      <c r="K596" s="933" t="str">
        <f>IF(I596=0,"",I596*1.3*J596)</f>
        <v/>
      </c>
      <c r="L596" s="117" t="s">
        <v>1216</v>
      </c>
      <c r="M596" s="154" t="s">
        <v>21</v>
      </c>
      <c r="N596" s="1334" t="s">
        <v>22</v>
      </c>
      <c r="O596" s="1408" t="s">
        <v>1332</v>
      </c>
      <c r="P596" s="179" t="s">
        <v>1252</v>
      </c>
    </row>
    <row r="597" spans="1:16" s="14" customFormat="1" ht="42.65" customHeight="1">
      <c r="A597" s="1018"/>
      <c r="B597" s="953" t="s">
        <v>19</v>
      </c>
      <c r="C597" s="607" t="s">
        <v>1333</v>
      </c>
      <c r="D597" s="178"/>
      <c r="E597" s="947"/>
      <c r="F597" s="30"/>
      <c r="G597" s="34"/>
      <c r="H597" s="35"/>
      <c r="I597" s="86"/>
      <c r="J597" s="890"/>
      <c r="K597" s="35"/>
      <c r="L597" s="117" t="s">
        <v>52</v>
      </c>
      <c r="M597" s="154" t="s">
        <v>21</v>
      </c>
      <c r="N597" s="1334" t="s">
        <v>22</v>
      </c>
      <c r="O597" s="1408" t="s">
        <v>1334</v>
      </c>
      <c r="P597" s="179" t="s">
        <v>1252</v>
      </c>
    </row>
    <row r="598" spans="1:16" s="14" customFormat="1" ht="42.65" customHeight="1">
      <c r="A598" s="1018"/>
      <c r="B598" s="953" t="s">
        <v>19</v>
      </c>
      <c r="C598" s="607" t="s">
        <v>1333</v>
      </c>
      <c r="D598" s="178"/>
      <c r="E598" s="947"/>
      <c r="F598" s="30"/>
      <c r="G598" s="34"/>
      <c r="H598" s="35"/>
      <c r="I598" s="86"/>
      <c r="J598" s="890"/>
      <c r="K598" s="35"/>
      <c r="L598" s="117" t="s">
        <v>447</v>
      </c>
      <c r="M598" s="154" t="s">
        <v>21</v>
      </c>
      <c r="N598" s="1334" t="s">
        <v>22</v>
      </c>
      <c r="O598" s="1408" t="s">
        <v>1334</v>
      </c>
      <c r="P598" s="179" t="s">
        <v>1252</v>
      </c>
    </row>
    <row r="599" spans="1:16" s="14" customFormat="1" ht="42.65" customHeight="1">
      <c r="A599" s="1018"/>
      <c r="B599" s="953" t="s">
        <v>19</v>
      </c>
      <c r="C599" s="607" t="s">
        <v>1333</v>
      </c>
      <c r="D599" s="178"/>
      <c r="E599" s="29"/>
      <c r="F599" s="30"/>
      <c r="G599" s="34"/>
      <c r="H599" s="35"/>
      <c r="I599" s="86"/>
      <c r="J599" s="890"/>
      <c r="K599" s="35"/>
      <c r="L599" s="117" t="s">
        <v>445</v>
      </c>
      <c r="M599" s="154" t="s">
        <v>21</v>
      </c>
      <c r="N599" s="1334" t="s">
        <v>22</v>
      </c>
      <c r="O599" s="1408" t="s">
        <v>1334</v>
      </c>
      <c r="P599" s="179" t="s">
        <v>1335</v>
      </c>
    </row>
    <row r="600" spans="1:16" s="14" customFormat="1" ht="42.65" customHeight="1">
      <c r="A600" s="1018"/>
      <c r="B600" s="953" t="s">
        <v>19</v>
      </c>
      <c r="C600" s="607" t="s">
        <v>1333</v>
      </c>
      <c r="D600" s="178" t="s">
        <v>1021</v>
      </c>
      <c r="E600" s="29"/>
      <c r="F600" s="948"/>
      <c r="G600" s="949" t="str">
        <f>IF(F600=0,"",#REF!/F600)</f>
        <v/>
      </c>
      <c r="H600" s="933" t="str">
        <f>IF(F600=0,"",G600*1.3)</f>
        <v/>
      </c>
      <c r="I600" s="86"/>
      <c r="J600" s="890"/>
      <c r="K600" s="933" t="str">
        <f>IF(I600=0,"",I600*1.3*J600)</f>
        <v/>
      </c>
      <c r="L600" s="117" t="s">
        <v>468</v>
      </c>
      <c r="M600" s="154" t="s">
        <v>21</v>
      </c>
      <c r="N600" s="1334" t="s">
        <v>22</v>
      </c>
      <c r="O600" s="1408" t="s">
        <v>1336</v>
      </c>
      <c r="P600" s="179" t="s">
        <v>1252</v>
      </c>
    </row>
    <row r="601" spans="1:16" s="14" customFormat="1" ht="42.65" customHeight="1">
      <c r="A601" s="1018"/>
      <c r="B601" s="953" t="s">
        <v>19</v>
      </c>
      <c r="C601" s="607" t="s">
        <v>1333</v>
      </c>
      <c r="D601" s="178" t="s">
        <v>1021</v>
      </c>
      <c r="E601" s="29"/>
      <c r="F601" s="948"/>
      <c r="G601" s="949" t="str">
        <f>IF(F601=0,"",E597/F601)</f>
        <v/>
      </c>
      <c r="H601" s="933" t="str">
        <f>IF(F601=0,"",G601*1.3)</f>
        <v/>
      </c>
      <c r="I601" s="86"/>
      <c r="J601" s="890"/>
      <c r="K601" s="933" t="str">
        <f>IF(I601=0,"",I601*1.3*J601)</f>
        <v/>
      </c>
      <c r="L601" s="117" t="s">
        <v>1216</v>
      </c>
      <c r="M601" s="154" t="s">
        <v>21</v>
      </c>
      <c r="N601" s="1334" t="s">
        <v>22</v>
      </c>
      <c r="O601" s="1408" t="s">
        <v>1337</v>
      </c>
      <c r="P601" s="179" t="s">
        <v>1252</v>
      </c>
    </row>
    <row r="602" spans="1:16" s="14" customFormat="1" ht="42.65" customHeight="1">
      <c r="A602" s="1018"/>
      <c r="B602" s="953" t="s">
        <v>19</v>
      </c>
      <c r="C602" s="607" t="s">
        <v>1338</v>
      </c>
      <c r="D602" s="178"/>
      <c r="E602" s="29"/>
      <c r="F602" s="30"/>
      <c r="G602" s="34"/>
      <c r="H602" s="35"/>
      <c r="I602" s="86"/>
      <c r="J602" s="890"/>
      <c r="K602" s="35"/>
      <c r="L602" s="117" t="s">
        <v>52</v>
      </c>
      <c r="M602" s="154" t="s">
        <v>21</v>
      </c>
      <c r="N602" s="1334" t="s">
        <v>22</v>
      </c>
      <c r="O602" s="1408" t="s">
        <v>1339</v>
      </c>
      <c r="P602" s="179" t="s">
        <v>1252</v>
      </c>
    </row>
    <row r="603" spans="1:16" s="14" customFormat="1" ht="42.65" customHeight="1">
      <c r="A603" s="1018"/>
      <c r="B603" s="953" t="s">
        <v>19</v>
      </c>
      <c r="C603" s="607" t="s">
        <v>1338</v>
      </c>
      <c r="D603" s="178"/>
      <c r="E603" s="29"/>
      <c r="F603" s="30"/>
      <c r="G603" s="34"/>
      <c r="H603" s="35"/>
      <c r="I603" s="86"/>
      <c r="J603" s="890"/>
      <c r="K603" s="35"/>
      <c r="L603" s="117" t="s">
        <v>445</v>
      </c>
      <c r="M603" s="154" t="s">
        <v>21</v>
      </c>
      <c r="N603" s="1334" t="s">
        <v>22</v>
      </c>
      <c r="O603" s="1408" t="s">
        <v>1339</v>
      </c>
      <c r="P603" s="179" t="s">
        <v>1340</v>
      </c>
    </row>
    <row r="604" spans="1:16" s="14" customFormat="1" ht="42.65" customHeight="1">
      <c r="A604" s="1018"/>
      <c r="B604" s="953" t="s">
        <v>19</v>
      </c>
      <c r="C604" s="607" t="s">
        <v>1338</v>
      </c>
      <c r="D604" s="178"/>
      <c r="E604" s="947"/>
      <c r="F604" s="30"/>
      <c r="G604" s="34"/>
      <c r="H604" s="35"/>
      <c r="I604" s="86"/>
      <c r="J604" s="890"/>
      <c r="K604" s="35"/>
      <c r="L604" s="117" t="s">
        <v>447</v>
      </c>
      <c r="M604" s="154" t="s">
        <v>21</v>
      </c>
      <c r="N604" s="1334" t="s">
        <v>22</v>
      </c>
      <c r="O604" s="1408" t="s">
        <v>1339</v>
      </c>
      <c r="P604" s="179" t="s">
        <v>1341</v>
      </c>
    </row>
    <row r="605" spans="1:16" s="14" customFormat="1" ht="42.65" customHeight="1">
      <c r="A605" s="1018"/>
      <c r="B605" s="953" t="s">
        <v>19</v>
      </c>
      <c r="C605" s="607" t="s">
        <v>1338</v>
      </c>
      <c r="D605" s="178" t="s">
        <v>1021</v>
      </c>
      <c r="E605" s="29"/>
      <c r="F605" s="948"/>
      <c r="G605" s="949" t="str">
        <f>IF(F605=0,"",#REF!/F605)</f>
        <v/>
      </c>
      <c r="H605" s="933" t="str">
        <f>IF(F605=0,"",G605*1.3)</f>
        <v/>
      </c>
      <c r="I605" s="86"/>
      <c r="J605" s="890"/>
      <c r="K605" s="933" t="str">
        <f>IF(I605=0,"",I605*1.3*J605)</f>
        <v/>
      </c>
      <c r="L605" s="117" t="s">
        <v>1216</v>
      </c>
      <c r="M605" s="154" t="s">
        <v>21</v>
      </c>
      <c r="N605" s="1334" t="s">
        <v>22</v>
      </c>
      <c r="O605" s="1408" t="s">
        <v>1342</v>
      </c>
      <c r="P605" s="179" t="s">
        <v>1341</v>
      </c>
    </row>
    <row r="606" spans="1:16" s="14" customFormat="1" ht="42.65" customHeight="1">
      <c r="A606" s="1018"/>
      <c r="B606" s="953" t="s">
        <v>19</v>
      </c>
      <c r="C606" s="607" t="s">
        <v>1343</v>
      </c>
      <c r="D606" s="178"/>
      <c r="E606" s="29"/>
      <c r="F606" s="30"/>
      <c r="G606" s="34"/>
      <c r="H606" s="35"/>
      <c r="I606" s="86"/>
      <c r="J606" s="890"/>
      <c r="K606" s="35"/>
      <c r="L606" s="117" t="s">
        <v>52</v>
      </c>
      <c r="M606" s="154" t="s">
        <v>21</v>
      </c>
      <c r="N606" s="1334" t="s">
        <v>22</v>
      </c>
      <c r="O606" s="1408" t="s">
        <v>1344</v>
      </c>
      <c r="P606" s="179" t="s">
        <v>528</v>
      </c>
    </row>
    <row r="607" spans="1:16" s="14" customFormat="1" ht="42.65" customHeight="1">
      <c r="A607" s="1018"/>
      <c r="B607" s="953" t="s">
        <v>19</v>
      </c>
      <c r="C607" s="607" t="s">
        <v>1343</v>
      </c>
      <c r="D607" s="178"/>
      <c r="E607" s="29"/>
      <c r="F607" s="30"/>
      <c r="G607" s="34"/>
      <c r="H607" s="35"/>
      <c r="I607" s="86"/>
      <c r="J607" s="890"/>
      <c r="K607" s="35"/>
      <c r="L607" s="117" t="s">
        <v>445</v>
      </c>
      <c r="M607" s="154" t="s">
        <v>21</v>
      </c>
      <c r="N607" s="1334" t="s">
        <v>22</v>
      </c>
      <c r="O607" s="1408" t="s">
        <v>1344</v>
      </c>
      <c r="P607" s="179" t="s">
        <v>1345</v>
      </c>
    </row>
    <row r="608" spans="1:16" s="14" customFormat="1" ht="42.65" customHeight="1">
      <c r="A608" s="1018"/>
      <c r="B608" s="953" t="s">
        <v>19</v>
      </c>
      <c r="C608" s="607" t="s">
        <v>1343</v>
      </c>
      <c r="D608" s="178"/>
      <c r="E608" s="29"/>
      <c r="F608" s="30"/>
      <c r="G608" s="34"/>
      <c r="H608" s="35"/>
      <c r="I608" s="86"/>
      <c r="J608" s="890"/>
      <c r="K608" s="35"/>
      <c r="L608" s="117" t="s">
        <v>447</v>
      </c>
      <c r="M608" s="154" t="s">
        <v>21</v>
      </c>
      <c r="N608" s="1334" t="s">
        <v>22</v>
      </c>
      <c r="O608" s="1408" t="s">
        <v>1344</v>
      </c>
      <c r="P608" s="179" t="s">
        <v>528</v>
      </c>
    </row>
    <row r="609" spans="1:16" s="14" customFormat="1" ht="42.65" customHeight="1">
      <c r="A609" s="1018"/>
      <c r="B609" s="953" t="s">
        <v>19</v>
      </c>
      <c r="C609" s="607" t="s">
        <v>1343</v>
      </c>
      <c r="D609" s="178" t="s">
        <v>1021</v>
      </c>
      <c r="E609" s="29"/>
      <c r="F609" s="948"/>
      <c r="G609" s="949" t="str">
        <f>IF(F609=0,"",E604/F609)</f>
        <v/>
      </c>
      <c r="H609" s="933" t="str">
        <f>IF(F609=0,"",G609*1.3)</f>
        <v/>
      </c>
      <c r="I609" s="86"/>
      <c r="J609" s="890"/>
      <c r="K609" s="933" t="str">
        <f>IF(I609=0,"",I609*1.3*J609)</f>
        <v/>
      </c>
      <c r="L609" s="117" t="s">
        <v>1216</v>
      </c>
      <c r="M609" s="154" t="s">
        <v>21</v>
      </c>
      <c r="N609" s="1334" t="s">
        <v>22</v>
      </c>
      <c r="O609" s="1408" t="s">
        <v>1346</v>
      </c>
      <c r="P609" s="179" t="s">
        <v>528</v>
      </c>
    </row>
    <row r="610" spans="1:16" s="14" customFormat="1" ht="42.65" customHeight="1">
      <c r="A610" s="1018"/>
      <c r="B610" s="953" t="s">
        <v>19</v>
      </c>
      <c r="C610" s="607" t="s">
        <v>1347</v>
      </c>
      <c r="D610" s="178"/>
      <c r="E610" s="29"/>
      <c r="F610" s="30"/>
      <c r="G610" s="34"/>
      <c r="H610" s="35"/>
      <c r="I610" s="86"/>
      <c r="J610" s="890"/>
      <c r="K610" s="35"/>
      <c r="L610" s="117" t="s">
        <v>52</v>
      </c>
      <c r="M610" s="154" t="s">
        <v>21</v>
      </c>
      <c r="N610" s="1334" t="s">
        <v>22</v>
      </c>
      <c r="O610" s="1408" t="s">
        <v>1348</v>
      </c>
      <c r="P610" s="179" t="s">
        <v>1349</v>
      </c>
    </row>
    <row r="611" spans="1:16" s="14" customFormat="1" ht="42.65" customHeight="1">
      <c r="A611" s="1018"/>
      <c r="B611" s="953" t="s">
        <v>19</v>
      </c>
      <c r="C611" s="607" t="s">
        <v>1347</v>
      </c>
      <c r="D611" s="178"/>
      <c r="E611" s="29"/>
      <c r="F611" s="30"/>
      <c r="G611" s="34"/>
      <c r="H611" s="35"/>
      <c r="I611" s="86"/>
      <c r="J611" s="890"/>
      <c r="K611" s="35"/>
      <c r="L611" s="117" t="s">
        <v>445</v>
      </c>
      <c r="M611" s="154" t="s">
        <v>21</v>
      </c>
      <c r="N611" s="1334" t="s">
        <v>22</v>
      </c>
      <c r="O611" s="1408" t="s">
        <v>1348</v>
      </c>
      <c r="P611" s="179" t="s">
        <v>1350</v>
      </c>
    </row>
    <row r="612" spans="1:16" s="14" customFormat="1" ht="42.65" customHeight="1">
      <c r="A612" s="1018"/>
      <c r="B612" s="953" t="s">
        <v>19</v>
      </c>
      <c r="C612" s="607" t="s">
        <v>1347</v>
      </c>
      <c r="D612" s="178"/>
      <c r="E612" s="29"/>
      <c r="F612" s="30"/>
      <c r="G612" s="34"/>
      <c r="H612" s="35"/>
      <c r="I612" s="86"/>
      <c r="J612" s="890"/>
      <c r="K612" s="35"/>
      <c r="L612" s="117" t="s">
        <v>447</v>
      </c>
      <c r="M612" s="154" t="s">
        <v>21</v>
      </c>
      <c r="N612" s="1334" t="s">
        <v>22</v>
      </c>
      <c r="O612" s="1408" t="s">
        <v>1348</v>
      </c>
      <c r="P612" s="179" t="s">
        <v>1349</v>
      </c>
    </row>
    <row r="613" spans="1:16" s="14" customFormat="1" ht="42.65" customHeight="1">
      <c r="A613" s="1018"/>
      <c r="B613" s="953" t="s">
        <v>19</v>
      </c>
      <c r="C613" s="607" t="s">
        <v>1351</v>
      </c>
      <c r="D613" s="178"/>
      <c r="E613" s="29"/>
      <c r="F613" s="30"/>
      <c r="G613" s="34"/>
      <c r="H613" s="35"/>
      <c r="I613" s="86"/>
      <c r="J613" s="890"/>
      <c r="K613" s="35"/>
      <c r="L613" s="117" t="s">
        <v>52</v>
      </c>
      <c r="M613" s="154" t="s">
        <v>21</v>
      </c>
      <c r="N613" s="1334" t="s">
        <v>22</v>
      </c>
      <c r="O613" s="1408" t="s">
        <v>1352</v>
      </c>
      <c r="P613" s="179" t="s">
        <v>1353</v>
      </c>
    </row>
    <row r="614" spans="1:16" s="14" customFormat="1" ht="42.65" customHeight="1">
      <c r="A614" s="1018"/>
      <c r="B614" s="953" t="s">
        <v>19</v>
      </c>
      <c r="C614" s="607" t="s">
        <v>1351</v>
      </c>
      <c r="D614" s="178"/>
      <c r="E614" s="29"/>
      <c r="F614" s="30"/>
      <c r="G614" s="34"/>
      <c r="H614" s="35"/>
      <c r="I614" s="86"/>
      <c r="J614" s="890"/>
      <c r="K614" s="35"/>
      <c r="L614" s="117" t="s">
        <v>445</v>
      </c>
      <c r="M614" s="154" t="s">
        <v>21</v>
      </c>
      <c r="N614" s="1334" t="s">
        <v>22</v>
      </c>
      <c r="O614" s="1408" t="s">
        <v>1352</v>
      </c>
      <c r="P614" s="179" t="s">
        <v>1354</v>
      </c>
    </row>
    <row r="615" spans="1:16" s="14" customFormat="1" ht="42.65" customHeight="1">
      <c r="A615" s="1018"/>
      <c r="B615" s="953" t="s">
        <v>19</v>
      </c>
      <c r="C615" s="607" t="s">
        <v>1351</v>
      </c>
      <c r="D615" s="178"/>
      <c r="E615" s="947"/>
      <c r="F615" s="30"/>
      <c r="G615" s="34"/>
      <c r="H615" s="35"/>
      <c r="I615" s="86"/>
      <c r="J615" s="890"/>
      <c r="K615" s="35"/>
      <c r="L615" s="117" t="s">
        <v>447</v>
      </c>
      <c r="M615" s="154" t="s">
        <v>21</v>
      </c>
      <c r="N615" s="1334" t="s">
        <v>22</v>
      </c>
      <c r="O615" s="1408" t="s">
        <v>1352</v>
      </c>
      <c r="P615" s="179" t="s">
        <v>1353</v>
      </c>
    </row>
    <row r="616" spans="1:16" s="14" customFormat="1" ht="42.65" customHeight="1">
      <c r="A616" s="1018"/>
      <c r="B616" s="953" t="s">
        <v>19</v>
      </c>
      <c r="C616" s="607" t="s">
        <v>1351</v>
      </c>
      <c r="D616" s="178" t="s">
        <v>1021</v>
      </c>
      <c r="E616" s="947"/>
      <c r="F616" s="30"/>
      <c r="G616" s="34"/>
      <c r="H616" s="933" t="str">
        <f>IF(F616=0,"",G616*1.3)</f>
        <v/>
      </c>
      <c r="I616" s="86"/>
      <c r="J616" s="890"/>
      <c r="K616" s="933" t="str">
        <f>IF(I616=0,"",I616*1.3*J616)</f>
        <v/>
      </c>
      <c r="L616" s="117" t="s">
        <v>1216</v>
      </c>
      <c r="M616" s="154" t="s">
        <v>21</v>
      </c>
      <c r="N616" s="1334" t="s">
        <v>22</v>
      </c>
      <c r="O616" s="1408" t="s">
        <v>1352</v>
      </c>
      <c r="P616" s="179" t="s">
        <v>1353</v>
      </c>
    </row>
    <row r="617" spans="1:16" s="14" customFormat="1" ht="42.65" customHeight="1">
      <c r="A617" s="1018"/>
      <c r="B617" s="953" t="s">
        <v>19</v>
      </c>
      <c r="C617" s="607" t="s">
        <v>1355</v>
      </c>
      <c r="D617" s="178"/>
      <c r="E617" s="29"/>
      <c r="F617" s="30"/>
      <c r="G617" s="34"/>
      <c r="H617" s="35"/>
      <c r="I617" s="86"/>
      <c r="J617" s="890"/>
      <c r="K617" s="35"/>
      <c r="L617" s="117" t="s">
        <v>52</v>
      </c>
      <c r="M617" s="154" t="s">
        <v>21</v>
      </c>
      <c r="N617" s="1334" t="s">
        <v>22</v>
      </c>
      <c r="O617" s="1408" t="s">
        <v>1356</v>
      </c>
      <c r="P617" s="179" t="s">
        <v>1357</v>
      </c>
    </row>
    <row r="618" spans="1:16" s="14" customFormat="1" ht="42.65" customHeight="1">
      <c r="A618" s="1018"/>
      <c r="B618" s="953" t="s">
        <v>19</v>
      </c>
      <c r="C618" s="607" t="s">
        <v>1355</v>
      </c>
      <c r="D618" s="178"/>
      <c r="E618" s="804"/>
      <c r="F618" s="30"/>
      <c r="G618" s="34"/>
      <c r="H618" s="35"/>
      <c r="I618" s="86"/>
      <c r="J618" s="890"/>
      <c r="K618" s="35"/>
      <c r="L618" s="117" t="s">
        <v>445</v>
      </c>
      <c r="M618" s="154" t="s">
        <v>21</v>
      </c>
      <c r="N618" s="1334" t="s">
        <v>22</v>
      </c>
      <c r="O618" s="1408" t="s">
        <v>1356</v>
      </c>
      <c r="P618" s="179" t="s">
        <v>1358</v>
      </c>
    </row>
    <row r="619" spans="1:16" s="14" customFormat="1" ht="42.65" customHeight="1">
      <c r="A619" s="1018"/>
      <c r="B619" s="953" t="s">
        <v>19</v>
      </c>
      <c r="C619" s="607" t="s">
        <v>1355</v>
      </c>
      <c r="D619" s="178"/>
      <c r="E619" s="29"/>
      <c r="F619" s="30"/>
      <c r="G619" s="34"/>
      <c r="H619" s="35"/>
      <c r="I619" s="86"/>
      <c r="J619" s="890"/>
      <c r="K619" s="35"/>
      <c r="L619" s="117" t="s">
        <v>447</v>
      </c>
      <c r="M619" s="154" t="s">
        <v>21</v>
      </c>
      <c r="N619" s="1334" t="s">
        <v>22</v>
      </c>
      <c r="O619" s="1408" t="s">
        <v>1356</v>
      </c>
      <c r="P619" s="179" t="s">
        <v>1357</v>
      </c>
    </row>
    <row r="620" spans="1:16" s="14" customFormat="1" ht="42.65" customHeight="1">
      <c r="A620" s="1018"/>
      <c r="B620" s="953" t="s">
        <v>19</v>
      </c>
      <c r="C620" s="607" t="s">
        <v>1355</v>
      </c>
      <c r="D620" s="178" t="s">
        <v>1021</v>
      </c>
      <c r="E620" s="803"/>
      <c r="F620" s="948"/>
      <c r="G620" s="949" t="str">
        <f>IF(F620=0,"",E615/F620)</f>
        <v/>
      </c>
      <c r="H620" s="933" t="str">
        <f>IF(F620=0,"",G620*1.3)</f>
        <v/>
      </c>
      <c r="I620" s="86"/>
      <c r="J620" s="890"/>
      <c r="K620" s="933" t="str">
        <f>IF(I620=0,"",I620*1.3*J620)</f>
        <v/>
      </c>
      <c r="L620" s="117" t="s">
        <v>1216</v>
      </c>
      <c r="M620" s="154" t="s">
        <v>21</v>
      </c>
      <c r="N620" s="1334" t="s">
        <v>22</v>
      </c>
      <c r="O620" s="1408" t="s">
        <v>1359</v>
      </c>
      <c r="P620" s="179" t="s">
        <v>1357</v>
      </c>
    </row>
    <row r="621" spans="1:16" s="14" customFormat="1" ht="42.65" customHeight="1">
      <c r="A621" s="1018"/>
      <c r="B621" s="1232" t="s">
        <v>19</v>
      </c>
      <c r="C621" s="611" t="s">
        <v>1360</v>
      </c>
      <c r="D621" s="1491"/>
      <c r="E621" s="29"/>
      <c r="F621" s="805"/>
      <c r="G621" s="806"/>
      <c r="H621" s="545"/>
      <c r="I621" s="785"/>
      <c r="J621" s="907"/>
      <c r="K621" s="545"/>
      <c r="L621" s="791" t="s">
        <v>52</v>
      </c>
      <c r="M621" s="905" t="s">
        <v>21</v>
      </c>
      <c r="N621" s="1334" t="s">
        <v>22</v>
      </c>
      <c r="O621" s="1406" t="s">
        <v>1361</v>
      </c>
      <c r="P621" s="1343" t="s">
        <v>994</v>
      </c>
    </row>
    <row r="622" spans="1:16" s="14" customFormat="1" ht="42.65" customHeight="1">
      <c r="A622" s="1018"/>
      <c r="B622" s="953" t="s">
        <v>19</v>
      </c>
      <c r="C622" s="607" t="s">
        <v>1360</v>
      </c>
      <c r="D622" s="178"/>
      <c r="E622" s="803"/>
      <c r="F622" s="30"/>
      <c r="G622" s="34"/>
      <c r="H622" s="35"/>
      <c r="I622" s="86"/>
      <c r="J622" s="890"/>
      <c r="K622" s="35"/>
      <c r="L622" s="117" t="s">
        <v>445</v>
      </c>
      <c r="M622" s="154" t="s">
        <v>21</v>
      </c>
      <c r="N622" s="1334" t="s">
        <v>22</v>
      </c>
      <c r="O622" s="1408" t="s">
        <v>1361</v>
      </c>
      <c r="P622" s="179" t="s">
        <v>1362</v>
      </c>
    </row>
    <row r="623" spans="1:16" s="14" customFormat="1" ht="42.65" customHeight="1">
      <c r="A623" s="1018"/>
      <c r="B623" s="953" t="s">
        <v>19</v>
      </c>
      <c r="C623" s="607" t="s">
        <v>1360</v>
      </c>
      <c r="D623" s="178"/>
      <c r="E623" s="29"/>
      <c r="F623" s="30"/>
      <c r="G623" s="34"/>
      <c r="H623" s="35"/>
      <c r="I623" s="86"/>
      <c r="J623" s="890"/>
      <c r="K623" s="35"/>
      <c r="L623" s="117" t="s">
        <v>447</v>
      </c>
      <c r="M623" s="154" t="s">
        <v>21</v>
      </c>
      <c r="N623" s="1334" t="s">
        <v>22</v>
      </c>
      <c r="O623" s="1408" t="s">
        <v>1361</v>
      </c>
      <c r="P623" s="179" t="s">
        <v>994</v>
      </c>
    </row>
    <row r="624" spans="1:16" s="14" customFormat="1" ht="42.65" customHeight="1">
      <c r="A624" s="1018"/>
      <c r="B624" s="1232" t="s">
        <v>19</v>
      </c>
      <c r="C624" s="611" t="s">
        <v>1363</v>
      </c>
      <c r="D624" s="1491"/>
      <c r="E624" s="29"/>
      <c r="F624" s="805"/>
      <c r="G624" s="806"/>
      <c r="H624" s="545"/>
      <c r="I624" s="785"/>
      <c r="J624" s="907"/>
      <c r="K624" s="545"/>
      <c r="L624" s="791" t="s">
        <v>52</v>
      </c>
      <c r="M624" s="905" t="s">
        <v>21</v>
      </c>
      <c r="N624" s="1334" t="s">
        <v>22</v>
      </c>
      <c r="O624" s="1406" t="s">
        <v>1364</v>
      </c>
      <c r="P624" s="1343" t="s">
        <v>994</v>
      </c>
    </row>
    <row r="625" spans="1:16" s="14" customFormat="1" ht="42.65" customHeight="1">
      <c r="A625" s="1018"/>
      <c r="B625" s="953" t="s">
        <v>19</v>
      </c>
      <c r="C625" s="607" t="s">
        <v>1363</v>
      </c>
      <c r="D625" s="178"/>
      <c r="E625" s="29"/>
      <c r="F625" s="30"/>
      <c r="G625" s="34"/>
      <c r="H625" s="35"/>
      <c r="I625" s="86"/>
      <c r="J625" s="890"/>
      <c r="K625" s="35"/>
      <c r="L625" s="117" t="s">
        <v>445</v>
      </c>
      <c r="M625" s="154" t="s">
        <v>21</v>
      </c>
      <c r="N625" s="1334" t="s">
        <v>22</v>
      </c>
      <c r="O625" s="1408" t="s">
        <v>1365</v>
      </c>
      <c r="P625" s="179" t="s">
        <v>1366</v>
      </c>
    </row>
    <row r="626" spans="1:16" s="14" customFormat="1" ht="42.65" customHeight="1">
      <c r="A626" s="1018"/>
      <c r="B626" s="953" t="s">
        <v>19</v>
      </c>
      <c r="C626" s="607" t="s">
        <v>1363</v>
      </c>
      <c r="D626" s="178"/>
      <c r="E626" s="29"/>
      <c r="F626" s="30"/>
      <c r="G626" s="34"/>
      <c r="H626" s="35"/>
      <c r="I626" s="86"/>
      <c r="J626" s="890"/>
      <c r="K626" s="35"/>
      <c r="L626" s="117" t="s">
        <v>447</v>
      </c>
      <c r="M626" s="154" t="s">
        <v>21</v>
      </c>
      <c r="N626" s="1334" t="s">
        <v>22</v>
      </c>
      <c r="O626" s="1408" t="s">
        <v>1365</v>
      </c>
      <c r="P626" s="179" t="s">
        <v>1367</v>
      </c>
    </row>
    <row r="627" spans="1:16" s="14" customFormat="1" ht="42.65" customHeight="1">
      <c r="A627" s="1018"/>
      <c r="B627" s="953" t="s">
        <v>19</v>
      </c>
      <c r="C627" s="607" t="s">
        <v>1368</v>
      </c>
      <c r="D627" s="178"/>
      <c r="E627" s="29"/>
      <c r="F627" s="30"/>
      <c r="G627" s="34"/>
      <c r="H627" s="35"/>
      <c r="I627" s="86"/>
      <c r="J627" s="890"/>
      <c r="K627" s="35"/>
      <c r="L627" s="117" t="s">
        <v>52</v>
      </c>
      <c r="M627" s="154" t="s">
        <v>21</v>
      </c>
      <c r="N627" s="1334" t="s">
        <v>22</v>
      </c>
      <c r="O627" s="1408" t="s">
        <v>1369</v>
      </c>
      <c r="P627" s="179" t="s">
        <v>525</v>
      </c>
    </row>
    <row r="628" spans="1:16" s="14" customFormat="1" ht="42.65" customHeight="1">
      <c r="A628" s="1018"/>
      <c r="B628" s="953" t="s">
        <v>19</v>
      </c>
      <c r="C628" s="607" t="s">
        <v>1368</v>
      </c>
      <c r="D628" s="178"/>
      <c r="E628" s="29"/>
      <c r="F628" s="30"/>
      <c r="G628" s="34"/>
      <c r="H628" s="35"/>
      <c r="I628" s="86"/>
      <c r="J628" s="890"/>
      <c r="K628" s="35"/>
      <c r="L628" s="117" t="s">
        <v>445</v>
      </c>
      <c r="M628" s="154" t="s">
        <v>21</v>
      </c>
      <c r="N628" s="1334" t="s">
        <v>22</v>
      </c>
      <c r="O628" s="1408" t="s">
        <v>1369</v>
      </c>
      <c r="P628" s="179" t="s">
        <v>1370</v>
      </c>
    </row>
    <row r="629" spans="1:16" s="14" customFormat="1" ht="42.65" customHeight="1">
      <c r="A629" s="1018"/>
      <c r="B629" s="953" t="s">
        <v>19</v>
      </c>
      <c r="C629" s="607" t="s">
        <v>1368</v>
      </c>
      <c r="D629" s="178"/>
      <c r="E629" s="29"/>
      <c r="F629" s="30"/>
      <c r="G629" s="34"/>
      <c r="H629" s="35"/>
      <c r="I629" s="86"/>
      <c r="J629" s="890"/>
      <c r="K629" s="35"/>
      <c r="L629" s="117" t="s">
        <v>447</v>
      </c>
      <c r="M629" s="154" t="s">
        <v>21</v>
      </c>
      <c r="N629" s="1334" t="s">
        <v>22</v>
      </c>
      <c r="O629" s="1408" t="s">
        <v>1369</v>
      </c>
      <c r="P629" s="179" t="s">
        <v>525</v>
      </c>
    </row>
    <row r="630" spans="1:16" s="14" customFormat="1" ht="42.65" customHeight="1">
      <c r="A630" s="1018"/>
      <c r="B630" s="1232" t="s">
        <v>19</v>
      </c>
      <c r="C630" s="611" t="s">
        <v>1371</v>
      </c>
      <c r="D630" s="1491"/>
      <c r="E630" s="947"/>
      <c r="F630" s="805"/>
      <c r="G630" s="806"/>
      <c r="H630" s="545"/>
      <c r="I630" s="785"/>
      <c r="J630" s="907"/>
      <c r="K630" s="545"/>
      <c r="L630" s="791" t="s">
        <v>52</v>
      </c>
      <c r="M630" s="905" t="s">
        <v>21</v>
      </c>
      <c r="N630" s="1334" t="s">
        <v>22</v>
      </c>
      <c r="O630" s="1406" t="s">
        <v>1372</v>
      </c>
      <c r="P630" s="1343" t="s">
        <v>1373</v>
      </c>
    </row>
    <row r="631" spans="1:16" s="14" customFormat="1" ht="42.65" customHeight="1">
      <c r="A631" s="1018"/>
      <c r="B631" s="953" t="s">
        <v>19</v>
      </c>
      <c r="C631" s="607" t="s">
        <v>1371</v>
      </c>
      <c r="D631" s="178"/>
      <c r="E631" s="29"/>
      <c r="F631" s="30"/>
      <c r="G631" s="34"/>
      <c r="H631" s="35"/>
      <c r="I631" s="86"/>
      <c r="J631" s="890"/>
      <c r="K631" s="35"/>
      <c r="L631" s="117" t="s">
        <v>445</v>
      </c>
      <c r="M631" s="154" t="s">
        <v>21</v>
      </c>
      <c r="N631" s="1334" t="s">
        <v>22</v>
      </c>
      <c r="O631" s="1408" t="s">
        <v>1372</v>
      </c>
      <c r="P631" s="179" t="s">
        <v>1374</v>
      </c>
    </row>
    <row r="632" spans="1:16" s="14" customFormat="1" ht="42.65" customHeight="1">
      <c r="A632" s="1018"/>
      <c r="B632" s="953" t="s">
        <v>19</v>
      </c>
      <c r="C632" s="607" t="s">
        <v>1371</v>
      </c>
      <c r="D632" s="178"/>
      <c r="E632" s="29"/>
      <c r="F632" s="30"/>
      <c r="G632" s="34"/>
      <c r="H632" s="35"/>
      <c r="I632" s="86"/>
      <c r="J632" s="890"/>
      <c r="K632" s="35"/>
      <c r="L632" s="117" t="s">
        <v>447</v>
      </c>
      <c r="M632" s="154" t="s">
        <v>21</v>
      </c>
      <c r="N632" s="1334" t="s">
        <v>22</v>
      </c>
      <c r="O632" s="1408" t="s">
        <v>1372</v>
      </c>
      <c r="P632" s="179" t="s">
        <v>1375</v>
      </c>
    </row>
    <row r="633" spans="1:16" s="14" customFormat="1" ht="42.65" customHeight="1">
      <c r="A633" s="1018"/>
      <c r="B633" s="953" t="s">
        <v>19</v>
      </c>
      <c r="C633" s="607" t="s">
        <v>1371</v>
      </c>
      <c r="D633" s="178" t="s">
        <v>1021</v>
      </c>
      <c r="E633" s="947"/>
      <c r="F633" s="948"/>
      <c r="G633" s="949" t="str">
        <f>IF(F633=0,"",E630/F633)</f>
        <v/>
      </c>
      <c r="H633" s="933" t="str">
        <f>IF(F633=0,"",G633*1.3)</f>
        <v/>
      </c>
      <c r="I633" s="86"/>
      <c r="J633" s="890"/>
      <c r="K633" s="933" t="str">
        <f>IF(I633=0,"",I633*1.3*J633)</f>
        <v/>
      </c>
      <c r="L633" s="117" t="s">
        <v>1216</v>
      </c>
      <c r="M633" s="154" t="s">
        <v>21</v>
      </c>
      <c r="N633" s="1334" t="s">
        <v>22</v>
      </c>
      <c r="O633" s="1408" t="s">
        <v>1376</v>
      </c>
      <c r="P633" s="179" t="s">
        <v>1377</v>
      </c>
    </row>
    <row r="634" spans="1:16" s="14" customFormat="1" ht="42.65" customHeight="1">
      <c r="A634" s="1018"/>
      <c r="B634" s="953" t="s">
        <v>19</v>
      </c>
      <c r="C634" s="607" t="s">
        <v>1378</v>
      </c>
      <c r="D634" s="178"/>
      <c r="E634" s="29"/>
      <c r="F634" s="30"/>
      <c r="G634" s="34"/>
      <c r="H634" s="35"/>
      <c r="I634" s="86"/>
      <c r="J634" s="890"/>
      <c r="K634" s="35"/>
      <c r="L634" s="117" t="s">
        <v>52</v>
      </c>
      <c r="M634" s="154" t="s">
        <v>21</v>
      </c>
      <c r="N634" s="1334" t="s">
        <v>22</v>
      </c>
      <c r="O634" s="1408" t="s">
        <v>1379</v>
      </c>
      <c r="P634" s="179" t="s">
        <v>1380</v>
      </c>
    </row>
    <row r="635" spans="1:16" s="14" customFormat="1" ht="42.65" customHeight="1">
      <c r="A635" s="1018"/>
      <c r="B635" s="953" t="s">
        <v>19</v>
      </c>
      <c r="C635" s="607" t="s">
        <v>1378</v>
      </c>
      <c r="D635" s="178" t="s">
        <v>1021</v>
      </c>
      <c r="E635" s="29"/>
      <c r="F635" s="948"/>
      <c r="G635" s="949" t="str">
        <f>IF(F635=0,"",E633/F635)</f>
        <v/>
      </c>
      <c r="H635" s="933" t="str">
        <f>IF(F635=0,"",G635*1.3)</f>
        <v/>
      </c>
      <c r="I635" s="86"/>
      <c r="J635" s="890"/>
      <c r="K635" s="933"/>
      <c r="L635" s="117" t="s">
        <v>1216</v>
      </c>
      <c r="M635" s="154" t="s">
        <v>21</v>
      </c>
      <c r="N635" s="1334" t="s">
        <v>22</v>
      </c>
      <c r="O635" s="1408" t="s">
        <v>1381</v>
      </c>
      <c r="P635" s="179" t="s">
        <v>1380</v>
      </c>
    </row>
    <row r="636" spans="1:16" s="14" customFormat="1" ht="42.65" customHeight="1">
      <c r="A636" s="1018"/>
      <c r="B636" s="953" t="s">
        <v>19</v>
      </c>
      <c r="C636" s="607" t="s">
        <v>1378</v>
      </c>
      <c r="D636" s="178"/>
      <c r="E636" s="29"/>
      <c r="F636" s="30"/>
      <c r="G636" s="34"/>
      <c r="H636" s="35"/>
      <c r="I636" s="86"/>
      <c r="J636" s="890"/>
      <c r="K636" s="35"/>
      <c r="L636" s="117" t="s">
        <v>447</v>
      </c>
      <c r="M636" s="154" t="s">
        <v>21</v>
      </c>
      <c r="N636" s="1334" t="s">
        <v>22</v>
      </c>
      <c r="O636" s="1408" t="s">
        <v>1379</v>
      </c>
      <c r="P636" s="179" t="s">
        <v>1380</v>
      </c>
    </row>
    <row r="637" spans="1:16" s="14" customFormat="1" ht="56.5" customHeight="1">
      <c r="A637" s="1018"/>
      <c r="B637" s="1232" t="s">
        <v>19</v>
      </c>
      <c r="C637" s="611" t="s">
        <v>1378</v>
      </c>
      <c r="D637" s="1491"/>
      <c r="E637" s="29"/>
      <c r="F637" s="805"/>
      <c r="G637" s="806"/>
      <c r="H637" s="545"/>
      <c r="I637" s="785"/>
      <c r="J637" s="907"/>
      <c r="K637" s="545"/>
      <c r="L637" s="791" t="s">
        <v>904</v>
      </c>
      <c r="M637" s="905" t="s">
        <v>21</v>
      </c>
      <c r="N637" s="1334" t="s">
        <v>22</v>
      </c>
      <c r="O637" s="1406" t="s">
        <v>1379</v>
      </c>
      <c r="P637" s="1343" t="s">
        <v>1382</v>
      </c>
    </row>
    <row r="638" spans="1:16" s="14" customFormat="1" ht="56.5" customHeight="1">
      <c r="A638" s="1018"/>
      <c r="B638" s="1232" t="s">
        <v>19</v>
      </c>
      <c r="C638" s="611" t="s">
        <v>1378</v>
      </c>
      <c r="D638" s="1491"/>
      <c r="E638" s="29"/>
      <c r="F638" s="805"/>
      <c r="G638" s="806"/>
      <c r="H638" s="545"/>
      <c r="I638" s="785"/>
      <c r="J638" s="907"/>
      <c r="K638" s="545"/>
      <c r="L638" s="791" t="s">
        <v>906</v>
      </c>
      <c r="M638" s="905" t="s">
        <v>21</v>
      </c>
      <c r="N638" s="1334" t="s">
        <v>22</v>
      </c>
      <c r="O638" s="1406" t="s">
        <v>1379</v>
      </c>
      <c r="P638" s="1343" t="s">
        <v>1382</v>
      </c>
    </row>
    <row r="639" spans="1:16" s="14" customFormat="1" ht="42.65" customHeight="1">
      <c r="A639" s="1018"/>
      <c r="B639" s="1232" t="s">
        <v>19</v>
      </c>
      <c r="C639" s="611" t="s">
        <v>1383</v>
      </c>
      <c r="D639" s="1491"/>
      <c r="E639" s="947"/>
      <c r="F639" s="805"/>
      <c r="G639" s="806"/>
      <c r="H639" s="545"/>
      <c r="I639" s="785"/>
      <c r="J639" s="907"/>
      <c r="K639" s="545"/>
      <c r="L639" s="791" t="s">
        <v>52</v>
      </c>
      <c r="M639" s="905" t="s">
        <v>21</v>
      </c>
      <c r="N639" s="1334" t="s">
        <v>22</v>
      </c>
      <c r="O639" s="1406" t="s">
        <v>1384</v>
      </c>
      <c r="P639" s="1343" t="s">
        <v>1385</v>
      </c>
    </row>
    <row r="640" spans="1:16" s="14" customFormat="1" ht="42.65" customHeight="1">
      <c r="A640" s="1018"/>
      <c r="B640" s="953" t="s">
        <v>19</v>
      </c>
      <c r="C640" s="607" t="s">
        <v>1383</v>
      </c>
      <c r="D640" s="178"/>
      <c r="E640" s="29"/>
      <c r="F640" s="30"/>
      <c r="G640" s="34"/>
      <c r="H640" s="35"/>
      <c r="I640" s="86"/>
      <c r="J640" s="890"/>
      <c r="K640" s="35"/>
      <c r="L640" s="117" t="s">
        <v>445</v>
      </c>
      <c r="M640" s="154" t="s">
        <v>21</v>
      </c>
      <c r="N640" s="1334" t="s">
        <v>22</v>
      </c>
      <c r="O640" s="1408" t="s">
        <v>1384</v>
      </c>
      <c r="P640" s="179" t="s">
        <v>1386</v>
      </c>
    </row>
    <row r="641" spans="1:16" s="14" customFormat="1" ht="42.65" customHeight="1">
      <c r="A641" s="1018"/>
      <c r="B641" s="953" t="s">
        <v>19</v>
      </c>
      <c r="C641" s="607" t="s">
        <v>1383</v>
      </c>
      <c r="D641" s="178" t="s">
        <v>1021</v>
      </c>
      <c r="E641" s="29"/>
      <c r="F641" s="948"/>
      <c r="G641" s="949" t="str">
        <f>IF(F641=0,"",E639/F641)</f>
        <v/>
      </c>
      <c r="H641" s="933" t="str">
        <f>IF(F641=0,"",G641*1.3)</f>
        <v/>
      </c>
      <c r="I641" s="86"/>
      <c r="J641" s="890"/>
      <c r="K641" s="933" t="str">
        <f>IF(I641=0,"",I641*1.3*J641)</f>
        <v/>
      </c>
      <c r="L641" s="117" t="s">
        <v>1216</v>
      </c>
      <c r="M641" s="154" t="s">
        <v>21</v>
      </c>
      <c r="N641" s="1334" t="s">
        <v>22</v>
      </c>
      <c r="O641" s="1408" t="s">
        <v>1387</v>
      </c>
      <c r="P641" s="179" t="s">
        <v>1388</v>
      </c>
    </row>
    <row r="642" spans="1:16" s="14" customFormat="1" ht="42.65" customHeight="1">
      <c r="A642" s="1018"/>
      <c r="B642" s="953" t="s">
        <v>19</v>
      </c>
      <c r="C642" s="607" t="s">
        <v>1383</v>
      </c>
      <c r="D642" s="178"/>
      <c r="E642" s="29"/>
      <c r="F642" s="30"/>
      <c r="G642" s="34"/>
      <c r="H642" s="35"/>
      <c r="I642" s="86"/>
      <c r="J642" s="890"/>
      <c r="K642" s="35"/>
      <c r="L642" s="117" t="s">
        <v>447</v>
      </c>
      <c r="M642" s="154" t="s">
        <v>21</v>
      </c>
      <c r="N642" s="1334" t="s">
        <v>22</v>
      </c>
      <c r="O642" s="1408" t="s">
        <v>1384</v>
      </c>
      <c r="P642" s="179" t="s">
        <v>1388</v>
      </c>
    </row>
    <row r="643" spans="1:16" s="14" customFormat="1" ht="42.65" customHeight="1">
      <c r="A643" s="1018"/>
      <c r="B643" s="1232" t="s">
        <v>19</v>
      </c>
      <c r="C643" s="611" t="s">
        <v>1389</v>
      </c>
      <c r="D643" s="1491"/>
      <c r="E643" s="29"/>
      <c r="F643" s="805"/>
      <c r="G643" s="806"/>
      <c r="H643" s="545"/>
      <c r="I643" s="785"/>
      <c r="J643" s="907"/>
      <c r="K643" s="545"/>
      <c r="L643" s="791" t="s">
        <v>52</v>
      </c>
      <c r="M643" s="905" t="s">
        <v>21</v>
      </c>
      <c r="N643" s="1334" t="s">
        <v>22</v>
      </c>
      <c r="O643" s="1406" t="s">
        <v>1390</v>
      </c>
      <c r="P643" s="1343" t="s">
        <v>1391</v>
      </c>
    </row>
    <row r="644" spans="1:16" s="14" customFormat="1" ht="42.65" customHeight="1">
      <c r="A644" s="1018"/>
      <c r="B644" s="953" t="s">
        <v>19</v>
      </c>
      <c r="C644" s="607" t="s">
        <v>1389</v>
      </c>
      <c r="D644" s="178"/>
      <c r="E644" s="29"/>
      <c r="F644" s="30"/>
      <c r="G644" s="34"/>
      <c r="H644" s="35"/>
      <c r="I644" s="86"/>
      <c r="J644" s="890"/>
      <c r="K644" s="35"/>
      <c r="L644" s="117" t="s">
        <v>445</v>
      </c>
      <c r="M644" s="154" t="s">
        <v>21</v>
      </c>
      <c r="N644" s="1334" t="s">
        <v>22</v>
      </c>
      <c r="O644" s="1408" t="s">
        <v>1392</v>
      </c>
      <c r="P644" s="179" t="s">
        <v>1393</v>
      </c>
    </row>
    <row r="645" spans="1:16" s="14" customFormat="1" ht="42.65" customHeight="1">
      <c r="A645" s="1018"/>
      <c r="B645" s="953" t="s">
        <v>19</v>
      </c>
      <c r="C645" s="607" t="s">
        <v>1389</v>
      </c>
      <c r="D645" s="178"/>
      <c r="E645" s="947"/>
      <c r="F645" s="30"/>
      <c r="G645" s="34"/>
      <c r="H645" s="35"/>
      <c r="I645" s="86"/>
      <c r="J645" s="890"/>
      <c r="K645" s="35"/>
      <c r="L645" s="117" t="s">
        <v>447</v>
      </c>
      <c r="M645" s="154" t="s">
        <v>21</v>
      </c>
      <c r="N645" s="1334" t="s">
        <v>22</v>
      </c>
      <c r="O645" s="1408" t="s">
        <v>1390</v>
      </c>
      <c r="P645" s="179" t="s">
        <v>1394</v>
      </c>
    </row>
    <row r="646" spans="1:16" s="14" customFormat="1" ht="42.65" customHeight="1">
      <c r="A646" s="1018"/>
      <c r="B646" s="953" t="s">
        <v>19</v>
      </c>
      <c r="C646" s="607" t="s">
        <v>1395</v>
      </c>
      <c r="D646" s="178"/>
      <c r="E646" s="29"/>
      <c r="F646" s="30"/>
      <c r="G646" s="34"/>
      <c r="H646" s="35"/>
      <c r="I646" s="86"/>
      <c r="J646" s="890"/>
      <c r="K646" s="35"/>
      <c r="L646" s="117" t="s">
        <v>52</v>
      </c>
      <c r="M646" s="154" t="s">
        <v>21</v>
      </c>
      <c r="N646" s="1334" t="s">
        <v>22</v>
      </c>
      <c r="O646" s="1408" t="s">
        <v>1396</v>
      </c>
      <c r="P646" s="179" t="s">
        <v>1397</v>
      </c>
    </row>
    <row r="647" spans="1:16" s="14" customFormat="1" ht="42.65" customHeight="1">
      <c r="A647" s="1018"/>
      <c r="B647" s="953" t="s">
        <v>19</v>
      </c>
      <c r="C647" s="607" t="s">
        <v>1395</v>
      </c>
      <c r="D647" s="178"/>
      <c r="E647" s="29"/>
      <c r="F647" s="30"/>
      <c r="G647" s="34"/>
      <c r="H647" s="35"/>
      <c r="I647" s="86"/>
      <c r="J647" s="890"/>
      <c r="K647" s="35"/>
      <c r="L647" s="117" t="s">
        <v>447</v>
      </c>
      <c r="M647" s="154" t="s">
        <v>21</v>
      </c>
      <c r="N647" s="1334" t="s">
        <v>22</v>
      </c>
      <c r="O647" s="1408" t="s">
        <v>1396</v>
      </c>
      <c r="P647" s="179" t="s">
        <v>1397</v>
      </c>
    </row>
    <row r="648" spans="1:16" s="14" customFormat="1" ht="42.65" customHeight="1">
      <c r="A648" s="1018"/>
      <c r="B648" s="953" t="s">
        <v>19</v>
      </c>
      <c r="C648" s="607" t="s">
        <v>1395</v>
      </c>
      <c r="D648" s="178" t="s">
        <v>1021</v>
      </c>
      <c r="E648" s="29"/>
      <c r="F648" s="948"/>
      <c r="G648" s="949" t="str">
        <f>IF(F648=0,"",E645/F648)</f>
        <v/>
      </c>
      <c r="H648" s="933" t="str">
        <f>IF(F648=0,"",G648*1.3)</f>
        <v/>
      </c>
      <c r="I648" s="86"/>
      <c r="J648" s="890"/>
      <c r="K648" s="933" t="str">
        <f>IF(I648=0,"",I648*1.3*J648)</f>
        <v/>
      </c>
      <c r="L648" s="117" t="s">
        <v>1216</v>
      </c>
      <c r="M648" s="154" t="s">
        <v>21</v>
      </c>
      <c r="N648" s="1334" t="s">
        <v>22</v>
      </c>
      <c r="O648" s="1408" t="s">
        <v>1398</v>
      </c>
      <c r="P648" s="179" t="s">
        <v>1397</v>
      </c>
    </row>
    <row r="649" spans="1:16" s="14" customFormat="1" ht="57.5" customHeight="1">
      <c r="A649" s="1018"/>
      <c r="B649" s="1232" t="s">
        <v>19</v>
      </c>
      <c r="C649" s="611" t="s">
        <v>1395</v>
      </c>
      <c r="D649" s="1491"/>
      <c r="E649" s="29"/>
      <c r="F649" s="805"/>
      <c r="G649" s="806"/>
      <c r="H649" s="545"/>
      <c r="I649" s="785"/>
      <c r="J649" s="907"/>
      <c r="K649" s="545"/>
      <c r="L649" s="791" t="s">
        <v>904</v>
      </c>
      <c r="M649" s="905" t="s">
        <v>21</v>
      </c>
      <c r="N649" s="1334" t="s">
        <v>22</v>
      </c>
      <c r="O649" s="1406" t="s">
        <v>1399</v>
      </c>
      <c r="P649" s="1343" t="s">
        <v>1400</v>
      </c>
    </row>
    <row r="650" spans="1:16" s="14" customFormat="1" ht="57.5" customHeight="1">
      <c r="A650" s="1018"/>
      <c r="B650" s="1232" t="s">
        <v>19</v>
      </c>
      <c r="C650" s="611" t="s">
        <v>1395</v>
      </c>
      <c r="D650" s="1491"/>
      <c r="E650" s="29"/>
      <c r="F650" s="805"/>
      <c r="G650" s="806"/>
      <c r="H650" s="545"/>
      <c r="I650" s="785"/>
      <c r="J650" s="907"/>
      <c r="K650" s="545"/>
      <c r="L650" s="791" t="s">
        <v>1401</v>
      </c>
      <c r="M650" s="905" t="s">
        <v>21</v>
      </c>
      <c r="N650" s="1334" t="s">
        <v>22</v>
      </c>
      <c r="O650" s="1406" t="s">
        <v>1399</v>
      </c>
      <c r="P650" s="1343" t="s">
        <v>1400</v>
      </c>
    </row>
    <row r="651" spans="1:16" s="14" customFormat="1" ht="42.65" customHeight="1">
      <c r="A651" s="1018"/>
      <c r="B651" s="953" t="s">
        <v>19</v>
      </c>
      <c r="C651" s="607" t="s">
        <v>1402</v>
      </c>
      <c r="D651" s="178"/>
      <c r="E651" s="29"/>
      <c r="F651" s="30"/>
      <c r="G651" s="34"/>
      <c r="H651" s="35"/>
      <c r="I651" s="86"/>
      <c r="J651" s="890"/>
      <c r="K651" s="35"/>
      <c r="L651" s="117" t="s">
        <v>52</v>
      </c>
      <c r="M651" s="154" t="s">
        <v>21</v>
      </c>
      <c r="N651" s="1334" t="s">
        <v>22</v>
      </c>
      <c r="O651" s="1408" t="s">
        <v>1403</v>
      </c>
      <c r="P651" s="179" t="s">
        <v>1397</v>
      </c>
    </row>
    <row r="652" spans="1:16" s="14" customFormat="1" ht="42.65" customHeight="1">
      <c r="A652" s="1018"/>
      <c r="B652" s="953" t="s">
        <v>19</v>
      </c>
      <c r="C652" s="607" t="s">
        <v>1402</v>
      </c>
      <c r="D652" s="178"/>
      <c r="E652" s="29"/>
      <c r="F652" s="30"/>
      <c r="G652" s="34"/>
      <c r="H652" s="35"/>
      <c r="I652" s="86"/>
      <c r="J652" s="890"/>
      <c r="K652" s="35"/>
      <c r="L652" s="117" t="s">
        <v>447</v>
      </c>
      <c r="M652" s="154" t="s">
        <v>21</v>
      </c>
      <c r="N652" s="1334" t="s">
        <v>22</v>
      </c>
      <c r="O652" s="1408" t="s">
        <v>1403</v>
      </c>
      <c r="P652" s="179" t="s">
        <v>1397</v>
      </c>
    </row>
    <row r="653" spans="1:16" s="14" customFormat="1" ht="42.65" customHeight="1">
      <c r="A653" s="1018"/>
      <c r="B653" s="953" t="s">
        <v>19</v>
      </c>
      <c r="C653" s="607" t="s">
        <v>1402</v>
      </c>
      <c r="D653" s="178" t="s">
        <v>1021</v>
      </c>
      <c r="E653" s="29"/>
      <c r="F653" s="948"/>
      <c r="G653" s="949" t="str">
        <f>IF(F653=0,"",#REF!/F653)</f>
        <v/>
      </c>
      <c r="H653" s="933" t="str">
        <f>IF(F653=0,"",G653*1.3)</f>
        <v/>
      </c>
      <c r="I653" s="86"/>
      <c r="J653" s="890"/>
      <c r="K653" s="933" t="str">
        <f>IF(I653=0,"",I653*1.3*J653)</f>
        <v/>
      </c>
      <c r="L653" s="117" t="s">
        <v>1216</v>
      </c>
      <c r="M653" s="154" t="s">
        <v>21</v>
      </c>
      <c r="N653" s="1334" t="s">
        <v>22</v>
      </c>
      <c r="O653" s="1408" t="s">
        <v>1404</v>
      </c>
      <c r="P653" s="179" t="s">
        <v>1397</v>
      </c>
    </row>
    <row r="654" spans="1:16" s="14" customFormat="1" ht="53.5" customHeight="1">
      <c r="A654" s="1018"/>
      <c r="B654" s="1232" t="s">
        <v>19</v>
      </c>
      <c r="C654" s="611" t="s">
        <v>1402</v>
      </c>
      <c r="D654" s="1491"/>
      <c r="E654" s="29"/>
      <c r="F654" s="805"/>
      <c r="G654" s="806"/>
      <c r="H654" s="545"/>
      <c r="I654" s="785"/>
      <c r="J654" s="907"/>
      <c r="K654" s="545"/>
      <c r="L654" s="791" t="s">
        <v>904</v>
      </c>
      <c r="M654" s="905" t="s">
        <v>21</v>
      </c>
      <c r="N654" s="1334" t="s">
        <v>22</v>
      </c>
      <c r="O654" s="1406" t="s">
        <v>1403</v>
      </c>
      <c r="P654" s="1343" t="s">
        <v>1400</v>
      </c>
    </row>
    <row r="655" spans="1:16" s="14" customFormat="1" ht="53.5" customHeight="1">
      <c r="A655" s="1018"/>
      <c r="B655" s="1232" t="s">
        <v>19</v>
      </c>
      <c r="C655" s="611" t="s">
        <v>1402</v>
      </c>
      <c r="D655" s="1491"/>
      <c r="E655" s="29"/>
      <c r="F655" s="805"/>
      <c r="G655" s="806"/>
      <c r="H655" s="545"/>
      <c r="I655" s="785"/>
      <c r="J655" s="907"/>
      <c r="K655" s="545"/>
      <c r="L655" s="791" t="s">
        <v>906</v>
      </c>
      <c r="M655" s="905" t="s">
        <v>21</v>
      </c>
      <c r="N655" s="1334" t="s">
        <v>22</v>
      </c>
      <c r="O655" s="1406" t="s">
        <v>1403</v>
      </c>
      <c r="P655" s="1343" t="s">
        <v>1400</v>
      </c>
    </row>
    <row r="656" spans="1:16" s="14" customFormat="1" ht="42.65" customHeight="1">
      <c r="A656" s="1018"/>
      <c r="B656" s="953" t="s">
        <v>19</v>
      </c>
      <c r="C656" s="607" t="s">
        <v>1405</v>
      </c>
      <c r="D656" s="178" t="s">
        <v>1021</v>
      </c>
      <c r="E656" s="29"/>
      <c r="F656" s="948"/>
      <c r="G656" s="949" t="str">
        <f>IF(F656=0,"",#REF!/F656)</f>
        <v/>
      </c>
      <c r="H656" s="933" t="str">
        <f>IF(F656=0,"",G656*1.3)</f>
        <v/>
      </c>
      <c r="I656" s="86"/>
      <c r="J656" s="890"/>
      <c r="K656" s="933" t="str">
        <f>IF(I656=0,"",I656*1.3*J656)</f>
        <v/>
      </c>
      <c r="L656" s="117"/>
      <c r="M656" s="154" t="s">
        <v>86</v>
      </c>
      <c r="N656" s="1334" t="s">
        <v>22</v>
      </c>
      <c r="O656" s="1408" t="s">
        <v>1406</v>
      </c>
      <c r="P656" s="179" t="s">
        <v>525</v>
      </c>
    </row>
    <row r="657" spans="1:16" s="14" customFormat="1" ht="42.65" customHeight="1">
      <c r="A657" s="1018"/>
      <c r="B657" s="953" t="s">
        <v>19</v>
      </c>
      <c r="C657" s="607" t="s">
        <v>1407</v>
      </c>
      <c r="D657" s="178"/>
      <c r="E657" s="24"/>
      <c r="F657" s="30"/>
      <c r="G657" s="34"/>
      <c r="H657" s="35"/>
      <c r="I657" s="86"/>
      <c r="J657" s="890"/>
      <c r="K657" s="35"/>
      <c r="L657" s="117" t="s">
        <v>52</v>
      </c>
      <c r="M657" s="154" t="s">
        <v>21</v>
      </c>
      <c r="N657" s="1334" t="s">
        <v>22</v>
      </c>
      <c r="O657" s="1408" t="s">
        <v>1408</v>
      </c>
      <c r="P657" s="179" t="s">
        <v>1409</v>
      </c>
    </row>
    <row r="658" spans="1:16" s="14" customFormat="1" ht="42.65" customHeight="1">
      <c r="A658" s="1018"/>
      <c r="B658" s="953" t="s">
        <v>19</v>
      </c>
      <c r="C658" s="607" t="s">
        <v>1407</v>
      </c>
      <c r="D658" s="178"/>
      <c r="E658" s="24"/>
      <c r="F658" s="30"/>
      <c r="G658" s="34"/>
      <c r="H658" s="35"/>
      <c r="I658" s="86"/>
      <c r="J658" s="890"/>
      <c r="K658" s="35"/>
      <c r="L658" s="117" t="s">
        <v>445</v>
      </c>
      <c r="M658" s="154" t="s">
        <v>21</v>
      </c>
      <c r="N658" s="1334" t="s">
        <v>22</v>
      </c>
      <c r="O658" s="1408" t="s">
        <v>1408</v>
      </c>
      <c r="P658" s="179" t="s">
        <v>1350</v>
      </c>
    </row>
    <row r="659" spans="1:16" s="14" customFormat="1" ht="42.65" customHeight="1">
      <c r="A659" s="1018"/>
      <c r="B659" s="953" t="s">
        <v>19</v>
      </c>
      <c r="C659" s="607" t="s">
        <v>1407</v>
      </c>
      <c r="D659" s="178"/>
      <c r="E659" s="24"/>
      <c r="F659" s="30"/>
      <c r="G659" s="34"/>
      <c r="H659" s="35"/>
      <c r="I659" s="86"/>
      <c r="J659" s="890"/>
      <c r="K659" s="35"/>
      <c r="L659" s="117" t="s">
        <v>447</v>
      </c>
      <c r="M659" s="154" t="s">
        <v>21</v>
      </c>
      <c r="N659" s="1334" t="s">
        <v>22</v>
      </c>
      <c r="O659" s="1408" t="s">
        <v>1408</v>
      </c>
      <c r="P659" s="179" t="s">
        <v>1252</v>
      </c>
    </row>
    <row r="660" spans="1:16" s="14" customFormat="1" ht="42.65" customHeight="1">
      <c r="A660" s="1018"/>
      <c r="B660" s="953" t="s">
        <v>19</v>
      </c>
      <c r="C660" s="607" t="s">
        <v>1410</v>
      </c>
      <c r="D660" s="178"/>
      <c r="E660" s="24"/>
      <c r="F660" s="15"/>
      <c r="G660" s="36"/>
      <c r="H660" s="37"/>
      <c r="I660" s="59"/>
      <c r="J660" s="890"/>
      <c r="K660" s="39"/>
      <c r="L660" s="117" t="s">
        <v>52</v>
      </c>
      <c r="M660" s="154" t="s">
        <v>86</v>
      </c>
      <c r="N660" s="1334" t="s">
        <v>22</v>
      </c>
      <c r="O660" s="1408" t="s">
        <v>1411</v>
      </c>
      <c r="P660" s="179" t="s">
        <v>1412</v>
      </c>
    </row>
    <row r="661" spans="1:16" s="14" customFormat="1" ht="42.65" customHeight="1">
      <c r="A661" s="1018"/>
      <c r="B661" s="953" t="s">
        <v>19</v>
      </c>
      <c r="C661" s="607" t="s">
        <v>1410</v>
      </c>
      <c r="D661" s="178"/>
      <c r="E661" s="50"/>
      <c r="F661" s="15"/>
      <c r="G661" s="36"/>
      <c r="H661" s="37"/>
      <c r="I661" s="59"/>
      <c r="J661" s="890"/>
      <c r="K661" s="39"/>
      <c r="L661" s="117" t="s">
        <v>447</v>
      </c>
      <c r="M661" s="154" t="s">
        <v>86</v>
      </c>
      <c r="N661" s="1334" t="s">
        <v>22</v>
      </c>
      <c r="O661" s="1408" t="s">
        <v>1411</v>
      </c>
      <c r="P661" s="179" t="s">
        <v>1412</v>
      </c>
    </row>
    <row r="662" spans="1:16" s="14" customFormat="1" ht="59.5" customHeight="1">
      <c r="A662" s="1018"/>
      <c r="B662" s="1232" t="s">
        <v>19</v>
      </c>
      <c r="C662" s="611" t="s">
        <v>1410</v>
      </c>
      <c r="D662" s="1491"/>
      <c r="E662" s="24"/>
      <c r="F662" s="51"/>
      <c r="G662" s="52"/>
      <c r="H662" s="53"/>
      <c r="I662" s="60"/>
      <c r="J662" s="907"/>
      <c r="K662" s="511"/>
      <c r="L662" s="791" t="s">
        <v>904</v>
      </c>
      <c r="M662" s="905" t="s">
        <v>86</v>
      </c>
      <c r="N662" s="1334" t="s">
        <v>22</v>
      </c>
      <c r="O662" s="1406" t="s">
        <v>1411</v>
      </c>
      <c r="P662" s="1343" t="s">
        <v>1413</v>
      </c>
    </row>
    <row r="663" spans="1:16" s="14" customFormat="1" ht="57.5" customHeight="1">
      <c r="A663" s="1018"/>
      <c r="B663" s="1232" t="s">
        <v>19</v>
      </c>
      <c r="C663" s="611" t="s">
        <v>1410</v>
      </c>
      <c r="D663" s="1491"/>
      <c r="E663" s="24"/>
      <c r="F663" s="51"/>
      <c r="G663" s="52"/>
      <c r="H663" s="53"/>
      <c r="I663" s="60"/>
      <c r="J663" s="907"/>
      <c r="K663" s="511"/>
      <c r="L663" s="791" t="s">
        <v>1401</v>
      </c>
      <c r="M663" s="905" t="s">
        <v>86</v>
      </c>
      <c r="N663" s="1334" t="s">
        <v>22</v>
      </c>
      <c r="O663" s="1406" t="s">
        <v>1411</v>
      </c>
      <c r="P663" s="1343" t="s">
        <v>1414</v>
      </c>
    </row>
    <row r="664" spans="1:16" s="14" customFormat="1" ht="46.5" customHeight="1">
      <c r="A664" s="1018"/>
      <c r="B664" s="953" t="s">
        <v>19</v>
      </c>
      <c r="C664" s="607" t="s">
        <v>1415</v>
      </c>
      <c r="D664" s="178"/>
      <c r="E664" s="24"/>
      <c r="F664" s="15"/>
      <c r="G664" s="36"/>
      <c r="H664" s="37"/>
      <c r="I664" s="59"/>
      <c r="J664" s="890"/>
      <c r="K664" s="39"/>
      <c r="L664" s="117" t="s">
        <v>52</v>
      </c>
      <c r="M664" s="154" t="s">
        <v>86</v>
      </c>
      <c r="N664" s="1334" t="s">
        <v>22</v>
      </c>
      <c r="O664" s="1408" t="s">
        <v>1416</v>
      </c>
      <c r="P664" s="179" t="s">
        <v>1417</v>
      </c>
    </row>
    <row r="665" spans="1:16" s="14" customFormat="1" ht="44.5" customHeight="1">
      <c r="A665" s="1018"/>
      <c r="B665" s="953" t="s">
        <v>19</v>
      </c>
      <c r="C665" s="607" t="s">
        <v>1415</v>
      </c>
      <c r="D665" s="178"/>
      <c r="E665" s="24"/>
      <c r="F665" s="15"/>
      <c r="G665" s="36"/>
      <c r="H665" s="37"/>
      <c r="I665" s="59"/>
      <c r="J665" s="890"/>
      <c r="K665" s="39"/>
      <c r="L665" s="117" t="s">
        <v>447</v>
      </c>
      <c r="M665" s="154" t="s">
        <v>86</v>
      </c>
      <c r="N665" s="1334" t="s">
        <v>22</v>
      </c>
      <c r="O665" s="1408" t="s">
        <v>1416</v>
      </c>
      <c r="P665" s="179" t="s">
        <v>1417</v>
      </c>
    </row>
    <row r="666" spans="1:16" s="14" customFormat="1" ht="51.5" customHeight="1">
      <c r="A666" s="1018"/>
      <c r="B666" s="1232" t="s">
        <v>19</v>
      </c>
      <c r="C666" s="611" t="s">
        <v>1415</v>
      </c>
      <c r="D666" s="1491"/>
      <c r="E666" s="24"/>
      <c r="F666" s="51"/>
      <c r="G666" s="52"/>
      <c r="H666" s="53"/>
      <c r="I666" s="60"/>
      <c r="J666" s="907"/>
      <c r="K666" s="511"/>
      <c r="L666" s="791" t="s">
        <v>904</v>
      </c>
      <c r="M666" s="905" t="s">
        <v>86</v>
      </c>
      <c r="N666" s="1334" t="s">
        <v>22</v>
      </c>
      <c r="O666" s="1406" t="s">
        <v>1416</v>
      </c>
      <c r="P666" s="1343" t="s">
        <v>1418</v>
      </c>
    </row>
    <row r="667" spans="1:16" s="14" customFormat="1" ht="55.5" customHeight="1">
      <c r="A667" s="1018"/>
      <c r="B667" s="1232" t="s">
        <v>19</v>
      </c>
      <c r="C667" s="611" t="s">
        <v>1415</v>
      </c>
      <c r="D667" s="1491"/>
      <c r="E667" s="24"/>
      <c r="F667" s="51"/>
      <c r="G667" s="52"/>
      <c r="H667" s="53"/>
      <c r="I667" s="60"/>
      <c r="J667" s="907"/>
      <c r="K667" s="511"/>
      <c r="L667" s="791" t="s">
        <v>906</v>
      </c>
      <c r="M667" s="905" t="s">
        <v>86</v>
      </c>
      <c r="N667" s="1334" t="s">
        <v>22</v>
      </c>
      <c r="O667" s="1406" t="s">
        <v>1416</v>
      </c>
      <c r="P667" s="1343" t="s">
        <v>1418</v>
      </c>
    </row>
    <row r="668" spans="1:16" s="14" customFormat="1" ht="42.65" customHeight="1">
      <c r="A668" s="1018"/>
      <c r="B668" s="1232" t="s">
        <v>19</v>
      </c>
      <c r="C668" s="611" t="s">
        <v>1419</v>
      </c>
      <c r="D668" s="1491"/>
      <c r="E668" s="24"/>
      <c r="F668" s="51"/>
      <c r="G668" s="52"/>
      <c r="H668" s="53"/>
      <c r="I668" s="60"/>
      <c r="J668" s="907"/>
      <c r="K668" s="511"/>
      <c r="L668" s="791" t="s">
        <v>52</v>
      </c>
      <c r="M668" s="905" t="s">
        <v>21</v>
      </c>
      <c r="N668" s="1334" t="s">
        <v>22</v>
      </c>
      <c r="O668" s="1406" t="s">
        <v>1420</v>
      </c>
      <c r="P668" s="1343" t="s">
        <v>1421</v>
      </c>
    </row>
    <row r="669" spans="1:16" s="14" customFormat="1" ht="42.65" customHeight="1">
      <c r="A669" s="1018"/>
      <c r="B669" s="953" t="s">
        <v>19</v>
      </c>
      <c r="C669" s="607" t="s">
        <v>1419</v>
      </c>
      <c r="D669" s="178"/>
      <c r="E669" s="24"/>
      <c r="F669" s="15"/>
      <c r="G669" s="36"/>
      <c r="H669" s="37"/>
      <c r="I669" s="59"/>
      <c r="J669" s="890"/>
      <c r="K669" s="39"/>
      <c r="L669" s="117" t="s">
        <v>445</v>
      </c>
      <c r="M669" s="154" t="s">
        <v>21</v>
      </c>
      <c r="N669" s="1334" t="s">
        <v>22</v>
      </c>
      <c r="O669" s="1408" t="s">
        <v>1422</v>
      </c>
      <c r="P669" s="179" t="s">
        <v>1423</v>
      </c>
    </row>
    <row r="670" spans="1:16" s="14" customFormat="1" ht="42.65" customHeight="1">
      <c r="A670" s="1018"/>
      <c r="B670" s="953" t="s">
        <v>19</v>
      </c>
      <c r="C670" s="607" t="s">
        <v>1419</v>
      </c>
      <c r="D670" s="178"/>
      <c r="E670" s="24"/>
      <c r="F670" s="15"/>
      <c r="G670" s="36"/>
      <c r="H670" s="37"/>
      <c r="I670" s="59"/>
      <c r="J670" s="890"/>
      <c r="K670" s="39"/>
      <c r="L670" s="117" t="s">
        <v>447</v>
      </c>
      <c r="M670" s="154" t="s">
        <v>21</v>
      </c>
      <c r="N670" s="1334" t="s">
        <v>22</v>
      </c>
      <c r="O670" s="1408" t="s">
        <v>1420</v>
      </c>
      <c r="P670" s="179" t="s">
        <v>1424</v>
      </c>
    </row>
    <row r="671" spans="1:16" s="14" customFormat="1" ht="42.65" customHeight="1">
      <c r="A671" s="1018"/>
      <c r="B671" s="1232" t="s">
        <v>19</v>
      </c>
      <c r="C671" s="611" t="s">
        <v>1425</v>
      </c>
      <c r="D671" s="1491"/>
      <c r="E671" s="24"/>
      <c r="F671" s="51"/>
      <c r="G671" s="52"/>
      <c r="H671" s="53"/>
      <c r="I671" s="60"/>
      <c r="J671" s="907"/>
      <c r="K671" s="511"/>
      <c r="L671" s="791" t="s">
        <v>52</v>
      </c>
      <c r="M671" s="905" t="s">
        <v>21</v>
      </c>
      <c r="N671" s="1334" t="s">
        <v>22</v>
      </c>
      <c r="O671" s="1406" t="s">
        <v>1426</v>
      </c>
      <c r="P671" s="1406" t="s">
        <v>1424</v>
      </c>
    </row>
    <row r="672" spans="1:16" s="14" customFormat="1" ht="42.65" customHeight="1">
      <c r="A672" s="1018"/>
      <c r="B672" s="953" t="s">
        <v>19</v>
      </c>
      <c r="C672" s="607" t="s">
        <v>1425</v>
      </c>
      <c r="D672" s="178"/>
      <c r="E672" s="24"/>
      <c r="F672" s="15"/>
      <c r="G672" s="36"/>
      <c r="H672" s="37"/>
      <c r="I672" s="59"/>
      <c r="J672" s="890"/>
      <c r="K672" s="39"/>
      <c r="L672" s="117" t="s">
        <v>445</v>
      </c>
      <c r="M672" s="154" t="s">
        <v>21</v>
      </c>
      <c r="N672" s="1334" t="s">
        <v>22</v>
      </c>
      <c r="O672" s="1408" t="s">
        <v>1426</v>
      </c>
      <c r="P672" s="179" t="s">
        <v>1427</v>
      </c>
    </row>
    <row r="673" spans="1:16" s="14" customFormat="1" ht="42.65" customHeight="1">
      <c r="A673" s="1018"/>
      <c r="B673" s="953" t="s">
        <v>19</v>
      </c>
      <c r="C673" s="607" t="s">
        <v>1425</v>
      </c>
      <c r="D673" s="178"/>
      <c r="E673" s="24"/>
      <c r="F673" s="15"/>
      <c r="G673" s="36"/>
      <c r="H673" s="37"/>
      <c r="I673" s="59"/>
      <c r="J673" s="890"/>
      <c r="K673" s="39"/>
      <c r="L673" s="117" t="s">
        <v>447</v>
      </c>
      <c r="M673" s="154" t="s">
        <v>21</v>
      </c>
      <c r="N673" s="1334" t="s">
        <v>22</v>
      </c>
      <c r="O673" s="1408" t="s">
        <v>1426</v>
      </c>
      <c r="P673" s="179" t="s">
        <v>1424</v>
      </c>
    </row>
    <row r="674" spans="1:16" s="14" customFormat="1" ht="42.65" customHeight="1">
      <c r="A674" s="1018"/>
      <c r="B674" s="953" t="s">
        <v>19</v>
      </c>
      <c r="C674" s="607" t="s">
        <v>1428</v>
      </c>
      <c r="D674" s="178"/>
      <c r="E674" s="24"/>
      <c r="F674" s="15"/>
      <c r="G674" s="36"/>
      <c r="H674" s="37"/>
      <c r="I674" s="59"/>
      <c r="J674" s="890"/>
      <c r="K674" s="39"/>
      <c r="L674" s="117" t="s">
        <v>52</v>
      </c>
      <c r="M674" s="154" t="s">
        <v>86</v>
      </c>
      <c r="N674" s="1334" t="s">
        <v>22</v>
      </c>
      <c r="O674" s="1408" t="s">
        <v>1429</v>
      </c>
      <c r="P674" s="179" t="s">
        <v>1430</v>
      </c>
    </row>
    <row r="675" spans="1:16" s="14" customFormat="1" ht="42.65" customHeight="1">
      <c r="A675" s="1018"/>
      <c r="B675" s="953" t="s">
        <v>19</v>
      </c>
      <c r="C675" s="607" t="s">
        <v>1428</v>
      </c>
      <c r="D675" s="178"/>
      <c r="E675" s="24"/>
      <c r="F675" s="15"/>
      <c r="G675" s="36"/>
      <c r="H675" s="37"/>
      <c r="I675" s="59"/>
      <c r="J675" s="890"/>
      <c r="K675" s="39"/>
      <c r="L675" s="117" t="s">
        <v>447</v>
      </c>
      <c r="M675" s="154" t="s">
        <v>86</v>
      </c>
      <c r="N675" s="1334" t="s">
        <v>22</v>
      </c>
      <c r="O675" s="1408" t="s">
        <v>1429</v>
      </c>
      <c r="P675" s="179" t="s">
        <v>1430</v>
      </c>
    </row>
    <row r="676" spans="1:16" s="14" customFormat="1" ht="42.65" customHeight="1">
      <c r="A676" s="1018"/>
      <c r="B676" s="1232" t="s">
        <v>19</v>
      </c>
      <c r="C676" s="611" t="s">
        <v>1428</v>
      </c>
      <c r="D676" s="1491"/>
      <c r="E676" s="24"/>
      <c r="F676" s="51"/>
      <c r="G676" s="52"/>
      <c r="H676" s="53"/>
      <c r="I676" s="60"/>
      <c r="J676" s="907"/>
      <c r="K676" s="511"/>
      <c r="L676" s="791" t="s">
        <v>904</v>
      </c>
      <c r="M676" s="905" t="s">
        <v>86</v>
      </c>
      <c r="N676" s="1334" t="s">
        <v>22</v>
      </c>
      <c r="O676" s="1406" t="s">
        <v>1431</v>
      </c>
      <c r="P676" s="1343" t="s">
        <v>1432</v>
      </c>
    </row>
    <row r="677" spans="1:16" s="14" customFormat="1" ht="42.65" customHeight="1">
      <c r="A677" s="1018"/>
      <c r="B677" s="1232" t="s">
        <v>19</v>
      </c>
      <c r="C677" s="611" t="s">
        <v>1428</v>
      </c>
      <c r="D677" s="1491"/>
      <c r="E677" s="24"/>
      <c r="F677" s="51"/>
      <c r="G677" s="52"/>
      <c r="H677" s="53"/>
      <c r="I677" s="60"/>
      <c r="J677" s="907"/>
      <c r="K677" s="511"/>
      <c r="L677" s="791" t="s">
        <v>906</v>
      </c>
      <c r="M677" s="905" t="s">
        <v>86</v>
      </c>
      <c r="N677" s="1334" t="s">
        <v>22</v>
      </c>
      <c r="O677" s="1406" t="s">
        <v>1429</v>
      </c>
      <c r="P677" s="1343" t="s">
        <v>1432</v>
      </c>
    </row>
    <row r="678" spans="1:16" s="14" customFormat="1" ht="42.65" customHeight="1">
      <c r="A678" s="1018"/>
      <c r="B678" s="953" t="s">
        <v>19</v>
      </c>
      <c r="C678" s="607" t="s">
        <v>1433</v>
      </c>
      <c r="D678" s="178"/>
      <c r="E678" s="24"/>
      <c r="F678" s="15"/>
      <c r="G678" s="36"/>
      <c r="H678" s="37"/>
      <c r="I678" s="59"/>
      <c r="J678" s="890"/>
      <c r="K678" s="39"/>
      <c r="L678" s="117" t="s">
        <v>52</v>
      </c>
      <c r="M678" s="154" t="s">
        <v>86</v>
      </c>
      <c r="N678" s="1334" t="s">
        <v>22</v>
      </c>
      <c r="O678" s="1408" t="s">
        <v>1434</v>
      </c>
      <c r="P678" s="179" t="s">
        <v>1430</v>
      </c>
    </row>
    <row r="679" spans="1:16" s="14" customFormat="1" ht="42.65" customHeight="1">
      <c r="A679" s="1018"/>
      <c r="B679" s="953" t="s">
        <v>19</v>
      </c>
      <c r="C679" s="607" t="s">
        <v>1433</v>
      </c>
      <c r="D679" s="178"/>
      <c r="E679" s="24"/>
      <c r="F679" s="15"/>
      <c r="G679" s="36"/>
      <c r="H679" s="37"/>
      <c r="I679" s="59"/>
      <c r="J679" s="890"/>
      <c r="K679" s="39"/>
      <c r="L679" s="117" t="s">
        <v>447</v>
      </c>
      <c r="M679" s="154" t="s">
        <v>86</v>
      </c>
      <c r="N679" s="1334" t="s">
        <v>22</v>
      </c>
      <c r="O679" s="1408" t="s">
        <v>1434</v>
      </c>
      <c r="P679" s="179" t="s">
        <v>1430</v>
      </c>
    </row>
    <row r="680" spans="1:16" s="14" customFormat="1" ht="42.65" customHeight="1">
      <c r="A680" s="1018"/>
      <c r="B680" s="1232" t="s">
        <v>19</v>
      </c>
      <c r="C680" s="611" t="s">
        <v>1433</v>
      </c>
      <c r="D680" s="1491"/>
      <c r="E680" s="24"/>
      <c r="F680" s="51"/>
      <c r="G680" s="52"/>
      <c r="H680" s="53"/>
      <c r="I680" s="60"/>
      <c r="J680" s="907"/>
      <c r="K680" s="511"/>
      <c r="L680" s="791" t="s">
        <v>904</v>
      </c>
      <c r="M680" s="905" t="s">
        <v>86</v>
      </c>
      <c r="N680" s="1334" t="s">
        <v>22</v>
      </c>
      <c r="O680" s="1406" t="s">
        <v>1434</v>
      </c>
      <c r="P680" s="1343" t="s">
        <v>1432</v>
      </c>
    </row>
    <row r="681" spans="1:16" s="14" customFormat="1" ht="42.65" customHeight="1">
      <c r="A681" s="1018"/>
      <c r="B681" s="1232" t="s">
        <v>19</v>
      </c>
      <c r="C681" s="611" t="s">
        <v>1433</v>
      </c>
      <c r="D681" s="1491"/>
      <c r="E681" s="24"/>
      <c r="F681" s="51"/>
      <c r="G681" s="52"/>
      <c r="H681" s="53"/>
      <c r="I681" s="60"/>
      <c r="J681" s="907"/>
      <c r="K681" s="511"/>
      <c r="L681" s="791" t="s">
        <v>906</v>
      </c>
      <c r="M681" s="905" t="s">
        <v>86</v>
      </c>
      <c r="N681" s="1334" t="s">
        <v>22</v>
      </c>
      <c r="O681" s="1406" t="s">
        <v>1434</v>
      </c>
      <c r="P681" s="1343" t="s">
        <v>1432</v>
      </c>
    </row>
    <row r="682" spans="1:16" s="14" customFormat="1" ht="42.65" customHeight="1">
      <c r="A682" s="1018"/>
      <c r="B682" s="1232" t="s">
        <v>19</v>
      </c>
      <c r="C682" s="611" t="s">
        <v>1435</v>
      </c>
      <c r="D682" s="1491"/>
      <c r="E682" s="24"/>
      <c r="F682" s="51"/>
      <c r="G682" s="52"/>
      <c r="H682" s="53"/>
      <c r="I682" s="60"/>
      <c r="J682" s="907"/>
      <c r="K682" s="511"/>
      <c r="L682" s="791" t="s">
        <v>52</v>
      </c>
      <c r="M682" s="905" t="s">
        <v>21</v>
      </c>
      <c r="N682" s="1334" t="s">
        <v>22</v>
      </c>
      <c r="O682" s="1406" t="s">
        <v>1436</v>
      </c>
      <c r="P682" s="1343" t="s">
        <v>1424</v>
      </c>
    </row>
    <row r="683" spans="1:16" s="14" customFormat="1" ht="42.65" customHeight="1">
      <c r="A683" s="1018"/>
      <c r="B683" s="953" t="s">
        <v>19</v>
      </c>
      <c r="C683" s="607" t="s">
        <v>1435</v>
      </c>
      <c r="D683" s="178"/>
      <c r="E683" s="29"/>
      <c r="F683" s="15"/>
      <c r="G683" s="36"/>
      <c r="H683" s="37"/>
      <c r="I683" s="59"/>
      <c r="J683" s="890"/>
      <c r="K683" s="39"/>
      <c r="L683" s="117" t="s">
        <v>445</v>
      </c>
      <c r="M683" s="154" t="s">
        <v>21</v>
      </c>
      <c r="N683" s="1334" t="s">
        <v>22</v>
      </c>
      <c r="O683" s="1408" t="s">
        <v>1436</v>
      </c>
      <c r="P683" s="179" t="s">
        <v>1437</v>
      </c>
    </row>
    <row r="684" spans="1:16" s="14" customFormat="1" ht="42.65" customHeight="1">
      <c r="A684" s="1018"/>
      <c r="B684" s="953" t="s">
        <v>19</v>
      </c>
      <c r="C684" s="607" t="s">
        <v>1435</v>
      </c>
      <c r="D684" s="178"/>
      <c r="E684" s="29"/>
      <c r="F684" s="15"/>
      <c r="G684" s="36"/>
      <c r="H684" s="37"/>
      <c r="I684" s="59"/>
      <c r="J684" s="890"/>
      <c r="K684" s="39"/>
      <c r="L684" s="117" t="s">
        <v>447</v>
      </c>
      <c r="M684" s="154" t="s">
        <v>21</v>
      </c>
      <c r="N684" s="1334" t="s">
        <v>22</v>
      </c>
      <c r="O684" s="1408" t="s">
        <v>1436</v>
      </c>
      <c r="P684" s="179" t="s">
        <v>1424</v>
      </c>
    </row>
    <row r="685" spans="1:16" s="14" customFormat="1" ht="42.65" customHeight="1">
      <c r="A685" s="1018"/>
      <c r="B685" s="1232" t="s">
        <v>19</v>
      </c>
      <c r="C685" s="611" t="s">
        <v>1438</v>
      </c>
      <c r="D685" s="1491"/>
      <c r="E685" s="29"/>
      <c r="F685" s="805"/>
      <c r="G685" s="806"/>
      <c r="H685" s="545"/>
      <c r="I685" s="785"/>
      <c r="J685" s="907"/>
      <c r="K685" s="545"/>
      <c r="L685" s="791" t="s">
        <v>52</v>
      </c>
      <c r="M685" s="905" t="s">
        <v>21</v>
      </c>
      <c r="N685" s="1334" t="s">
        <v>22</v>
      </c>
      <c r="O685" s="1406" t="s">
        <v>1439</v>
      </c>
      <c r="P685" s="1343" t="s">
        <v>1440</v>
      </c>
    </row>
    <row r="686" spans="1:16" s="14" customFormat="1" ht="42.65" customHeight="1">
      <c r="A686" s="1018"/>
      <c r="B686" s="953" t="s">
        <v>19</v>
      </c>
      <c r="C686" s="607" t="s">
        <v>1438</v>
      </c>
      <c r="D686" s="178"/>
      <c r="E686" s="29"/>
      <c r="F686" s="30"/>
      <c r="G686" s="34"/>
      <c r="H686" s="35"/>
      <c r="I686" s="86"/>
      <c r="J686" s="890"/>
      <c r="K686" s="35"/>
      <c r="L686" s="117" t="s">
        <v>445</v>
      </c>
      <c r="M686" s="154" t="s">
        <v>21</v>
      </c>
      <c r="N686" s="1334" t="s">
        <v>22</v>
      </c>
      <c r="O686" s="1408" t="s">
        <v>1439</v>
      </c>
      <c r="P686" s="179" t="s">
        <v>1441</v>
      </c>
    </row>
    <row r="687" spans="1:16" s="14" customFormat="1" ht="42.65" customHeight="1">
      <c r="A687" s="1018"/>
      <c r="B687" s="953" t="s">
        <v>19</v>
      </c>
      <c r="C687" s="607" t="s">
        <v>1438</v>
      </c>
      <c r="D687" s="178"/>
      <c r="E687" s="29"/>
      <c r="F687" s="30"/>
      <c r="G687" s="34"/>
      <c r="H687" s="35"/>
      <c r="I687" s="86"/>
      <c r="J687" s="890"/>
      <c r="K687" s="35"/>
      <c r="L687" s="117" t="s">
        <v>447</v>
      </c>
      <c r="M687" s="154" t="s">
        <v>21</v>
      </c>
      <c r="N687" s="1334" t="s">
        <v>22</v>
      </c>
      <c r="O687" s="1408" t="s">
        <v>1439</v>
      </c>
      <c r="P687" s="179" t="s">
        <v>1442</v>
      </c>
    </row>
    <row r="688" spans="1:16" s="14" customFormat="1" ht="42.65" customHeight="1">
      <c r="A688" s="1018"/>
      <c r="B688" s="953" t="s">
        <v>19</v>
      </c>
      <c r="C688" s="607" t="s">
        <v>1443</v>
      </c>
      <c r="D688" s="178" t="s">
        <v>1021</v>
      </c>
      <c r="E688" s="29"/>
      <c r="F688" s="948"/>
      <c r="G688" s="949" t="str">
        <f>IF(F688=0,"",#REF!/F688)</f>
        <v/>
      </c>
      <c r="H688" s="933" t="str">
        <f>IF(F688=0,"",G688*1.3)</f>
        <v/>
      </c>
      <c r="I688" s="86"/>
      <c r="J688" s="890"/>
      <c r="K688" s="933" t="str">
        <f>IF(I688=0,"",I688*1.3*J688)</f>
        <v/>
      </c>
      <c r="L688" s="117" t="s">
        <v>52</v>
      </c>
      <c r="M688" s="154" t="s">
        <v>86</v>
      </c>
      <c r="N688" s="1334" t="s">
        <v>22</v>
      </c>
      <c r="O688" s="1408" t="s">
        <v>1444</v>
      </c>
      <c r="P688" s="179" t="s">
        <v>1445</v>
      </c>
    </row>
    <row r="689" spans="1:16" s="14" customFormat="1" ht="42.65" customHeight="1">
      <c r="A689" s="1018"/>
      <c r="B689" s="953" t="s">
        <v>19</v>
      </c>
      <c r="C689" s="607" t="s">
        <v>1443</v>
      </c>
      <c r="D689" s="178" t="s">
        <v>1265</v>
      </c>
      <c r="E689" s="24"/>
      <c r="F689" s="30"/>
      <c r="G689" s="34"/>
      <c r="H689" s="35"/>
      <c r="I689" s="86"/>
      <c r="J689" s="1414" t="s">
        <v>513</v>
      </c>
      <c r="K689" s="35" t="str">
        <f>IF(I688=0,"",K688*0.1)</f>
        <v/>
      </c>
      <c r="L689" s="117" t="s">
        <v>445</v>
      </c>
      <c r="M689" s="154" t="s">
        <v>86</v>
      </c>
      <c r="N689" s="1334" t="s">
        <v>22</v>
      </c>
      <c r="O689" s="1408" t="s">
        <v>1444</v>
      </c>
      <c r="P689" s="179" t="s">
        <v>1446</v>
      </c>
    </row>
    <row r="690" spans="1:16" s="14" customFormat="1" ht="42.65" customHeight="1">
      <c r="A690" s="1018"/>
      <c r="B690" s="953" t="s">
        <v>19</v>
      </c>
      <c r="C690" s="607" t="s">
        <v>1443</v>
      </c>
      <c r="D690" s="178" t="s">
        <v>1265</v>
      </c>
      <c r="E690" s="24"/>
      <c r="F690" s="31"/>
      <c r="G690" s="48"/>
      <c r="H690" s="49"/>
      <c r="I690" s="92"/>
      <c r="J690" s="1414" t="s">
        <v>515</v>
      </c>
      <c r="K690" s="35" t="str">
        <f>IF(I688=0,"",K688*0.75)</f>
        <v/>
      </c>
      <c r="L690" s="117" t="s">
        <v>447</v>
      </c>
      <c r="M690" s="154" t="s">
        <v>86</v>
      </c>
      <c r="N690" s="1334" t="s">
        <v>22</v>
      </c>
      <c r="O690" s="1408" t="s">
        <v>1444</v>
      </c>
      <c r="P690" s="179" t="s">
        <v>1445</v>
      </c>
    </row>
    <row r="691" spans="1:16" s="14" customFormat="1" ht="42.65" customHeight="1">
      <c r="A691" s="1018"/>
      <c r="B691" s="953" t="s">
        <v>19</v>
      </c>
      <c r="C691" s="607" t="s">
        <v>1447</v>
      </c>
      <c r="D691" s="178"/>
      <c r="E691" s="24"/>
      <c r="F691" s="30"/>
      <c r="G691" s="34"/>
      <c r="H691" s="35"/>
      <c r="I691" s="86"/>
      <c r="J691" s="890"/>
      <c r="K691" s="35"/>
      <c r="L691" s="117" t="s">
        <v>52</v>
      </c>
      <c r="M691" s="154" t="s">
        <v>21</v>
      </c>
      <c r="N691" s="1334" t="s">
        <v>22</v>
      </c>
      <c r="O691" s="1408" t="s">
        <v>1448</v>
      </c>
      <c r="P691" s="179" t="s">
        <v>1449</v>
      </c>
    </row>
    <row r="692" spans="1:16" s="14" customFormat="1" ht="42.65" customHeight="1">
      <c r="A692" s="1018"/>
      <c r="B692" s="953" t="s">
        <v>19</v>
      </c>
      <c r="C692" s="607" t="s">
        <v>1447</v>
      </c>
      <c r="D692" s="178"/>
      <c r="E692" s="24"/>
      <c r="F692" s="30"/>
      <c r="G692" s="34"/>
      <c r="H692" s="35"/>
      <c r="I692" s="86"/>
      <c r="J692" s="890"/>
      <c r="K692" s="35"/>
      <c r="L692" s="117" t="s">
        <v>445</v>
      </c>
      <c r="M692" s="154" t="s">
        <v>21</v>
      </c>
      <c r="N692" s="1334" t="s">
        <v>22</v>
      </c>
      <c r="O692" s="1408" t="s">
        <v>1448</v>
      </c>
      <c r="P692" s="179" t="s">
        <v>1450</v>
      </c>
    </row>
    <row r="693" spans="1:16" s="14" customFormat="1" ht="42.65" customHeight="1">
      <c r="A693" s="1018"/>
      <c r="B693" s="953" t="s">
        <v>19</v>
      </c>
      <c r="C693" s="607" t="s">
        <v>1447</v>
      </c>
      <c r="D693" s="178"/>
      <c r="E693" s="24"/>
      <c r="F693" s="15"/>
      <c r="G693" s="36"/>
      <c r="H693" s="37"/>
      <c r="I693" s="59"/>
      <c r="J693" s="890"/>
      <c r="K693" s="39"/>
      <c r="L693" s="117" t="s">
        <v>447</v>
      </c>
      <c r="M693" s="154" t="s">
        <v>21</v>
      </c>
      <c r="N693" s="1334" t="s">
        <v>22</v>
      </c>
      <c r="O693" s="1408" t="s">
        <v>1448</v>
      </c>
      <c r="P693" s="179" t="s">
        <v>1451</v>
      </c>
    </row>
    <row r="694" spans="1:16" s="14" customFormat="1" ht="66" customHeight="1">
      <c r="A694" s="1018"/>
      <c r="B694" s="1232" t="s">
        <v>19</v>
      </c>
      <c r="C694" s="611" t="s">
        <v>1452</v>
      </c>
      <c r="D694" s="1491"/>
      <c r="E694" s="24"/>
      <c r="F694" s="51"/>
      <c r="G694" s="52"/>
      <c r="H694" s="53"/>
      <c r="I694" s="60"/>
      <c r="J694" s="907"/>
      <c r="K694" s="511"/>
      <c r="L694" s="791" t="s">
        <v>904</v>
      </c>
      <c r="M694" s="905" t="s">
        <v>86</v>
      </c>
      <c r="N694" s="1334" t="s">
        <v>909</v>
      </c>
      <c r="O694" s="1406" t="s">
        <v>1453</v>
      </c>
      <c r="P694" s="1343" t="s">
        <v>1454</v>
      </c>
    </row>
    <row r="695" spans="1:16" s="14" customFormat="1" ht="66" customHeight="1">
      <c r="A695" s="1018"/>
      <c r="B695" s="1232" t="s">
        <v>19</v>
      </c>
      <c r="C695" s="611" t="s">
        <v>1452</v>
      </c>
      <c r="D695" s="1491"/>
      <c r="E695" s="26"/>
      <c r="F695" s="51"/>
      <c r="G695" s="52"/>
      <c r="H695" s="53"/>
      <c r="I695" s="60"/>
      <c r="J695" s="907"/>
      <c r="K695" s="511"/>
      <c r="L695" s="791" t="s">
        <v>906</v>
      </c>
      <c r="M695" s="905" t="s">
        <v>86</v>
      </c>
      <c r="N695" s="1334" t="s">
        <v>909</v>
      </c>
      <c r="O695" s="1406" t="s">
        <v>1453</v>
      </c>
      <c r="P695" s="1343" t="s">
        <v>1455</v>
      </c>
    </row>
    <row r="696" spans="1:16" s="14" customFormat="1" ht="79" customHeight="1">
      <c r="A696" s="1018"/>
      <c r="B696" s="953" t="s">
        <v>19</v>
      </c>
      <c r="C696" s="607" t="s">
        <v>1456</v>
      </c>
      <c r="D696" s="178"/>
      <c r="E696" s="24"/>
      <c r="F696" s="15"/>
      <c r="G696" s="36"/>
      <c r="H696" s="37"/>
      <c r="I696" s="87"/>
      <c r="J696" s="890"/>
      <c r="K696" s="37"/>
      <c r="L696" s="117" t="s">
        <v>904</v>
      </c>
      <c r="M696" s="154" t="s">
        <v>86</v>
      </c>
      <c r="N696" s="1334" t="s">
        <v>909</v>
      </c>
      <c r="O696" s="1408" t="s">
        <v>1457</v>
      </c>
      <c r="P696" s="179" t="s">
        <v>1458</v>
      </c>
    </row>
    <row r="697" spans="1:16" s="14" customFormat="1" ht="42.65" customHeight="1">
      <c r="A697" s="1018"/>
      <c r="B697" s="953" t="s">
        <v>19</v>
      </c>
      <c r="C697" s="607" t="s">
        <v>1456</v>
      </c>
      <c r="D697" s="178"/>
      <c r="E697" s="24"/>
      <c r="F697" s="15"/>
      <c r="G697" s="36"/>
      <c r="H697" s="37"/>
      <c r="I697" s="87"/>
      <c r="J697" s="890"/>
      <c r="K697" s="37"/>
      <c r="L697" s="117" t="s">
        <v>906</v>
      </c>
      <c r="M697" s="154" t="s">
        <v>86</v>
      </c>
      <c r="N697" s="1334" t="s">
        <v>909</v>
      </c>
      <c r="O697" s="1408" t="s">
        <v>1457</v>
      </c>
      <c r="P697" s="179" t="s">
        <v>1459</v>
      </c>
    </row>
    <row r="698" spans="1:16" s="14" customFormat="1" ht="42.65" customHeight="1">
      <c r="A698" s="1018"/>
      <c r="B698" s="953" t="s">
        <v>19</v>
      </c>
      <c r="C698" s="607" t="s">
        <v>1460</v>
      </c>
      <c r="D698" s="178"/>
      <c r="E698" s="24"/>
      <c r="F698" s="15"/>
      <c r="G698" s="36"/>
      <c r="H698" s="37"/>
      <c r="I698" s="59"/>
      <c r="J698" s="890"/>
      <c r="K698" s="39"/>
      <c r="L698" s="117" t="s">
        <v>52</v>
      </c>
      <c r="M698" s="154" t="s">
        <v>86</v>
      </c>
      <c r="N698" s="1334" t="s">
        <v>22</v>
      </c>
      <c r="O698" s="1408" t="s">
        <v>1461</v>
      </c>
      <c r="P698" s="179" t="s">
        <v>1462</v>
      </c>
    </row>
    <row r="699" spans="1:16" s="14" customFormat="1" ht="42.65" customHeight="1">
      <c r="A699" s="1018"/>
      <c r="B699" s="953" t="s">
        <v>19</v>
      </c>
      <c r="C699" s="607" t="s">
        <v>1460</v>
      </c>
      <c r="D699" s="178"/>
      <c r="E699" s="24"/>
      <c r="F699" s="15"/>
      <c r="G699" s="36"/>
      <c r="H699" s="37"/>
      <c r="I699" s="59"/>
      <c r="J699" s="890"/>
      <c r="K699" s="39"/>
      <c r="L699" s="117" t="s">
        <v>447</v>
      </c>
      <c r="M699" s="154" t="s">
        <v>86</v>
      </c>
      <c r="N699" s="1334" t="s">
        <v>22</v>
      </c>
      <c r="O699" s="1408" t="s">
        <v>1461</v>
      </c>
      <c r="P699" s="179" t="s">
        <v>1462</v>
      </c>
    </row>
    <row r="700" spans="1:16" s="14" customFormat="1" ht="42.65" customHeight="1">
      <c r="A700" s="1018"/>
      <c r="B700" s="1232" t="s">
        <v>19</v>
      </c>
      <c r="C700" s="611" t="s">
        <v>1460</v>
      </c>
      <c r="D700" s="1491"/>
      <c r="E700" s="24"/>
      <c r="F700" s="51"/>
      <c r="G700" s="52"/>
      <c r="H700" s="53"/>
      <c r="I700" s="60"/>
      <c r="J700" s="907"/>
      <c r="K700" s="511"/>
      <c r="L700" s="791" t="s">
        <v>904</v>
      </c>
      <c r="M700" s="905" t="s">
        <v>86</v>
      </c>
      <c r="N700" s="1334" t="s">
        <v>22</v>
      </c>
      <c r="O700" s="1406" t="s">
        <v>1461</v>
      </c>
      <c r="P700" s="179" t="s">
        <v>1463</v>
      </c>
    </row>
    <row r="701" spans="1:16" s="14" customFormat="1" ht="42.65" customHeight="1">
      <c r="A701" s="1018"/>
      <c r="B701" s="1232" t="s">
        <v>19</v>
      </c>
      <c r="C701" s="611" t="s">
        <v>1460</v>
      </c>
      <c r="D701" s="1491"/>
      <c r="E701" s="24"/>
      <c r="F701" s="51"/>
      <c r="G701" s="52"/>
      <c r="H701" s="53"/>
      <c r="I701" s="60"/>
      <c r="J701" s="907"/>
      <c r="K701" s="511"/>
      <c r="L701" s="791" t="s">
        <v>906</v>
      </c>
      <c r="M701" s="905" t="s">
        <v>86</v>
      </c>
      <c r="N701" s="1334" t="s">
        <v>22</v>
      </c>
      <c r="O701" s="1406" t="s">
        <v>1461</v>
      </c>
      <c r="P701" s="1343" t="s">
        <v>1464</v>
      </c>
    </row>
    <row r="702" spans="1:16" s="14" customFormat="1" ht="42.65" customHeight="1">
      <c r="A702" s="1018"/>
      <c r="B702" s="1232" t="s">
        <v>19</v>
      </c>
      <c r="C702" s="611" t="s">
        <v>1465</v>
      </c>
      <c r="D702" s="1491"/>
      <c r="E702" s="24"/>
      <c r="F702" s="51"/>
      <c r="G702" s="52"/>
      <c r="H702" s="53"/>
      <c r="I702" s="60"/>
      <c r="J702" s="907"/>
      <c r="K702" s="511"/>
      <c r="L702" s="791" t="s">
        <v>52</v>
      </c>
      <c r="M702" s="905" t="s">
        <v>21</v>
      </c>
      <c r="N702" s="1334" t="s">
        <v>22</v>
      </c>
      <c r="O702" s="1406" t="s">
        <v>1466</v>
      </c>
      <c r="P702" s="1343" t="s">
        <v>525</v>
      </c>
    </row>
    <row r="703" spans="1:16" s="14" customFormat="1" ht="42.65" customHeight="1">
      <c r="A703" s="1018"/>
      <c r="B703" s="1232" t="s">
        <v>19</v>
      </c>
      <c r="C703" s="611" t="s">
        <v>1465</v>
      </c>
      <c r="D703" s="1491"/>
      <c r="E703" s="24"/>
      <c r="F703" s="51"/>
      <c r="G703" s="52"/>
      <c r="H703" s="53"/>
      <c r="I703" s="60"/>
      <c r="J703" s="907"/>
      <c r="K703" s="511"/>
      <c r="L703" s="791" t="s">
        <v>447</v>
      </c>
      <c r="M703" s="905" t="s">
        <v>21</v>
      </c>
      <c r="N703" s="1334" t="s">
        <v>22</v>
      </c>
      <c r="O703" s="1406" t="s">
        <v>1466</v>
      </c>
      <c r="P703" s="1343" t="s">
        <v>525</v>
      </c>
    </row>
    <row r="704" spans="1:16" s="14" customFormat="1" ht="42.65" customHeight="1">
      <c r="A704" s="1018"/>
      <c r="B704" s="1232" t="s">
        <v>19</v>
      </c>
      <c r="C704" s="611" t="s">
        <v>1465</v>
      </c>
      <c r="D704" s="1491"/>
      <c r="E704" s="24"/>
      <c r="F704" s="51"/>
      <c r="G704" s="52"/>
      <c r="H704" s="53"/>
      <c r="I704" s="60"/>
      <c r="J704" s="907"/>
      <c r="K704" s="511"/>
      <c r="L704" s="814" t="s">
        <v>904</v>
      </c>
      <c r="M704" s="905" t="s">
        <v>21</v>
      </c>
      <c r="N704" s="1334" t="s">
        <v>22</v>
      </c>
      <c r="O704" s="1406" t="s">
        <v>1466</v>
      </c>
      <c r="P704" s="1343" t="s">
        <v>1467</v>
      </c>
    </row>
    <row r="705" spans="1:16" s="14" customFormat="1" ht="42.65" customHeight="1">
      <c r="A705" s="1018"/>
      <c r="B705" s="1232" t="s">
        <v>19</v>
      </c>
      <c r="C705" s="611" t="s">
        <v>1465</v>
      </c>
      <c r="D705" s="1491"/>
      <c r="E705" s="24"/>
      <c r="F705" s="51"/>
      <c r="G705" s="52"/>
      <c r="H705" s="53"/>
      <c r="I705" s="60"/>
      <c r="J705" s="907"/>
      <c r="K705" s="511"/>
      <c r="L705" s="814" t="s">
        <v>906</v>
      </c>
      <c r="M705" s="905" t="s">
        <v>21</v>
      </c>
      <c r="N705" s="1334" t="s">
        <v>22</v>
      </c>
      <c r="O705" s="1406" t="s">
        <v>1466</v>
      </c>
      <c r="P705" s="1343" t="s">
        <v>1468</v>
      </c>
    </row>
    <row r="706" spans="1:16" s="14" customFormat="1" ht="42.65" customHeight="1">
      <c r="A706" s="1018"/>
      <c r="B706" s="953" t="s">
        <v>19</v>
      </c>
      <c r="C706" s="607" t="s">
        <v>1469</v>
      </c>
      <c r="D706" s="178"/>
      <c r="E706" s="558"/>
      <c r="F706" s="15"/>
      <c r="G706" s="36"/>
      <c r="H706" s="37"/>
      <c r="I706" s="59"/>
      <c r="J706" s="890"/>
      <c r="K706" s="39"/>
      <c r="L706" s="117" t="s">
        <v>52</v>
      </c>
      <c r="M706" s="154" t="s">
        <v>21</v>
      </c>
      <c r="N706" s="1334" t="s">
        <v>22</v>
      </c>
      <c r="O706" s="1408" t="s">
        <v>1470</v>
      </c>
      <c r="P706" s="179" t="s">
        <v>1471</v>
      </c>
    </row>
    <row r="707" spans="1:16" s="14" customFormat="1" ht="42.65" customHeight="1">
      <c r="A707" s="1018"/>
      <c r="B707" s="953" t="s">
        <v>19</v>
      </c>
      <c r="C707" s="607" t="s">
        <v>1469</v>
      </c>
      <c r="D707" s="178"/>
      <c r="E707" s="24"/>
      <c r="F707" s="15"/>
      <c r="G707" s="36"/>
      <c r="H707" s="37"/>
      <c r="I707" s="59"/>
      <c r="J707" s="890"/>
      <c r="K707" s="39"/>
      <c r="L707" s="117" t="s">
        <v>447</v>
      </c>
      <c r="M707" s="154" t="s">
        <v>21</v>
      </c>
      <c r="N707" s="1334" t="s">
        <v>22</v>
      </c>
      <c r="O707" s="1408" t="s">
        <v>1470</v>
      </c>
      <c r="P707" s="179" t="s">
        <v>1472</v>
      </c>
    </row>
    <row r="708" spans="1:16" s="14" customFormat="1" ht="42.65" customHeight="1">
      <c r="A708" s="1018"/>
      <c r="B708" s="953" t="s">
        <v>19</v>
      </c>
      <c r="C708" s="608" t="s">
        <v>1469</v>
      </c>
      <c r="D708" s="178"/>
      <c r="E708" s="24"/>
      <c r="F708" s="563"/>
      <c r="G708" s="564"/>
      <c r="H708" s="565"/>
      <c r="I708" s="566"/>
      <c r="J708" s="890"/>
      <c r="K708" s="565"/>
      <c r="L708" s="58" t="s">
        <v>904</v>
      </c>
      <c r="M708" s="154" t="s">
        <v>21</v>
      </c>
      <c r="N708" s="1334" t="s">
        <v>22</v>
      </c>
      <c r="O708" s="1408" t="s">
        <v>1470</v>
      </c>
      <c r="P708" s="179" t="s">
        <v>1473</v>
      </c>
    </row>
    <row r="709" spans="1:16" s="14" customFormat="1" ht="42.65" customHeight="1">
      <c r="A709" s="1018"/>
      <c r="B709" s="953" t="s">
        <v>19</v>
      </c>
      <c r="C709" s="608" t="s">
        <v>1469</v>
      </c>
      <c r="D709" s="178"/>
      <c r="E709" s="24"/>
      <c r="F709" s="563"/>
      <c r="G709" s="564"/>
      <c r="H709" s="565"/>
      <c r="I709" s="566"/>
      <c r="J709" s="890"/>
      <c r="K709" s="565"/>
      <c r="L709" s="58" t="s">
        <v>906</v>
      </c>
      <c r="M709" s="154" t="s">
        <v>21</v>
      </c>
      <c r="N709" s="1334" t="s">
        <v>22</v>
      </c>
      <c r="O709" s="1408" t="s">
        <v>1470</v>
      </c>
      <c r="P709" s="179" t="s">
        <v>1474</v>
      </c>
    </row>
    <row r="710" spans="1:16" s="14" customFormat="1" ht="42.65" customHeight="1">
      <c r="A710" s="1018"/>
      <c r="B710" s="1232" t="s">
        <v>19</v>
      </c>
      <c r="C710" s="611" t="s">
        <v>1475</v>
      </c>
      <c r="D710" s="1491"/>
      <c r="E710" s="24"/>
      <c r="F710" s="51"/>
      <c r="G710" s="52"/>
      <c r="H710" s="53"/>
      <c r="I710" s="60"/>
      <c r="J710" s="907"/>
      <c r="K710" s="511"/>
      <c r="L710" s="791" t="s">
        <v>52</v>
      </c>
      <c r="M710" s="905" t="s">
        <v>21</v>
      </c>
      <c r="N710" s="1334" t="s">
        <v>22</v>
      </c>
      <c r="O710" s="1406" t="s">
        <v>1476</v>
      </c>
      <c r="P710" s="1343" t="s">
        <v>528</v>
      </c>
    </row>
    <row r="711" spans="1:16" s="14" customFormat="1" ht="42.65" customHeight="1">
      <c r="A711" s="1018"/>
      <c r="B711" s="953" t="s">
        <v>19</v>
      </c>
      <c r="C711" s="607" t="s">
        <v>1475</v>
      </c>
      <c r="D711" s="178"/>
      <c r="E711" s="24"/>
      <c r="F711" s="15"/>
      <c r="G711" s="36"/>
      <c r="H711" s="37"/>
      <c r="I711" s="59"/>
      <c r="J711" s="890"/>
      <c r="K711" s="39"/>
      <c r="L711" s="117" t="s">
        <v>445</v>
      </c>
      <c r="M711" s="154" t="s">
        <v>21</v>
      </c>
      <c r="N711" s="1334" t="s">
        <v>22</v>
      </c>
      <c r="O711" s="1408" t="s">
        <v>1476</v>
      </c>
      <c r="P711" s="179" t="s">
        <v>1477</v>
      </c>
    </row>
    <row r="712" spans="1:16" s="14" customFormat="1" ht="42.65" customHeight="1">
      <c r="A712" s="1018"/>
      <c r="B712" s="953" t="s">
        <v>19</v>
      </c>
      <c r="C712" s="607" t="s">
        <v>1475</v>
      </c>
      <c r="D712" s="178"/>
      <c r="E712" s="24"/>
      <c r="F712" s="15"/>
      <c r="G712" s="36"/>
      <c r="H712" s="37"/>
      <c r="I712" s="59"/>
      <c r="J712" s="890"/>
      <c r="K712" s="39"/>
      <c r="L712" s="117" t="s">
        <v>447</v>
      </c>
      <c r="M712" s="154" t="s">
        <v>21</v>
      </c>
      <c r="N712" s="1334" t="s">
        <v>22</v>
      </c>
      <c r="O712" s="1408" t="s">
        <v>1476</v>
      </c>
      <c r="P712" s="179" t="s">
        <v>525</v>
      </c>
    </row>
    <row r="713" spans="1:16" s="14" customFormat="1" ht="42.65" customHeight="1">
      <c r="A713" s="1018"/>
      <c r="B713" s="953" t="s">
        <v>19</v>
      </c>
      <c r="C713" s="607" t="s">
        <v>1478</v>
      </c>
      <c r="D713" s="1412"/>
      <c r="E713" s="24"/>
      <c r="F713" s="15"/>
      <c r="G713" s="36"/>
      <c r="H713" s="37"/>
      <c r="I713" s="59"/>
      <c r="J713" s="890"/>
      <c r="K713" s="39"/>
      <c r="L713" s="117" t="s">
        <v>445</v>
      </c>
      <c r="M713" s="154" t="s">
        <v>21</v>
      </c>
      <c r="N713" s="1334" t="s">
        <v>22</v>
      </c>
      <c r="O713" s="1408" t="s">
        <v>1479</v>
      </c>
      <c r="P713" s="179" t="s">
        <v>1480</v>
      </c>
    </row>
    <row r="714" spans="1:16" s="14" customFormat="1" ht="42.65" customHeight="1">
      <c r="A714" s="1018"/>
      <c r="B714" s="953" t="s">
        <v>19</v>
      </c>
      <c r="C714" s="607" t="s">
        <v>1481</v>
      </c>
      <c r="D714" s="178"/>
      <c r="E714" s="24"/>
      <c r="F714" s="15"/>
      <c r="G714" s="36"/>
      <c r="H714" s="37"/>
      <c r="I714" s="59"/>
      <c r="J714" s="890"/>
      <c r="K714" s="39"/>
      <c r="L714" s="117" t="s">
        <v>52</v>
      </c>
      <c r="M714" s="154" t="s">
        <v>21</v>
      </c>
      <c r="N714" s="1334" t="s">
        <v>22</v>
      </c>
      <c r="O714" s="1408" t="s">
        <v>1482</v>
      </c>
      <c r="P714" s="179" t="s">
        <v>1483</v>
      </c>
    </row>
    <row r="715" spans="1:16" s="14" customFormat="1" ht="42.65" customHeight="1">
      <c r="A715" s="1018"/>
      <c r="B715" s="953" t="s">
        <v>19</v>
      </c>
      <c r="C715" s="607" t="s">
        <v>1481</v>
      </c>
      <c r="D715" s="178"/>
      <c r="E715" s="24"/>
      <c r="F715" s="15"/>
      <c r="G715" s="36"/>
      <c r="H715" s="37"/>
      <c r="I715" s="59"/>
      <c r="J715" s="890"/>
      <c r="K715" s="39"/>
      <c r="L715" s="117" t="s">
        <v>445</v>
      </c>
      <c r="M715" s="154" t="s">
        <v>21</v>
      </c>
      <c r="N715" s="1334" t="s">
        <v>22</v>
      </c>
      <c r="O715" s="1408" t="s">
        <v>1482</v>
      </c>
      <c r="P715" s="179" t="s">
        <v>1484</v>
      </c>
    </row>
    <row r="716" spans="1:16" s="14" customFormat="1" ht="42.65" customHeight="1">
      <c r="A716" s="1018"/>
      <c r="B716" s="953" t="s">
        <v>19</v>
      </c>
      <c r="C716" s="607" t="s">
        <v>1481</v>
      </c>
      <c r="D716" s="178"/>
      <c r="E716" s="24"/>
      <c r="F716" s="15"/>
      <c r="G716" s="36"/>
      <c r="H716" s="37"/>
      <c r="I716" s="59"/>
      <c r="J716" s="890"/>
      <c r="K716" s="39"/>
      <c r="L716" s="117" t="s">
        <v>447</v>
      </c>
      <c r="M716" s="154" t="s">
        <v>21</v>
      </c>
      <c r="N716" s="1334" t="s">
        <v>22</v>
      </c>
      <c r="O716" s="1408" t="s">
        <v>1485</v>
      </c>
      <c r="P716" s="179" t="s">
        <v>1486</v>
      </c>
    </row>
    <row r="717" spans="1:16" s="14" customFormat="1" ht="42.65" customHeight="1">
      <c r="A717" s="1018"/>
      <c r="B717" s="953" t="s">
        <v>19</v>
      </c>
      <c r="C717" s="607" t="s">
        <v>1487</v>
      </c>
      <c r="D717" s="178"/>
      <c r="E717" s="24"/>
      <c r="F717" s="15"/>
      <c r="G717" s="36"/>
      <c r="H717" s="37"/>
      <c r="I717" s="59"/>
      <c r="J717" s="890"/>
      <c r="K717" s="39"/>
      <c r="L717" s="117" t="s">
        <v>52</v>
      </c>
      <c r="M717" s="154" t="s">
        <v>21</v>
      </c>
      <c r="N717" s="1334" t="s">
        <v>22</v>
      </c>
      <c r="O717" s="1408" t="s">
        <v>1488</v>
      </c>
      <c r="P717" s="179" t="s">
        <v>1486</v>
      </c>
    </row>
    <row r="718" spans="1:16" s="14" customFormat="1" ht="42.65" customHeight="1">
      <c r="A718" s="1018"/>
      <c r="B718" s="953" t="s">
        <v>19</v>
      </c>
      <c r="C718" s="607" t="s">
        <v>1487</v>
      </c>
      <c r="D718" s="178"/>
      <c r="E718" s="24"/>
      <c r="F718" s="15"/>
      <c r="G718" s="36"/>
      <c r="H718" s="37"/>
      <c r="I718" s="59"/>
      <c r="J718" s="890"/>
      <c r="K718" s="39"/>
      <c r="L718" s="117" t="s">
        <v>445</v>
      </c>
      <c r="M718" s="154" t="s">
        <v>21</v>
      </c>
      <c r="N718" s="1334" t="s">
        <v>22</v>
      </c>
      <c r="O718" s="1408" t="s">
        <v>1488</v>
      </c>
      <c r="P718" s="179" t="s">
        <v>1489</v>
      </c>
    </row>
    <row r="719" spans="1:16" s="14" customFormat="1" ht="42.65" customHeight="1">
      <c r="A719" s="1018"/>
      <c r="B719" s="953" t="s">
        <v>19</v>
      </c>
      <c r="C719" s="607" t="s">
        <v>1487</v>
      </c>
      <c r="D719" s="178"/>
      <c r="E719" s="24"/>
      <c r="F719" s="15"/>
      <c r="G719" s="36"/>
      <c r="H719" s="37"/>
      <c r="I719" s="59"/>
      <c r="J719" s="890"/>
      <c r="K719" s="39"/>
      <c r="L719" s="117" t="s">
        <v>447</v>
      </c>
      <c r="M719" s="154" t="s">
        <v>21</v>
      </c>
      <c r="N719" s="1334" t="s">
        <v>22</v>
      </c>
      <c r="O719" s="1408" t="s">
        <v>1488</v>
      </c>
      <c r="P719" s="179" t="s">
        <v>1486</v>
      </c>
    </row>
    <row r="720" spans="1:16" s="14" customFormat="1" ht="42.65" customHeight="1">
      <c r="A720" s="1018"/>
      <c r="B720" s="953" t="s">
        <v>19</v>
      </c>
      <c r="C720" s="607" t="s">
        <v>1490</v>
      </c>
      <c r="D720" s="178"/>
      <c r="E720" s="24"/>
      <c r="F720" s="15"/>
      <c r="G720" s="36"/>
      <c r="H720" s="37"/>
      <c r="I720" s="59"/>
      <c r="J720" s="890"/>
      <c r="K720" s="39"/>
      <c r="L720" s="117" t="s">
        <v>52</v>
      </c>
      <c r="M720" s="154" t="s">
        <v>86</v>
      </c>
      <c r="N720" s="1334" t="s">
        <v>22</v>
      </c>
      <c r="O720" s="1408" t="s">
        <v>1491</v>
      </c>
      <c r="P720" s="179" t="s">
        <v>1462</v>
      </c>
    </row>
    <row r="721" spans="1:16" s="14" customFormat="1" ht="42.65" customHeight="1">
      <c r="A721" s="1018"/>
      <c r="B721" s="953" t="s">
        <v>19</v>
      </c>
      <c r="C721" s="607" t="s">
        <v>1490</v>
      </c>
      <c r="D721" s="178"/>
      <c r="E721" s="947"/>
      <c r="F721" s="15"/>
      <c r="G721" s="36"/>
      <c r="H721" s="37"/>
      <c r="I721" s="59"/>
      <c r="J721" s="890"/>
      <c r="K721" s="39"/>
      <c r="L721" s="117" t="s">
        <v>447</v>
      </c>
      <c r="M721" s="154" t="s">
        <v>86</v>
      </c>
      <c r="N721" s="1334" t="s">
        <v>22</v>
      </c>
      <c r="O721" s="1408" t="s">
        <v>1491</v>
      </c>
      <c r="P721" s="179" t="s">
        <v>1462</v>
      </c>
    </row>
    <row r="722" spans="1:16" s="14" customFormat="1" ht="42.65" customHeight="1">
      <c r="A722" s="1018"/>
      <c r="B722" s="953" t="s">
        <v>19</v>
      </c>
      <c r="C722" s="607" t="s">
        <v>1490</v>
      </c>
      <c r="D722" s="178"/>
      <c r="E722" s="24"/>
      <c r="F722" s="15"/>
      <c r="G722" s="36"/>
      <c r="H722" s="37"/>
      <c r="I722" s="59"/>
      <c r="J722" s="890"/>
      <c r="K722" s="39"/>
      <c r="L722" s="117" t="s">
        <v>904</v>
      </c>
      <c r="M722" s="154" t="s">
        <v>86</v>
      </c>
      <c r="N722" s="1334" t="s">
        <v>22</v>
      </c>
      <c r="O722" s="1408" t="s">
        <v>1491</v>
      </c>
      <c r="P722" s="179" t="s">
        <v>1464</v>
      </c>
    </row>
    <row r="723" spans="1:16" s="14" customFormat="1" ht="42.65" customHeight="1">
      <c r="A723" s="1018"/>
      <c r="B723" s="953" t="s">
        <v>19</v>
      </c>
      <c r="C723" s="607" t="s">
        <v>1490</v>
      </c>
      <c r="D723" s="178"/>
      <c r="E723" s="24"/>
      <c r="F723" s="15"/>
      <c r="G723" s="36"/>
      <c r="H723" s="37"/>
      <c r="I723" s="59"/>
      <c r="J723" s="890"/>
      <c r="K723" s="39"/>
      <c r="L723" s="117" t="s">
        <v>906</v>
      </c>
      <c r="M723" s="154" t="s">
        <v>86</v>
      </c>
      <c r="N723" s="1334" t="s">
        <v>22</v>
      </c>
      <c r="O723" s="1408" t="s">
        <v>1491</v>
      </c>
      <c r="P723" s="179" t="s">
        <v>1464</v>
      </c>
    </row>
    <row r="724" spans="1:16" s="14" customFormat="1" ht="42.65" customHeight="1">
      <c r="A724" s="1018"/>
      <c r="B724" s="953" t="s">
        <v>19</v>
      </c>
      <c r="C724" s="607" t="s">
        <v>1492</v>
      </c>
      <c r="D724" s="178" t="s">
        <v>1021</v>
      </c>
      <c r="E724" s="24"/>
      <c r="F724" s="948"/>
      <c r="G724" s="949" t="str">
        <f>IF(F724=0,"",E721/F724)</f>
        <v/>
      </c>
      <c r="H724" s="933" t="str">
        <f>IF(F724=0,"",G724*1.3)</f>
        <v/>
      </c>
      <c r="I724" s="86"/>
      <c r="J724" s="890"/>
      <c r="K724" s="933" t="str">
        <f>IF(I724=0,"",I724*1.3*J724)</f>
        <v/>
      </c>
      <c r="L724" s="117" t="s">
        <v>52</v>
      </c>
      <c r="M724" s="154" t="s">
        <v>86</v>
      </c>
      <c r="N724" s="1334" t="s">
        <v>22</v>
      </c>
      <c r="O724" s="1408" t="s">
        <v>1493</v>
      </c>
      <c r="P724" s="179" t="s">
        <v>1494</v>
      </c>
    </row>
    <row r="725" spans="1:16" s="14" customFormat="1" ht="42.65" customHeight="1">
      <c r="A725" s="1018"/>
      <c r="B725" s="953" t="s">
        <v>19</v>
      </c>
      <c r="C725" s="607" t="s">
        <v>1492</v>
      </c>
      <c r="D725" s="178" t="s">
        <v>1265</v>
      </c>
      <c r="E725" s="24"/>
      <c r="F725" s="15"/>
      <c r="G725" s="36"/>
      <c r="H725" s="37"/>
      <c r="I725" s="59"/>
      <c r="J725" s="1414" t="s">
        <v>513</v>
      </c>
      <c r="K725" s="35" t="str">
        <f>IF(I724=0,"",K724*0.1)</f>
        <v/>
      </c>
      <c r="L725" s="117" t="s">
        <v>445</v>
      </c>
      <c r="M725" s="154" t="s">
        <v>86</v>
      </c>
      <c r="N725" s="1334" t="s">
        <v>22</v>
      </c>
      <c r="O725" s="1408" t="s">
        <v>1493</v>
      </c>
      <c r="P725" s="179" t="s">
        <v>1495</v>
      </c>
    </row>
    <row r="726" spans="1:16" s="14" customFormat="1" ht="42.65" customHeight="1">
      <c r="A726" s="1018"/>
      <c r="B726" s="953" t="s">
        <v>19</v>
      </c>
      <c r="C726" s="607" t="s">
        <v>1492</v>
      </c>
      <c r="D726" s="178" t="s">
        <v>1265</v>
      </c>
      <c r="E726" s="24"/>
      <c r="F726" s="15"/>
      <c r="G726" s="36"/>
      <c r="H726" s="37"/>
      <c r="I726" s="91"/>
      <c r="J726" s="1414" t="s">
        <v>515</v>
      </c>
      <c r="K726" s="35" t="str">
        <f>IF(I724=0,"",K724*0.75)</f>
        <v/>
      </c>
      <c r="L726" s="117" t="s">
        <v>447</v>
      </c>
      <c r="M726" s="154" t="s">
        <v>86</v>
      </c>
      <c r="N726" s="1334" t="s">
        <v>22</v>
      </c>
      <c r="O726" s="1408" t="s">
        <v>1493</v>
      </c>
      <c r="P726" s="179" t="s">
        <v>1496</v>
      </c>
    </row>
    <row r="727" spans="1:16" s="14" customFormat="1" ht="42.65" customHeight="1">
      <c r="A727" s="1018"/>
      <c r="B727" s="953" t="s">
        <v>19</v>
      </c>
      <c r="C727" s="607" t="s">
        <v>1497</v>
      </c>
      <c r="D727" s="178"/>
      <c r="E727" s="24"/>
      <c r="F727" s="15"/>
      <c r="G727" s="36"/>
      <c r="H727" s="37"/>
      <c r="I727" s="59"/>
      <c r="J727" s="890"/>
      <c r="K727" s="39"/>
      <c r="L727" s="117"/>
      <c r="M727" s="154" t="s">
        <v>21</v>
      </c>
      <c r="N727" s="1334" t="s">
        <v>22</v>
      </c>
      <c r="O727" s="1408" t="s">
        <v>1498</v>
      </c>
      <c r="P727" s="179" t="s">
        <v>1499</v>
      </c>
    </row>
    <row r="728" spans="1:16" s="14" customFormat="1" ht="42.65" customHeight="1">
      <c r="A728" s="1018"/>
      <c r="B728" s="953" t="s">
        <v>19</v>
      </c>
      <c r="C728" s="607" t="s">
        <v>1500</v>
      </c>
      <c r="D728" s="178"/>
      <c r="E728" s="947"/>
      <c r="F728" s="15"/>
      <c r="G728" s="36"/>
      <c r="H728" s="37"/>
      <c r="I728" s="59"/>
      <c r="J728" s="890"/>
      <c r="K728" s="39"/>
      <c r="L728" s="117"/>
      <c r="M728" s="154" t="s">
        <v>21</v>
      </c>
      <c r="N728" s="1334" t="s">
        <v>22</v>
      </c>
      <c r="O728" s="1408" t="s">
        <v>1501</v>
      </c>
      <c r="P728" s="179" t="s">
        <v>994</v>
      </c>
    </row>
    <row r="729" spans="1:16" s="14" customFormat="1" ht="42.65" customHeight="1">
      <c r="A729" s="1018"/>
      <c r="B729" s="953" t="s">
        <v>19</v>
      </c>
      <c r="C729" s="607" t="s">
        <v>1502</v>
      </c>
      <c r="D729" s="178"/>
      <c r="E729" s="29"/>
      <c r="F729" s="15"/>
      <c r="G729" s="36"/>
      <c r="H729" s="37"/>
      <c r="I729" s="59"/>
      <c r="J729" s="890"/>
      <c r="K729" s="39"/>
      <c r="L729" s="117"/>
      <c r="M729" s="154" t="s">
        <v>21</v>
      </c>
      <c r="N729" s="1334" t="s">
        <v>22</v>
      </c>
      <c r="O729" s="1408" t="s">
        <v>1503</v>
      </c>
      <c r="P729" s="179" t="s">
        <v>450</v>
      </c>
    </row>
    <row r="730" spans="1:16" s="14" customFormat="1" ht="42.65" customHeight="1">
      <c r="A730" s="1018"/>
      <c r="B730" s="953" t="s">
        <v>19</v>
      </c>
      <c r="C730" s="607" t="s">
        <v>1504</v>
      </c>
      <c r="D730" s="178"/>
      <c r="E730" s="947"/>
      <c r="F730" s="15"/>
      <c r="G730" s="36"/>
      <c r="H730" s="37"/>
      <c r="I730" s="59"/>
      <c r="J730" s="890"/>
      <c r="K730" s="39"/>
      <c r="L730" s="117"/>
      <c r="M730" s="154" t="s">
        <v>21</v>
      </c>
      <c r="N730" s="1334" t="s">
        <v>22</v>
      </c>
      <c r="O730" s="1408" t="s">
        <v>1505</v>
      </c>
      <c r="P730" s="179" t="s">
        <v>994</v>
      </c>
    </row>
    <row r="731" spans="1:16" s="14" customFormat="1" ht="42.65" customHeight="1">
      <c r="A731" s="1018"/>
      <c r="B731" s="953" t="s">
        <v>19</v>
      </c>
      <c r="C731" s="607" t="s">
        <v>1504</v>
      </c>
      <c r="D731" s="178" t="s">
        <v>1021</v>
      </c>
      <c r="E731" s="29"/>
      <c r="F731" s="948"/>
      <c r="G731" s="949" t="str">
        <f>IF(F731=0,"",E728/F731)</f>
        <v/>
      </c>
      <c r="H731" s="933" t="str">
        <f>IF(F731=0,"",G731*1.3)</f>
        <v/>
      </c>
      <c r="I731" s="86"/>
      <c r="J731" s="890"/>
      <c r="K731" s="933" t="str">
        <f>IF(I731=0,"",I731*1.3*J731)</f>
        <v/>
      </c>
      <c r="L731" s="117" t="s">
        <v>1216</v>
      </c>
      <c r="M731" s="154" t="s">
        <v>21</v>
      </c>
      <c r="N731" s="1334" t="s">
        <v>22</v>
      </c>
      <c r="O731" s="1408" t="s">
        <v>1505</v>
      </c>
      <c r="P731" s="179" t="s">
        <v>994</v>
      </c>
    </row>
    <row r="732" spans="1:16" s="14" customFormat="1" ht="42.65" customHeight="1">
      <c r="A732" s="1018"/>
      <c r="B732" s="953" t="s">
        <v>19</v>
      </c>
      <c r="C732" s="607" t="s">
        <v>1506</v>
      </c>
      <c r="D732" s="178"/>
      <c r="E732" s="947"/>
      <c r="F732" s="30"/>
      <c r="G732" s="34"/>
      <c r="H732" s="35"/>
      <c r="I732" s="86"/>
      <c r="J732" s="890"/>
      <c r="K732" s="35"/>
      <c r="L732" s="117"/>
      <c r="M732" s="154" t="s">
        <v>21</v>
      </c>
      <c r="N732" s="1334" t="s">
        <v>22</v>
      </c>
      <c r="O732" s="1408" t="s">
        <v>1507</v>
      </c>
      <c r="P732" s="179" t="s">
        <v>994</v>
      </c>
    </row>
    <row r="733" spans="1:16" s="14" customFormat="1" ht="42.65" customHeight="1">
      <c r="A733" s="1018"/>
      <c r="B733" s="953" t="s">
        <v>19</v>
      </c>
      <c r="C733" s="607" t="s">
        <v>1506</v>
      </c>
      <c r="D733" s="178" t="s">
        <v>1021</v>
      </c>
      <c r="E733" s="29"/>
      <c r="F733" s="948"/>
      <c r="G733" s="949" t="str">
        <f>IF(F733=0,"",E730/F733)</f>
        <v/>
      </c>
      <c r="H733" s="933" t="str">
        <f>IF(F733=0,"",G733*1.3)</f>
        <v/>
      </c>
      <c r="I733" s="86"/>
      <c r="J733" s="890"/>
      <c r="K733" s="933" t="str">
        <f>IF(I733=0,"",I733*1.3*J733)</f>
        <v/>
      </c>
      <c r="L733" s="117" t="s">
        <v>1216</v>
      </c>
      <c r="M733" s="154" t="s">
        <v>21</v>
      </c>
      <c r="N733" s="1334" t="s">
        <v>22</v>
      </c>
      <c r="O733" s="1408" t="s">
        <v>1507</v>
      </c>
      <c r="P733" s="179" t="s">
        <v>994</v>
      </c>
    </row>
    <row r="734" spans="1:16" s="14" customFormat="1" ht="42.65" customHeight="1">
      <c r="A734" s="1018"/>
      <c r="B734" s="953" t="s">
        <v>19</v>
      </c>
      <c r="C734" s="607" t="s">
        <v>1508</v>
      </c>
      <c r="D734" s="178"/>
      <c r="E734" s="29"/>
      <c r="F734" s="30"/>
      <c r="G734" s="34"/>
      <c r="H734" s="35"/>
      <c r="I734" s="86"/>
      <c r="J734" s="890"/>
      <c r="K734" s="35"/>
      <c r="L734" s="117"/>
      <c r="M734" s="154" t="s">
        <v>21</v>
      </c>
      <c r="N734" s="1334" t="s">
        <v>22</v>
      </c>
      <c r="O734" s="1408" t="s">
        <v>1509</v>
      </c>
      <c r="P734" s="179" t="s">
        <v>994</v>
      </c>
    </row>
    <row r="735" spans="1:16" s="21" customFormat="1" ht="42.65" customHeight="1">
      <c r="A735" s="1020"/>
      <c r="B735" s="953" t="s">
        <v>19</v>
      </c>
      <c r="C735" s="607" t="s">
        <v>1510</v>
      </c>
      <c r="D735" s="178" t="s">
        <v>1021</v>
      </c>
      <c r="E735" s="947"/>
      <c r="F735" s="948"/>
      <c r="G735" s="949" t="str">
        <f>IF(F735=0,"",E732/F735)</f>
        <v/>
      </c>
      <c r="H735" s="933" t="str">
        <f>IF(F735=0,"",G735*1.3)</f>
        <v/>
      </c>
      <c r="I735" s="86"/>
      <c r="J735" s="890"/>
      <c r="K735" s="933" t="str">
        <f>IF(I735=0,"",I735*1.3*J735)</f>
        <v/>
      </c>
      <c r="L735" s="117" t="s">
        <v>52</v>
      </c>
      <c r="M735" s="154" t="s">
        <v>21</v>
      </c>
      <c r="N735" s="1334" t="s">
        <v>22</v>
      </c>
      <c r="O735" s="1408" t="s">
        <v>1511</v>
      </c>
      <c r="P735" s="179" t="s">
        <v>1512</v>
      </c>
    </row>
    <row r="736" spans="1:16" s="21" customFormat="1" ht="42.65" customHeight="1">
      <c r="A736" s="1020"/>
      <c r="B736" s="953" t="s">
        <v>19</v>
      </c>
      <c r="C736" s="607" t="s">
        <v>1510</v>
      </c>
      <c r="D736" s="178" t="s">
        <v>1265</v>
      </c>
      <c r="E736" s="29"/>
      <c r="F736" s="30"/>
      <c r="G736" s="34"/>
      <c r="H736" s="35"/>
      <c r="I736" s="86"/>
      <c r="J736" s="1414" t="s">
        <v>513</v>
      </c>
      <c r="K736" s="35" t="str">
        <f>IF(I735=0,"",K735*0.1)</f>
        <v/>
      </c>
      <c r="L736" s="117" t="s">
        <v>445</v>
      </c>
      <c r="M736" s="154" t="s">
        <v>21</v>
      </c>
      <c r="N736" s="1334" t="s">
        <v>22</v>
      </c>
      <c r="O736" s="1408" t="s">
        <v>1511</v>
      </c>
      <c r="P736" s="179" t="s">
        <v>1495</v>
      </c>
    </row>
    <row r="737" spans="1:16" s="21" customFormat="1" ht="42.65" customHeight="1">
      <c r="A737" s="1020"/>
      <c r="B737" s="953" t="s">
        <v>19</v>
      </c>
      <c r="C737" s="607" t="s">
        <v>1510</v>
      </c>
      <c r="D737" s="178" t="s">
        <v>1265</v>
      </c>
      <c r="E737" s="29"/>
      <c r="F737" s="31"/>
      <c r="G737" s="48"/>
      <c r="H737" s="49"/>
      <c r="I737" s="92"/>
      <c r="J737" s="1414" t="s">
        <v>515</v>
      </c>
      <c r="K737" s="35" t="str">
        <f>IF(I735=0,"",K735*0.75)</f>
        <v/>
      </c>
      <c r="L737" s="117" t="s">
        <v>447</v>
      </c>
      <c r="M737" s="154" t="s">
        <v>21</v>
      </c>
      <c r="N737" s="1334" t="s">
        <v>22</v>
      </c>
      <c r="O737" s="1408" t="s">
        <v>1511</v>
      </c>
      <c r="P737" s="179" t="s">
        <v>1512</v>
      </c>
    </row>
    <row r="738" spans="1:16" s="21" customFormat="1" ht="42.65" customHeight="1">
      <c r="A738" s="1020"/>
      <c r="B738" s="953" t="s">
        <v>19</v>
      </c>
      <c r="C738" s="607" t="s">
        <v>1513</v>
      </c>
      <c r="D738" s="178" t="s">
        <v>1021</v>
      </c>
      <c r="E738" s="24"/>
      <c r="F738" s="948"/>
      <c r="G738" s="949" t="str">
        <f>IF(F738=0,"",E735/F738)</f>
        <v/>
      </c>
      <c r="H738" s="933" t="str">
        <f>IF(F738=0,"",G738*1.3)</f>
        <v/>
      </c>
      <c r="I738" s="86"/>
      <c r="J738" s="890"/>
      <c r="K738" s="933" t="str">
        <f>IF(I738=0,"",I738*1.3*J738)</f>
        <v/>
      </c>
      <c r="L738" s="117" t="s">
        <v>52</v>
      </c>
      <c r="M738" s="154" t="s">
        <v>21</v>
      </c>
      <c r="N738" s="1334" t="s">
        <v>22</v>
      </c>
      <c r="O738" s="1408" t="s">
        <v>1514</v>
      </c>
      <c r="P738" s="179" t="s">
        <v>1512</v>
      </c>
    </row>
    <row r="739" spans="1:16" s="21" customFormat="1" ht="42.65" customHeight="1">
      <c r="A739" s="1020"/>
      <c r="B739" s="953" t="s">
        <v>19</v>
      </c>
      <c r="C739" s="607" t="s">
        <v>1513</v>
      </c>
      <c r="D739" s="178" t="s">
        <v>1265</v>
      </c>
      <c r="E739" s="24"/>
      <c r="F739" s="30"/>
      <c r="G739" s="34"/>
      <c r="H739" s="35"/>
      <c r="I739" s="86"/>
      <c r="J739" s="1414" t="s">
        <v>513</v>
      </c>
      <c r="K739" s="35" t="str">
        <f>IF(I738=0,"",K738*0.1)</f>
        <v/>
      </c>
      <c r="L739" s="117" t="s">
        <v>445</v>
      </c>
      <c r="M739" s="154" t="s">
        <v>21</v>
      </c>
      <c r="N739" s="1334" t="s">
        <v>22</v>
      </c>
      <c r="O739" s="1408" t="s">
        <v>1514</v>
      </c>
      <c r="P739" s="179" t="s">
        <v>1495</v>
      </c>
    </row>
    <row r="740" spans="1:16" s="21" customFormat="1" ht="42.65" customHeight="1">
      <c r="A740" s="1020"/>
      <c r="B740" s="953" t="s">
        <v>19</v>
      </c>
      <c r="C740" s="607" t="s">
        <v>1513</v>
      </c>
      <c r="D740" s="178" t="s">
        <v>1265</v>
      </c>
      <c r="E740" s="24"/>
      <c r="F740" s="31"/>
      <c r="G740" s="48"/>
      <c r="H740" s="49"/>
      <c r="I740" s="92"/>
      <c r="J740" s="1414" t="s">
        <v>515</v>
      </c>
      <c r="K740" s="35" t="str">
        <f>IF(I738=0,"",K738*0.75)</f>
        <v/>
      </c>
      <c r="L740" s="117" t="s">
        <v>447</v>
      </c>
      <c r="M740" s="154" t="s">
        <v>21</v>
      </c>
      <c r="N740" s="1334" t="s">
        <v>22</v>
      </c>
      <c r="O740" s="1408" t="s">
        <v>1514</v>
      </c>
      <c r="P740" s="179" t="s">
        <v>1515</v>
      </c>
    </row>
    <row r="741" spans="1:16" s="14" customFormat="1" ht="42.65" customHeight="1">
      <c r="A741" s="1018"/>
      <c r="B741" s="953" t="s">
        <v>19</v>
      </c>
      <c r="C741" s="607" t="s">
        <v>1516</v>
      </c>
      <c r="D741" s="1470" t="s">
        <v>1517</v>
      </c>
      <c r="E741" s="24"/>
      <c r="F741" s="15"/>
      <c r="G741" s="36"/>
      <c r="H741" s="37"/>
      <c r="I741" s="59"/>
      <c r="J741" s="890"/>
      <c r="K741" s="39"/>
      <c r="L741" s="117" t="s">
        <v>52</v>
      </c>
      <c r="M741" s="154" t="s">
        <v>86</v>
      </c>
      <c r="N741" s="1334" t="s">
        <v>22</v>
      </c>
      <c r="O741" s="1408" t="s">
        <v>1518</v>
      </c>
      <c r="P741" s="179" t="s">
        <v>1462</v>
      </c>
    </row>
    <row r="742" spans="1:16" s="14" customFormat="1" ht="42.65" customHeight="1">
      <c r="A742" s="1018"/>
      <c r="B742" s="953" t="s">
        <v>19</v>
      </c>
      <c r="C742" s="607" t="s">
        <v>1516</v>
      </c>
      <c r="D742" s="1470" t="s">
        <v>1517</v>
      </c>
      <c r="E742" s="24"/>
      <c r="F742" s="15"/>
      <c r="G742" s="36"/>
      <c r="H742" s="37"/>
      <c r="I742" s="59"/>
      <c r="J742" s="890"/>
      <c r="K742" s="39"/>
      <c r="L742" s="117" t="s">
        <v>447</v>
      </c>
      <c r="M742" s="154" t="s">
        <v>86</v>
      </c>
      <c r="N742" s="1334" t="s">
        <v>22</v>
      </c>
      <c r="O742" s="1408" t="s">
        <v>1518</v>
      </c>
      <c r="P742" s="179" t="s">
        <v>1462</v>
      </c>
    </row>
    <row r="743" spans="1:16" s="14" customFormat="1" ht="42.65" customHeight="1">
      <c r="A743" s="1018"/>
      <c r="B743" s="1232" t="s">
        <v>19</v>
      </c>
      <c r="C743" s="611" t="s">
        <v>1516</v>
      </c>
      <c r="D743" s="1471" t="s">
        <v>1517</v>
      </c>
      <c r="E743" s="24"/>
      <c r="F743" s="51"/>
      <c r="G743" s="52"/>
      <c r="H743" s="53"/>
      <c r="I743" s="60"/>
      <c r="J743" s="907"/>
      <c r="K743" s="511"/>
      <c r="L743" s="791" t="s">
        <v>904</v>
      </c>
      <c r="M743" s="905" t="s">
        <v>86</v>
      </c>
      <c r="N743" s="1334" t="s">
        <v>22</v>
      </c>
      <c r="O743" s="1406" t="s">
        <v>1518</v>
      </c>
      <c r="P743" s="1343" t="s">
        <v>1464</v>
      </c>
    </row>
    <row r="744" spans="1:16" s="14" customFormat="1" ht="42.65" customHeight="1">
      <c r="A744" s="1018"/>
      <c r="B744" s="1232" t="s">
        <v>19</v>
      </c>
      <c r="C744" s="611" t="s">
        <v>1516</v>
      </c>
      <c r="D744" s="1471" t="s">
        <v>1517</v>
      </c>
      <c r="E744" s="24"/>
      <c r="F744" s="51"/>
      <c r="G744" s="52"/>
      <c r="H744" s="53"/>
      <c r="I744" s="60"/>
      <c r="J744" s="907"/>
      <c r="K744" s="511"/>
      <c r="L744" s="791" t="s">
        <v>906</v>
      </c>
      <c r="M744" s="905" t="s">
        <v>86</v>
      </c>
      <c r="N744" s="1334" t="s">
        <v>22</v>
      </c>
      <c r="O744" s="1406" t="s">
        <v>1518</v>
      </c>
      <c r="P744" s="1343" t="s">
        <v>1464</v>
      </c>
    </row>
    <row r="745" spans="1:16" s="14" customFormat="1" ht="42.65" customHeight="1">
      <c r="A745" s="1018"/>
      <c r="B745" s="953" t="s">
        <v>19</v>
      </c>
      <c r="C745" s="607" t="s">
        <v>1516</v>
      </c>
      <c r="D745" s="178" t="s">
        <v>1021</v>
      </c>
      <c r="E745" s="24"/>
      <c r="F745" s="948"/>
      <c r="G745" s="949" t="str">
        <f>IF(F745=0,"",E742/F745)</f>
        <v/>
      </c>
      <c r="H745" s="933" t="str">
        <f>IF(F745=0,"",G745*1.3)</f>
        <v/>
      </c>
      <c r="I745" s="86"/>
      <c r="J745" s="890"/>
      <c r="K745" s="933" t="str">
        <f>IF(I745=0,"",I745*1.3*J745)</f>
        <v/>
      </c>
      <c r="L745" s="117" t="s">
        <v>1519</v>
      </c>
      <c r="M745" s="154" t="s">
        <v>86</v>
      </c>
      <c r="N745" s="1334" t="s">
        <v>22</v>
      </c>
      <c r="O745" s="1408" t="s">
        <v>1518</v>
      </c>
      <c r="P745" s="179" t="s">
        <v>1520</v>
      </c>
    </row>
    <row r="746" spans="1:16" s="14" customFormat="1" ht="42.65" customHeight="1">
      <c r="A746" s="1018"/>
      <c r="B746" s="953" t="s">
        <v>19</v>
      </c>
      <c r="C746" s="607" t="s">
        <v>1521</v>
      </c>
      <c r="D746" s="1470" t="s">
        <v>1517</v>
      </c>
      <c r="E746" s="127"/>
      <c r="F746" s="15"/>
      <c r="G746" s="36"/>
      <c r="H746" s="37"/>
      <c r="I746" s="59"/>
      <c r="J746" s="890"/>
      <c r="K746" s="39"/>
      <c r="L746" s="117" t="s">
        <v>52</v>
      </c>
      <c r="M746" s="154" t="s">
        <v>86</v>
      </c>
      <c r="N746" s="1334" t="s">
        <v>22</v>
      </c>
      <c r="O746" s="1408" t="s">
        <v>1522</v>
      </c>
      <c r="P746" s="179" t="s">
        <v>1462</v>
      </c>
    </row>
    <row r="747" spans="1:16" s="14" customFormat="1" ht="42.65" customHeight="1">
      <c r="A747" s="1018"/>
      <c r="B747" s="953" t="s">
        <v>19</v>
      </c>
      <c r="C747" s="607" t="s">
        <v>1521</v>
      </c>
      <c r="D747" s="1470" t="s">
        <v>1517</v>
      </c>
      <c r="E747" s="24"/>
      <c r="F747" s="15"/>
      <c r="G747" s="36"/>
      <c r="H747" s="37"/>
      <c r="I747" s="59"/>
      <c r="J747" s="890"/>
      <c r="K747" s="39"/>
      <c r="L747" s="117" t="s">
        <v>447</v>
      </c>
      <c r="M747" s="154" t="s">
        <v>86</v>
      </c>
      <c r="N747" s="1334" t="s">
        <v>22</v>
      </c>
      <c r="O747" s="1408" t="s">
        <v>1522</v>
      </c>
      <c r="P747" s="179" t="s">
        <v>1462</v>
      </c>
    </row>
    <row r="748" spans="1:16" s="14" customFormat="1" ht="42.65" customHeight="1">
      <c r="A748" s="1018"/>
      <c r="B748" s="1232" t="s">
        <v>19</v>
      </c>
      <c r="C748" s="611" t="s">
        <v>1521</v>
      </c>
      <c r="D748" s="1471" t="s">
        <v>1517</v>
      </c>
      <c r="E748" s="24"/>
      <c r="F748" s="51"/>
      <c r="G748" s="52"/>
      <c r="H748" s="53"/>
      <c r="I748" s="60"/>
      <c r="J748" s="907"/>
      <c r="K748" s="511"/>
      <c r="L748" s="791" t="s">
        <v>904</v>
      </c>
      <c r="M748" s="905" t="s">
        <v>86</v>
      </c>
      <c r="N748" s="1334" t="s">
        <v>22</v>
      </c>
      <c r="O748" s="1406" t="s">
        <v>1522</v>
      </c>
      <c r="P748" s="1343" t="s">
        <v>1464</v>
      </c>
    </row>
    <row r="749" spans="1:16" s="14" customFormat="1" ht="42.65" customHeight="1">
      <c r="A749" s="1018"/>
      <c r="B749" s="1232" t="s">
        <v>19</v>
      </c>
      <c r="C749" s="611" t="s">
        <v>1521</v>
      </c>
      <c r="D749" s="1471" t="s">
        <v>1517</v>
      </c>
      <c r="E749" s="24"/>
      <c r="F749" s="51"/>
      <c r="G749" s="52"/>
      <c r="H749" s="53"/>
      <c r="I749" s="60"/>
      <c r="J749" s="907"/>
      <c r="K749" s="511"/>
      <c r="L749" s="791" t="s">
        <v>906</v>
      </c>
      <c r="M749" s="905" t="s">
        <v>86</v>
      </c>
      <c r="N749" s="1334" t="s">
        <v>22</v>
      </c>
      <c r="O749" s="1406" t="s">
        <v>1522</v>
      </c>
      <c r="P749" s="1343" t="s">
        <v>1464</v>
      </c>
    </row>
    <row r="750" spans="1:16" s="14" customFormat="1" ht="42.65" customHeight="1">
      <c r="A750" s="1018"/>
      <c r="B750" s="953" t="s">
        <v>19</v>
      </c>
      <c r="C750" s="607" t="s">
        <v>1521</v>
      </c>
      <c r="D750" s="1488" t="s">
        <v>1021</v>
      </c>
      <c r="E750" s="1029"/>
      <c r="F750" s="15"/>
      <c r="G750" s="36"/>
      <c r="H750" s="37"/>
      <c r="I750" s="59"/>
      <c r="J750" s="890"/>
      <c r="K750" s="39"/>
      <c r="L750" s="117" t="s">
        <v>1519</v>
      </c>
      <c r="M750" s="154" t="s">
        <v>86</v>
      </c>
      <c r="N750" s="1334" t="s">
        <v>22</v>
      </c>
      <c r="O750" s="1408" t="s">
        <v>1522</v>
      </c>
      <c r="P750" s="179" t="s">
        <v>1520</v>
      </c>
    </row>
    <row r="751" spans="1:16" s="14" customFormat="1" ht="42.65" customHeight="1">
      <c r="A751" s="1018"/>
      <c r="B751" s="953" t="s">
        <v>19</v>
      </c>
      <c r="C751" s="607" t="s">
        <v>1523</v>
      </c>
      <c r="D751" s="1470" t="s">
        <v>1517</v>
      </c>
      <c r="E751" s="24"/>
      <c r="F751" s="15"/>
      <c r="G751" s="36"/>
      <c r="H751" s="37"/>
      <c r="I751" s="59"/>
      <c r="J751" s="890"/>
      <c r="K751" s="39"/>
      <c r="L751" s="117" t="s">
        <v>52</v>
      </c>
      <c r="M751" s="154" t="s">
        <v>86</v>
      </c>
      <c r="N751" s="1334" t="s">
        <v>22</v>
      </c>
      <c r="O751" s="1408" t="s">
        <v>1524</v>
      </c>
      <c r="P751" s="179" t="s">
        <v>1462</v>
      </c>
    </row>
    <row r="752" spans="1:16" s="14" customFormat="1" ht="42.65" customHeight="1">
      <c r="A752" s="1018"/>
      <c r="B752" s="953" t="s">
        <v>19</v>
      </c>
      <c r="C752" s="607" t="s">
        <v>1523</v>
      </c>
      <c r="D752" s="1470" t="s">
        <v>1517</v>
      </c>
      <c r="E752" s="24"/>
      <c r="F752" s="15"/>
      <c r="G752" s="36"/>
      <c r="H752" s="37"/>
      <c r="I752" s="59"/>
      <c r="J752" s="890"/>
      <c r="K752" s="39"/>
      <c r="L752" s="117" t="s">
        <v>447</v>
      </c>
      <c r="M752" s="154" t="s">
        <v>86</v>
      </c>
      <c r="N752" s="1334" t="s">
        <v>22</v>
      </c>
      <c r="O752" s="1408" t="s">
        <v>1524</v>
      </c>
      <c r="P752" s="179" t="s">
        <v>1462</v>
      </c>
    </row>
    <row r="753" spans="1:16" s="14" customFormat="1" ht="42.65" customHeight="1">
      <c r="A753" s="1018"/>
      <c r="B753" s="953" t="s">
        <v>19</v>
      </c>
      <c r="C753" s="607" t="s">
        <v>1523</v>
      </c>
      <c r="D753" s="178" t="s">
        <v>1021</v>
      </c>
      <c r="E753" s="24"/>
      <c r="F753" s="948"/>
      <c r="G753" s="949" t="str">
        <f>IF(F753=0,"",#REF!/F753)</f>
        <v/>
      </c>
      <c r="H753" s="933" t="str">
        <f>IF(F753=0,"",G753*1.3)</f>
        <v/>
      </c>
      <c r="I753" s="86"/>
      <c r="J753" s="890"/>
      <c r="K753" s="933" t="str">
        <f>IF(I753=0,"",I753*1.3*J753)</f>
        <v/>
      </c>
      <c r="L753" s="117" t="s">
        <v>1519</v>
      </c>
      <c r="M753" s="154" t="s">
        <v>86</v>
      </c>
      <c r="N753" s="1334" t="s">
        <v>22</v>
      </c>
      <c r="O753" s="1408" t="s">
        <v>1524</v>
      </c>
      <c r="P753" s="179" t="s">
        <v>1525</v>
      </c>
    </row>
    <row r="754" spans="1:16" s="14" customFormat="1" ht="42.65" customHeight="1">
      <c r="A754" s="1018"/>
      <c r="B754" s="1232" t="s">
        <v>19</v>
      </c>
      <c r="C754" s="611" t="s">
        <v>1523</v>
      </c>
      <c r="D754" s="1471" t="s">
        <v>1517</v>
      </c>
      <c r="E754" s="24"/>
      <c r="F754" s="51"/>
      <c r="G754" s="52"/>
      <c r="H754" s="53"/>
      <c r="I754" s="60"/>
      <c r="J754" s="907"/>
      <c r="K754" s="511"/>
      <c r="L754" s="791" t="s">
        <v>904</v>
      </c>
      <c r="M754" s="905" t="s">
        <v>86</v>
      </c>
      <c r="N754" s="1334" t="s">
        <v>22</v>
      </c>
      <c r="O754" s="1406" t="s">
        <v>1524</v>
      </c>
      <c r="P754" s="1343" t="s">
        <v>1464</v>
      </c>
    </row>
    <row r="755" spans="1:16" s="14" customFormat="1" ht="42.65" customHeight="1">
      <c r="A755" s="1018"/>
      <c r="B755" s="1232" t="s">
        <v>19</v>
      </c>
      <c r="C755" s="611" t="s">
        <v>1523</v>
      </c>
      <c r="D755" s="1471" t="s">
        <v>1517</v>
      </c>
      <c r="E755" s="29"/>
      <c r="F755" s="51"/>
      <c r="G755" s="52"/>
      <c r="H755" s="53"/>
      <c r="I755" s="60"/>
      <c r="J755" s="907"/>
      <c r="K755" s="511"/>
      <c r="L755" s="791" t="s">
        <v>906</v>
      </c>
      <c r="M755" s="905" t="s">
        <v>86</v>
      </c>
      <c r="N755" s="1334" t="s">
        <v>22</v>
      </c>
      <c r="O755" s="1406" t="s">
        <v>1524</v>
      </c>
      <c r="P755" s="1343" t="s">
        <v>1464</v>
      </c>
    </row>
    <row r="756" spans="1:16" s="14" customFormat="1" ht="42.65" customHeight="1">
      <c r="A756" s="1018"/>
      <c r="B756" s="953" t="s">
        <v>19</v>
      </c>
      <c r="C756" s="607" t="s">
        <v>1526</v>
      </c>
      <c r="D756" s="1470" t="s">
        <v>1517</v>
      </c>
      <c r="E756" s="29"/>
      <c r="F756" s="30"/>
      <c r="G756" s="34"/>
      <c r="H756" s="35"/>
      <c r="I756" s="86"/>
      <c r="J756" s="890"/>
      <c r="K756" s="35"/>
      <c r="L756" s="117" t="s">
        <v>52</v>
      </c>
      <c r="M756" s="154" t="s">
        <v>86</v>
      </c>
      <c r="N756" s="1334" t="s">
        <v>22</v>
      </c>
      <c r="O756" s="1408" t="s">
        <v>1527</v>
      </c>
      <c r="P756" s="179" t="s">
        <v>1528</v>
      </c>
    </row>
    <row r="757" spans="1:16" s="14" customFormat="1" ht="42.65" customHeight="1">
      <c r="A757" s="1018"/>
      <c r="B757" s="953" t="s">
        <v>19</v>
      </c>
      <c r="C757" s="607" t="s">
        <v>1526</v>
      </c>
      <c r="D757" s="1470" t="s">
        <v>1517</v>
      </c>
      <c r="E757" s="29"/>
      <c r="F757" s="30"/>
      <c r="G757" s="34"/>
      <c r="H757" s="35"/>
      <c r="I757" s="86"/>
      <c r="J757" s="890"/>
      <c r="K757" s="35"/>
      <c r="L757" s="117" t="s">
        <v>447</v>
      </c>
      <c r="M757" s="154" t="s">
        <v>86</v>
      </c>
      <c r="N757" s="1334" t="s">
        <v>22</v>
      </c>
      <c r="O757" s="1408" t="s">
        <v>1527</v>
      </c>
      <c r="P757" s="179" t="s">
        <v>1462</v>
      </c>
    </row>
    <row r="758" spans="1:16" s="14" customFormat="1" ht="42.65" customHeight="1">
      <c r="A758" s="1018"/>
      <c r="B758" s="953" t="s">
        <v>19</v>
      </c>
      <c r="C758" s="607" t="s">
        <v>1526</v>
      </c>
      <c r="D758" s="178" t="s">
        <v>1021</v>
      </c>
      <c r="E758" s="29"/>
      <c r="F758" s="948"/>
      <c r="G758" s="949" t="str">
        <f>IF(F758=0,"",#REF!/F758)</f>
        <v/>
      </c>
      <c r="H758" s="933" t="str">
        <f>IF(F758=0,"",G758*1.3)</f>
        <v/>
      </c>
      <c r="I758" s="86"/>
      <c r="J758" s="890"/>
      <c r="K758" s="933" t="str">
        <f>IF(I758=0,"",I758*1.3*J758)</f>
        <v/>
      </c>
      <c r="L758" s="117" t="s">
        <v>1519</v>
      </c>
      <c r="M758" s="154" t="s">
        <v>86</v>
      </c>
      <c r="N758" s="1334" t="s">
        <v>22</v>
      </c>
      <c r="O758" s="1408" t="s">
        <v>1527</v>
      </c>
      <c r="P758" s="179" t="s">
        <v>1529</v>
      </c>
    </row>
    <row r="759" spans="1:16" s="14" customFormat="1" ht="42.65" customHeight="1">
      <c r="A759" s="1018"/>
      <c r="B759" s="1232" t="s">
        <v>19</v>
      </c>
      <c r="C759" s="611" t="s">
        <v>1526</v>
      </c>
      <c r="D759" s="1471" t="s">
        <v>1517</v>
      </c>
      <c r="E759" s="29"/>
      <c r="F759" s="805"/>
      <c r="G759" s="806"/>
      <c r="H759" s="545"/>
      <c r="I759" s="785"/>
      <c r="J759" s="907"/>
      <c r="K759" s="545"/>
      <c r="L759" s="791" t="s">
        <v>904</v>
      </c>
      <c r="M759" s="905" t="s">
        <v>86</v>
      </c>
      <c r="N759" s="1334" t="s">
        <v>22</v>
      </c>
      <c r="O759" s="1405" t="s">
        <v>1527</v>
      </c>
      <c r="P759" s="1343" t="s">
        <v>1464</v>
      </c>
    </row>
    <row r="760" spans="1:16" s="14" customFormat="1" ht="42.65" customHeight="1">
      <c r="A760" s="1018"/>
      <c r="B760" s="1232" t="s">
        <v>19</v>
      </c>
      <c r="C760" s="611" t="s">
        <v>1526</v>
      </c>
      <c r="D760" s="1471" t="s">
        <v>1517</v>
      </c>
      <c r="E760" s="29"/>
      <c r="F760" s="805"/>
      <c r="G760" s="806"/>
      <c r="H760" s="545"/>
      <c r="I760" s="785"/>
      <c r="J760" s="907"/>
      <c r="K760" s="545"/>
      <c r="L760" s="791" t="s">
        <v>906</v>
      </c>
      <c r="M760" s="905" t="s">
        <v>86</v>
      </c>
      <c r="N760" s="1334" t="s">
        <v>22</v>
      </c>
      <c r="O760" s="1405" t="s">
        <v>1527</v>
      </c>
      <c r="P760" s="1343" t="s">
        <v>1464</v>
      </c>
    </row>
    <row r="761" spans="1:16" s="14" customFormat="1" ht="42.65" customHeight="1">
      <c r="A761" s="1018"/>
      <c r="B761" s="953" t="s">
        <v>19</v>
      </c>
      <c r="C761" s="607" t="s">
        <v>1530</v>
      </c>
      <c r="D761" s="1470" t="s">
        <v>1517</v>
      </c>
      <c r="E761" s="29"/>
      <c r="F761" s="30"/>
      <c r="G761" s="34"/>
      <c r="H761" s="35"/>
      <c r="I761" s="86"/>
      <c r="J761" s="890"/>
      <c r="K761" s="35"/>
      <c r="L761" s="117" t="s">
        <v>52</v>
      </c>
      <c r="M761" s="154" t="s">
        <v>86</v>
      </c>
      <c r="N761" s="1334" t="s">
        <v>22</v>
      </c>
      <c r="O761" s="1408" t="s">
        <v>1531</v>
      </c>
      <c r="P761" s="179" t="s">
        <v>1462</v>
      </c>
    </row>
    <row r="762" spans="1:16" s="14" customFormat="1" ht="42.65" customHeight="1">
      <c r="A762" s="1018"/>
      <c r="B762" s="953" t="s">
        <v>19</v>
      </c>
      <c r="C762" s="607" t="s">
        <v>1530</v>
      </c>
      <c r="D762" s="1470" t="s">
        <v>1517</v>
      </c>
      <c r="E762" s="29"/>
      <c r="F762" s="30"/>
      <c r="G762" s="34"/>
      <c r="H762" s="35"/>
      <c r="I762" s="86"/>
      <c r="J762" s="890"/>
      <c r="K762" s="35"/>
      <c r="L762" s="117" t="s">
        <v>447</v>
      </c>
      <c r="M762" s="154" t="s">
        <v>86</v>
      </c>
      <c r="N762" s="1334" t="s">
        <v>22</v>
      </c>
      <c r="O762" s="1408" t="s">
        <v>1531</v>
      </c>
      <c r="P762" s="179" t="s">
        <v>1462</v>
      </c>
    </row>
    <row r="763" spans="1:16" s="14" customFormat="1" ht="42.65" customHeight="1">
      <c r="A763" s="1018"/>
      <c r="B763" s="953" t="s">
        <v>19</v>
      </c>
      <c r="C763" s="607" t="s">
        <v>1530</v>
      </c>
      <c r="D763" s="178" t="s">
        <v>1021</v>
      </c>
      <c r="E763" s="29"/>
      <c r="F763" s="948"/>
      <c r="G763" s="949" t="str">
        <f>IF(F763=0,"",#REF!/F763)</f>
        <v/>
      </c>
      <c r="H763" s="933" t="str">
        <f>IF(F763=0,"",G763*1.3)</f>
        <v/>
      </c>
      <c r="I763" s="86"/>
      <c r="J763" s="890"/>
      <c r="K763" s="933" t="str">
        <f>IF(I763=0,"",I763*1.3*J763)</f>
        <v/>
      </c>
      <c r="L763" s="117" t="s">
        <v>1519</v>
      </c>
      <c r="M763" s="154" t="s">
        <v>86</v>
      </c>
      <c r="N763" s="1334" t="s">
        <v>22</v>
      </c>
      <c r="O763" s="1408" t="s">
        <v>1531</v>
      </c>
      <c r="P763" s="179" t="s">
        <v>1525</v>
      </c>
    </row>
    <row r="764" spans="1:16" s="14" customFormat="1" ht="42.65" customHeight="1">
      <c r="A764" s="1018"/>
      <c r="B764" s="1232" t="s">
        <v>19</v>
      </c>
      <c r="C764" s="611" t="s">
        <v>1530</v>
      </c>
      <c r="D764" s="1471" t="s">
        <v>1517</v>
      </c>
      <c r="E764" s="29"/>
      <c r="F764" s="805"/>
      <c r="G764" s="806"/>
      <c r="H764" s="545"/>
      <c r="I764" s="785"/>
      <c r="J764" s="907"/>
      <c r="K764" s="545"/>
      <c r="L764" s="791" t="s">
        <v>904</v>
      </c>
      <c r="M764" s="905" t="s">
        <v>86</v>
      </c>
      <c r="N764" s="1334" t="s">
        <v>22</v>
      </c>
      <c r="O764" s="1406" t="s">
        <v>1531</v>
      </c>
      <c r="P764" s="1343" t="s">
        <v>1464</v>
      </c>
    </row>
    <row r="765" spans="1:16" s="14" customFormat="1" ht="42.65" customHeight="1">
      <c r="A765" s="1018"/>
      <c r="B765" s="1232" t="s">
        <v>19</v>
      </c>
      <c r="C765" s="611" t="s">
        <v>1530</v>
      </c>
      <c r="D765" s="1472" t="s">
        <v>1517</v>
      </c>
      <c r="E765" s="29"/>
      <c r="F765" s="805"/>
      <c r="G765" s="806"/>
      <c r="H765" s="545"/>
      <c r="I765" s="785"/>
      <c r="J765" s="907"/>
      <c r="K765" s="545"/>
      <c r="L765" s="791" t="s">
        <v>906</v>
      </c>
      <c r="M765" s="905" t="s">
        <v>86</v>
      </c>
      <c r="N765" s="1334" t="s">
        <v>22</v>
      </c>
      <c r="O765" s="1406" t="s">
        <v>1531</v>
      </c>
      <c r="P765" s="1343" t="s">
        <v>1464</v>
      </c>
    </row>
    <row r="766" spans="1:16" s="14" customFormat="1" ht="42.65" customHeight="1">
      <c r="A766" s="1018"/>
      <c r="B766" s="953" t="s">
        <v>19</v>
      </c>
      <c r="C766" s="607" t="s">
        <v>1532</v>
      </c>
      <c r="D766" s="1470" t="s">
        <v>1517</v>
      </c>
      <c r="E766" s="29"/>
      <c r="F766" s="30"/>
      <c r="G766" s="34"/>
      <c r="H766" s="35"/>
      <c r="I766" s="86"/>
      <c r="J766" s="890"/>
      <c r="K766" s="35"/>
      <c r="L766" s="58" t="s">
        <v>52</v>
      </c>
      <c r="M766" s="154" t="s">
        <v>86</v>
      </c>
      <c r="N766" s="1334" t="s">
        <v>22</v>
      </c>
      <c r="O766" s="1408" t="s">
        <v>1533</v>
      </c>
      <c r="P766" s="179" t="s">
        <v>1462</v>
      </c>
    </row>
    <row r="767" spans="1:16" s="14" customFormat="1" ht="42.65" customHeight="1">
      <c r="A767" s="1018"/>
      <c r="B767" s="953" t="s">
        <v>19</v>
      </c>
      <c r="C767" s="607" t="s">
        <v>1532</v>
      </c>
      <c r="D767" s="1470" t="s">
        <v>1517</v>
      </c>
      <c r="E767" s="29"/>
      <c r="F767" s="30"/>
      <c r="G767" s="34"/>
      <c r="H767" s="35"/>
      <c r="I767" s="86"/>
      <c r="J767" s="890"/>
      <c r="K767" s="35"/>
      <c r="L767" s="58" t="s">
        <v>447</v>
      </c>
      <c r="M767" s="154" t="s">
        <v>86</v>
      </c>
      <c r="N767" s="1334" t="s">
        <v>22</v>
      </c>
      <c r="O767" s="1408" t="s">
        <v>1533</v>
      </c>
      <c r="P767" s="179" t="s">
        <v>1462</v>
      </c>
    </row>
    <row r="768" spans="1:16" s="14" customFormat="1" ht="42.65" customHeight="1">
      <c r="A768" s="1018"/>
      <c r="B768" s="953" t="s">
        <v>19</v>
      </c>
      <c r="C768" s="607" t="s">
        <v>1532</v>
      </c>
      <c r="D768" s="178" t="s">
        <v>1021</v>
      </c>
      <c r="E768" s="29"/>
      <c r="F768" s="948"/>
      <c r="G768" s="949" t="str">
        <f>IF(F768=0,"",#REF!/F768)</f>
        <v/>
      </c>
      <c r="H768" s="933" t="str">
        <f>IF(F768=0,"",G768*1.3)</f>
        <v/>
      </c>
      <c r="I768" s="86"/>
      <c r="J768" s="890"/>
      <c r="K768" s="933" t="str">
        <f>IF(I768=0,"",I768*1.3*J768)</f>
        <v/>
      </c>
      <c r="L768" s="117" t="s">
        <v>1519</v>
      </c>
      <c r="M768" s="154" t="s">
        <v>86</v>
      </c>
      <c r="N768" s="1334" t="s">
        <v>22</v>
      </c>
      <c r="O768" s="1408" t="s">
        <v>1531</v>
      </c>
      <c r="P768" s="179" t="s">
        <v>1520</v>
      </c>
    </row>
    <row r="769" spans="1:16" s="14" customFormat="1" ht="42.65" customHeight="1">
      <c r="A769" s="1018"/>
      <c r="B769" s="1232" t="s">
        <v>19</v>
      </c>
      <c r="C769" s="611" t="s">
        <v>1532</v>
      </c>
      <c r="D769" s="1471" t="s">
        <v>1517</v>
      </c>
      <c r="E769" s="29"/>
      <c r="F769" s="805"/>
      <c r="G769" s="806"/>
      <c r="H769" s="545"/>
      <c r="I769" s="785"/>
      <c r="J769" s="907"/>
      <c r="K769" s="545"/>
      <c r="L769" s="814" t="s">
        <v>904</v>
      </c>
      <c r="M769" s="905" t="s">
        <v>86</v>
      </c>
      <c r="N769" s="1334" t="s">
        <v>22</v>
      </c>
      <c r="O769" s="1406" t="s">
        <v>1534</v>
      </c>
      <c r="P769" s="1343" t="s">
        <v>1464</v>
      </c>
    </row>
    <row r="770" spans="1:16" s="14" customFormat="1" ht="42.65" customHeight="1">
      <c r="A770" s="1018"/>
      <c r="B770" s="1232" t="s">
        <v>19</v>
      </c>
      <c r="C770" s="611" t="s">
        <v>1532</v>
      </c>
      <c r="D770" s="1471" t="s">
        <v>1517</v>
      </c>
      <c r="E770" s="29"/>
      <c r="F770" s="805"/>
      <c r="G770" s="806"/>
      <c r="H770" s="545"/>
      <c r="I770" s="785"/>
      <c r="J770" s="907"/>
      <c r="K770" s="545"/>
      <c r="L770" s="814" t="s">
        <v>906</v>
      </c>
      <c r="M770" s="905" t="s">
        <v>86</v>
      </c>
      <c r="N770" s="1334" t="s">
        <v>22</v>
      </c>
      <c r="O770" s="1406" t="s">
        <v>1533</v>
      </c>
      <c r="P770" s="1343" t="s">
        <v>1464</v>
      </c>
    </row>
    <row r="771" spans="1:16" s="14" customFormat="1" ht="42.65" customHeight="1">
      <c r="A771" s="1018"/>
      <c r="B771" s="953" t="s">
        <v>19</v>
      </c>
      <c r="C771" s="607" t="s">
        <v>1535</v>
      </c>
      <c r="D771" s="1470" t="s">
        <v>1517</v>
      </c>
      <c r="E771" s="29"/>
      <c r="F771" s="30"/>
      <c r="G771" s="34"/>
      <c r="H771" s="35"/>
      <c r="I771" s="86"/>
      <c r="J771" s="890"/>
      <c r="K771" s="35"/>
      <c r="L771" s="58" t="s">
        <v>52</v>
      </c>
      <c r="M771" s="154" t="s">
        <v>86</v>
      </c>
      <c r="N771" s="1334" t="s">
        <v>22</v>
      </c>
      <c r="O771" s="1408" t="s">
        <v>1536</v>
      </c>
      <c r="P771" s="179" t="s">
        <v>1462</v>
      </c>
    </row>
    <row r="772" spans="1:16" s="14" customFormat="1" ht="42.65" customHeight="1">
      <c r="A772" s="1018"/>
      <c r="B772" s="953" t="s">
        <v>19</v>
      </c>
      <c r="C772" s="607" t="s">
        <v>1535</v>
      </c>
      <c r="D772" s="1470" t="s">
        <v>1517</v>
      </c>
      <c r="E772" s="29"/>
      <c r="F772" s="30"/>
      <c r="G772" s="34"/>
      <c r="H772" s="35"/>
      <c r="I772" s="86"/>
      <c r="J772" s="890"/>
      <c r="K772" s="35"/>
      <c r="L772" s="58" t="s">
        <v>447</v>
      </c>
      <c r="M772" s="154" t="s">
        <v>86</v>
      </c>
      <c r="N772" s="1334" t="s">
        <v>22</v>
      </c>
      <c r="O772" s="1408" t="s">
        <v>1536</v>
      </c>
      <c r="P772" s="179" t="s">
        <v>1462</v>
      </c>
    </row>
    <row r="773" spans="1:16" s="14" customFormat="1" ht="42.65" customHeight="1">
      <c r="A773" s="1018"/>
      <c r="B773" s="953" t="s">
        <v>19</v>
      </c>
      <c r="C773" s="607" t="s">
        <v>1535</v>
      </c>
      <c r="D773" s="178" t="s">
        <v>1021</v>
      </c>
      <c r="E773" s="29"/>
      <c r="F773" s="948"/>
      <c r="G773" s="949" t="str">
        <f>IF(F773=0,"",#REF!/F773)</f>
        <v/>
      </c>
      <c r="H773" s="933" t="str">
        <f>IF(F773=0,"",G773*1.3)</f>
        <v/>
      </c>
      <c r="I773" s="86"/>
      <c r="J773" s="890"/>
      <c r="K773" s="933" t="str">
        <f>IF(I773=0,"",I773*1.3*J773)</f>
        <v/>
      </c>
      <c r="L773" s="117" t="s">
        <v>1519</v>
      </c>
      <c r="M773" s="154" t="s">
        <v>86</v>
      </c>
      <c r="N773" s="1334" t="s">
        <v>22</v>
      </c>
      <c r="O773" s="1408" t="s">
        <v>1536</v>
      </c>
      <c r="P773" s="179" t="s">
        <v>1529</v>
      </c>
    </row>
    <row r="774" spans="1:16" s="14" customFormat="1" ht="42.65" customHeight="1">
      <c r="A774" s="1018"/>
      <c r="B774" s="953" t="s">
        <v>19</v>
      </c>
      <c r="C774" s="607" t="s">
        <v>1535</v>
      </c>
      <c r="D774" s="1470" t="s">
        <v>1517</v>
      </c>
      <c r="E774" s="29"/>
      <c r="F774" s="30"/>
      <c r="G774" s="34"/>
      <c r="H774" s="35"/>
      <c r="I774" s="86"/>
      <c r="J774" s="890"/>
      <c r="K774" s="35"/>
      <c r="L774" s="58" t="s">
        <v>904</v>
      </c>
      <c r="M774" s="154" t="s">
        <v>86</v>
      </c>
      <c r="N774" s="1334" t="s">
        <v>22</v>
      </c>
      <c r="O774" s="1408" t="s">
        <v>1536</v>
      </c>
      <c r="P774" s="179" t="s">
        <v>1464</v>
      </c>
    </row>
    <row r="775" spans="1:16" s="14" customFormat="1" ht="42.65" customHeight="1">
      <c r="A775" s="1018"/>
      <c r="B775" s="953" t="s">
        <v>19</v>
      </c>
      <c r="C775" s="607" t="s">
        <v>1535</v>
      </c>
      <c r="D775" s="1470" t="s">
        <v>1517</v>
      </c>
      <c r="E775" s="947"/>
      <c r="F775" s="30"/>
      <c r="G775" s="34"/>
      <c r="H775" s="35"/>
      <c r="I775" s="86"/>
      <c r="J775" s="890"/>
      <c r="K775" s="35"/>
      <c r="L775" s="58" t="s">
        <v>906</v>
      </c>
      <c r="M775" s="154" t="s">
        <v>86</v>
      </c>
      <c r="N775" s="1334" t="s">
        <v>22</v>
      </c>
      <c r="O775" s="1408" t="s">
        <v>1536</v>
      </c>
      <c r="P775" s="179" t="s">
        <v>1464</v>
      </c>
    </row>
    <row r="776" spans="1:16" s="14" customFormat="1" ht="42.65" customHeight="1">
      <c r="A776" s="1018"/>
      <c r="B776" s="953" t="s">
        <v>19</v>
      </c>
      <c r="C776" s="607" t="s">
        <v>1537</v>
      </c>
      <c r="D776" s="1470" t="s">
        <v>1517</v>
      </c>
      <c r="E776" s="29"/>
      <c r="F776" s="30"/>
      <c r="G776" s="34"/>
      <c r="H776" s="35"/>
      <c r="I776" s="86"/>
      <c r="J776" s="890"/>
      <c r="K776" s="35"/>
      <c r="L776" s="58" t="s">
        <v>52</v>
      </c>
      <c r="M776" s="154" t="s">
        <v>86</v>
      </c>
      <c r="N776" s="1334" t="s">
        <v>22</v>
      </c>
      <c r="O776" s="1408" t="s">
        <v>1538</v>
      </c>
      <c r="P776" s="179" t="s">
        <v>1462</v>
      </c>
    </row>
    <row r="777" spans="1:16" s="14" customFormat="1" ht="42.65" customHeight="1">
      <c r="A777" s="1018"/>
      <c r="B777" s="953" t="s">
        <v>19</v>
      </c>
      <c r="C777" s="607" t="s">
        <v>1537</v>
      </c>
      <c r="D777" s="1470" t="s">
        <v>1517</v>
      </c>
      <c r="E777" s="29"/>
      <c r="F777" s="30"/>
      <c r="G777" s="34"/>
      <c r="H777" s="35"/>
      <c r="I777" s="86"/>
      <c r="J777" s="890"/>
      <c r="K777" s="35"/>
      <c r="L777" s="58" t="s">
        <v>447</v>
      </c>
      <c r="M777" s="154" t="s">
        <v>86</v>
      </c>
      <c r="N777" s="1334" t="s">
        <v>22</v>
      </c>
      <c r="O777" s="1408" t="s">
        <v>1538</v>
      </c>
      <c r="P777" s="179" t="s">
        <v>1462</v>
      </c>
    </row>
    <row r="778" spans="1:16" s="14" customFormat="1" ht="42.65" customHeight="1">
      <c r="A778" s="1018"/>
      <c r="B778" s="953" t="s">
        <v>19</v>
      </c>
      <c r="C778" s="607" t="s">
        <v>1537</v>
      </c>
      <c r="D778" s="178" t="s">
        <v>1021</v>
      </c>
      <c r="E778" s="29"/>
      <c r="F778" s="948"/>
      <c r="G778" s="949" t="str">
        <f>IF(F778=0,"",E775/F778)</f>
        <v/>
      </c>
      <c r="H778" s="933" t="str">
        <f>IF(F778=0,"",G778*1.3)</f>
        <v/>
      </c>
      <c r="I778" s="86"/>
      <c r="J778" s="890"/>
      <c r="K778" s="933" t="str">
        <f>IF(I778=0,"",I778*1.3*J778)</f>
        <v/>
      </c>
      <c r="L778" s="117" t="s">
        <v>1519</v>
      </c>
      <c r="M778" s="154" t="s">
        <v>86</v>
      </c>
      <c r="N778" s="1334" t="s">
        <v>22</v>
      </c>
      <c r="O778" s="1408" t="s">
        <v>1538</v>
      </c>
      <c r="P778" s="179" t="s">
        <v>1529</v>
      </c>
    </row>
    <row r="779" spans="1:16" s="14" customFormat="1" ht="42.65" customHeight="1">
      <c r="A779" s="1018"/>
      <c r="B779" s="953" t="s">
        <v>19</v>
      </c>
      <c r="C779" s="607" t="s">
        <v>1537</v>
      </c>
      <c r="D779" s="1470" t="s">
        <v>1517</v>
      </c>
      <c r="E779" s="803"/>
      <c r="F779" s="30"/>
      <c r="G779" s="34"/>
      <c r="H779" s="35"/>
      <c r="I779" s="86"/>
      <c r="J779" s="890"/>
      <c r="K779" s="35"/>
      <c r="L779" s="58" t="s">
        <v>904</v>
      </c>
      <c r="M779" s="154" t="s">
        <v>86</v>
      </c>
      <c r="N779" s="1334" t="s">
        <v>22</v>
      </c>
      <c r="O779" s="1408" t="s">
        <v>1538</v>
      </c>
      <c r="P779" s="179" t="s">
        <v>1464</v>
      </c>
    </row>
    <row r="780" spans="1:16" s="14" customFormat="1" ht="42.65" customHeight="1">
      <c r="A780" s="1018"/>
      <c r="B780" s="953" t="s">
        <v>19</v>
      </c>
      <c r="C780" s="607" t="s">
        <v>1537</v>
      </c>
      <c r="D780" s="1470" t="s">
        <v>1517</v>
      </c>
      <c r="E780" s="29"/>
      <c r="F780" s="30"/>
      <c r="G780" s="34"/>
      <c r="H780" s="35"/>
      <c r="I780" s="86"/>
      <c r="J780" s="890"/>
      <c r="K780" s="35"/>
      <c r="L780" s="58" t="s">
        <v>906</v>
      </c>
      <c r="M780" s="154" t="s">
        <v>86</v>
      </c>
      <c r="N780" s="1334" t="s">
        <v>22</v>
      </c>
      <c r="O780" s="1408" t="s">
        <v>1538</v>
      </c>
      <c r="P780" s="179" t="s">
        <v>1464</v>
      </c>
    </row>
    <row r="781" spans="1:16" s="14" customFormat="1" ht="42.65" customHeight="1">
      <c r="A781" s="1018"/>
      <c r="B781" s="1232" t="s">
        <v>19</v>
      </c>
      <c r="C781" s="611" t="s">
        <v>1539</v>
      </c>
      <c r="D781" s="1471" t="s">
        <v>1517</v>
      </c>
      <c r="E781" s="29"/>
      <c r="F781" s="805"/>
      <c r="G781" s="806"/>
      <c r="H781" s="545"/>
      <c r="I781" s="785"/>
      <c r="J781" s="907"/>
      <c r="K781" s="545"/>
      <c r="L781" s="814" t="s">
        <v>52</v>
      </c>
      <c r="M781" s="905" t="s">
        <v>86</v>
      </c>
      <c r="N781" s="1334" t="s">
        <v>22</v>
      </c>
      <c r="O781" s="1406" t="s">
        <v>1540</v>
      </c>
      <c r="P781" s="1343" t="s">
        <v>1541</v>
      </c>
    </row>
    <row r="782" spans="1:16" s="14" customFormat="1" ht="42.65" customHeight="1">
      <c r="A782" s="1018"/>
      <c r="B782" s="953" t="s">
        <v>19</v>
      </c>
      <c r="C782" s="607" t="s">
        <v>1539</v>
      </c>
      <c r="D782" s="1470" t="s">
        <v>1517</v>
      </c>
      <c r="E782" s="803"/>
      <c r="F782" s="30"/>
      <c r="G782" s="34"/>
      <c r="H782" s="35"/>
      <c r="I782" s="86"/>
      <c r="J782" s="890"/>
      <c r="K782" s="35"/>
      <c r="L782" s="58" t="s">
        <v>445</v>
      </c>
      <c r="M782" s="154" t="s">
        <v>86</v>
      </c>
      <c r="N782" s="1334" t="s">
        <v>22</v>
      </c>
      <c r="O782" s="1408" t="s">
        <v>1540</v>
      </c>
      <c r="P782" s="179" t="s">
        <v>1542</v>
      </c>
    </row>
    <row r="783" spans="1:16" s="14" customFormat="1" ht="42.65" customHeight="1">
      <c r="A783" s="1018"/>
      <c r="B783" s="953" t="s">
        <v>19</v>
      </c>
      <c r="C783" s="607" t="s">
        <v>1539</v>
      </c>
      <c r="D783" s="1470" t="s">
        <v>1517</v>
      </c>
      <c r="E783" s="29"/>
      <c r="F783" s="30"/>
      <c r="G783" s="34"/>
      <c r="H783" s="35"/>
      <c r="I783" s="86"/>
      <c r="J783" s="890"/>
      <c r="K783" s="35"/>
      <c r="L783" s="58" t="s">
        <v>447</v>
      </c>
      <c r="M783" s="154" t="s">
        <v>86</v>
      </c>
      <c r="N783" s="1334" t="s">
        <v>22</v>
      </c>
      <c r="O783" s="1408" t="s">
        <v>1540</v>
      </c>
      <c r="P783" s="179" t="s">
        <v>1543</v>
      </c>
    </row>
    <row r="784" spans="1:16" s="14" customFormat="1" ht="42.65" customHeight="1">
      <c r="A784" s="1018"/>
      <c r="B784" s="1232" t="s">
        <v>19</v>
      </c>
      <c r="C784" s="611" t="s">
        <v>1544</v>
      </c>
      <c r="D784" s="1471" t="s">
        <v>1517</v>
      </c>
      <c r="E784" s="29"/>
      <c r="F784" s="805"/>
      <c r="G784" s="806"/>
      <c r="H784" s="545"/>
      <c r="I784" s="785"/>
      <c r="J784" s="907"/>
      <c r="K784" s="545"/>
      <c r="L784" s="814" t="s">
        <v>52</v>
      </c>
      <c r="M784" s="905" t="s">
        <v>86</v>
      </c>
      <c r="N784" s="1334" t="s">
        <v>22</v>
      </c>
      <c r="O784" s="1406" t="s">
        <v>1545</v>
      </c>
      <c r="P784" s="1343" t="s">
        <v>1543</v>
      </c>
    </row>
    <row r="785" spans="1:16" s="14" customFormat="1" ht="42.65" customHeight="1">
      <c r="A785" s="1018"/>
      <c r="B785" s="953" t="s">
        <v>19</v>
      </c>
      <c r="C785" s="607" t="s">
        <v>1544</v>
      </c>
      <c r="D785" s="1470" t="s">
        <v>1517</v>
      </c>
      <c r="E785" s="29"/>
      <c r="F785" s="30"/>
      <c r="G785" s="34"/>
      <c r="H785" s="35"/>
      <c r="I785" s="86"/>
      <c r="J785" s="890"/>
      <c r="K785" s="35"/>
      <c r="L785" s="58" t="s">
        <v>445</v>
      </c>
      <c r="M785" s="154" t="s">
        <v>86</v>
      </c>
      <c r="N785" s="1334" t="s">
        <v>22</v>
      </c>
      <c r="O785" s="1408" t="s">
        <v>1545</v>
      </c>
      <c r="P785" s="179" t="s">
        <v>1546</v>
      </c>
    </row>
    <row r="786" spans="1:16" s="14" customFormat="1" ht="42.65" customHeight="1">
      <c r="A786" s="1018"/>
      <c r="B786" s="953" t="s">
        <v>19</v>
      </c>
      <c r="C786" s="607" t="s">
        <v>1544</v>
      </c>
      <c r="D786" s="1470" t="s">
        <v>1517</v>
      </c>
      <c r="E786" s="29"/>
      <c r="F786" s="30"/>
      <c r="G786" s="34"/>
      <c r="H786" s="35"/>
      <c r="I786" s="86"/>
      <c r="J786" s="890"/>
      <c r="K786" s="35"/>
      <c r="L786" s="58" t="s">
        <v>447</v>
      </c>
      <c r="M786" s="154" t="s">
        <v>86</v>
      </c>
      <c r="N786" s="1334" t="s">
        <v>22</v>
      </c>
      <c r="O786" s="1408" t="s">
        <v>1545</v>
      </c>
      <c r="P786" s="179" t="s">
        <v>1543</v>
      </c>
    </row>
    <row r="787" spans="1:16" s="14" customFormat="1" ht="42.65" customHeight="1">
      <c r="A787" s="1018"/>
      <c r="B787" s="953" t="s">
        <v>19</v>
      </c>
      <c r="C787" s="607" t="s">
        <v>1547</v>
      </c>
      <c r="D787" s="1579"/>
      <c r="E787" s="804"/>
      <c r="F787" s="30"/>
      <c r="G787" s="34"/>
      <c r="H787" s="35"/>
      <c r="I787" s="86"/>
      <c r="J787" s="890"/>
      <c r="K787" s="35"/>
      <c r="L787" s="58" t="s">
        <v>52</v>
      </c>
      <c r="M787" s="154" t="s">
        <v>21</v>
      </c>
      <c r="N787" s="1334" t="s">
        <v>22</v>
      </c>
      <c r="O787" s="1408" t="s">
        <v>1548</v>
      </c>
      <c r="P787" s="179" t="s">
        <v>1549</v>
      </c>
    </row>
    <row r="788" spans="1:16" s="14" customFormat="1" ht="42.65" customHeight="1">
      <c r="A788" s="1018"/>
      <c r="B788" s="953" t="s">
        <v>19</v>
      </c>
      <c r="C788" s="607" t="s">
        <v>1547</v>
      </c>
      <c r="D788" s="178"/>
      <c r="E788" s="29"/>
      <c r="F788" s="30"/>
      <c r="G788" s="34"/>
      <c r="H788" s="35"/>
      <c r="I788" s="86"/>
      <c r="J788" s="890"/>
      <c r="K788" s="35"/>
      <c r="L788" s="58" t="s">
        <v>445</v>
      </c>
      <c r="M788" s="154" t="s">
        <v>21</v>
      </c>
      <c r="N788" s="1334" t="s">
        <v>22</v>
      </c>
      <c r="O788" s="1408" t="s">
        <v>1548</v>
      </c>
      <c r="P788" s="179" t="s">
        <v>1550</v>
      </c>
    </row>
    <row r="789" spans="1:16" s="14" customFormat="1" ht="42.65" customHeight="1">
      <c r="A789" s="1018"/>
      <c r="B789" s="953" t="s">
        <v>19</v>
      </c>
      <c r="C789" s="607" t="s">
        <v>1547</v>
      </c>
      <c r="D789" s="178"/>
      <c r="E789" s="29"/>
      <c r="F789" s="30"/>
      <c r="G789" s="34"/>
      <c r="H789" s="35"/>
      <c r="I789" s="86"/>
      <c r="J789" s="890"/>
      <c r="K789" s="35"/>
      <c r="L789" s="58" t="s">
        <v>447</v>
      </c>
      <c r="M789" s="154" t="s">
        <v>21</v>
      </c>
      <c r="N789" s="1334" t="s">
        <v>22</v>
      </c>
      <c r="O789" s="1408" t="s">
        <v>1548</v>
      </c>
      <c r="P789" s="179" t="s">
        <v>1549</v>
      </c>
    </row>
    <row r="790" spans="1:16" s="14" customFormat="1" ht="42.65" customHeight="1">
      <c r="A790" s="1018"/>
      <c r="B790" s="1232" t="s">
        <v>19</v>
      </c>
      <c r="C790" s="611" t="s">
        <v>1551</v>
      </c>
      <c r="D790" s="1491"/>
      <c r="E790" s="29"/>
      <c r="F790" s="805"/>
      <c r="G790" s="806"/>
      <c r="H790" s="545"/>
      <c r="I790" s="785"/>
      <c r="J790" s="907"/>
      <c r="K790" s="545"/>
      <c r="L790" s="814" t="s">
        <v>52</v>
      </c>
      <c r="M790" s="905" t="s">
        <v>21</v>
      </c>
      <c r="N790" s="1334" t="s">
        <v>22</v>
      </c>
      <c r="O790" s="1406" t="s">
        <v>1552</v>
      </c>
      <c r="P790" s="1343" t="s">
        <v>1553</v>
      </c>
    </row>
    <row r="791" spans="1:16" s="14" customFormat="1" ht="42.65" customHeight="1">
      <c r="A791" s="1018"/>
      <c r="B791" s="953" t="s">
        <v>19</v>
      </c>
      <c r="C791" s="607" t="s">
        <v>1551</v>
      </c>
      <c r="D791" s="178"/>
      <c r="E791" s="803"/>
      <c r="F791" s="30"/>
      <c r="G791" s="34"/>
      <c r="H791" s="35"/>
      <c r="I791" s="86"/>
      <c r="J791" s="890"/>
      <c r="K791" s="35"/>
      <c r="L791" s="58" t="s">
        <v>445</v>
      </c>
      <c r="M791" s="154" t="s">
        <v>21</v>
      </c>
      <c r="N791" s="1334" t="s">
        <v>22</v>
      </c>
      <c r="O791" s="1408" t="s">
        <v>1552</v>
      </c>
      <c r="P791" s="179" t="s">
        <v>1554</v>
      </c>
    </row>
    <row r="792" spans="1:16" s="14" customFormat="1" ht="42.65" customHeight="1">
      <c r="A792" s="1018"/>
      <c r="B792" s="953" t="s">
        <v>19</v>
      </c>
      <c r="C792" s="607" t="s">
        <v>1551</v>
      </c>
      <c r="D792" s="178"/>
      <c r="E792" s="29"/>
      <c r="F792" s="30"/>
      <c r="G792" s="34"/>
      <c r="H792" s="35"/>
      <c r="I792" s="86"/>
      <c r="J792" s="890"/>
      <c r="K792" s="35"/>
      <c r="L792" s="58" t="s">
        <v>447</v>
      </c>
      <c r="M792" s="154" t="s">
        <v>21</v>
      </c>
      <c r="N792" s="1334" t="s">
        <v>22</v>
      </c>
      <c r="O792" s="1408" t="s">
        <v>1552</v>
      </c>
      <c r="P792" s="179" t="s">
        <v>1555</v>
      </c>
    </row>
    <row r="793" spans="1:16" s="14" customFormat="1" ht="42.65" customHeight="1">
      <c r="A793" s="1018"/>
      <c r="B793" s="1232" t="s">
        <v>19</v>
      </c>
      <c r="C793" s="611" t="s">
        <v>1556</v>
      </c>
      <c r="D793" s="1491"/>
      <c r="E793" s="29"/>
      <c r="F793" s="805"/>
      <c r="G793" s="806"/>
      <c r="H793" s="545"/>
      <c r="I793" s="785"/>
      <c r="J793" s="907"/>
      <c r="K793" s="545"/>
      <c r="L793" s="814" t="s">
        <v>52</v>
      </c>
      <c r="M793" s="905" t="s">
        <v>21</v>
      </c>
      <c r="N793" s="1334" t="s">
        <v>22</v>
      </c>
      <c r="O793" s="1406" t="s">
        <v>1557</v>
      </c>
      <c r="P793" s="1343" t="s">
        <v>1555</v>
      </c>
    </row>
    <row r="794" spans="1:16" s="14" customFormat="1" ht="42.65" customHeight="1">
      <c r="A794" s="1018"/>
      <c r="B794" s="953" t="s">
        <v>19</v>
      </c>
      <c r="C794" s="607" t="s">
        <v>1556</v>
      </c>
      <c r="D794" s="178"/>
      <c r="E794" s="29"/>
      <c r="F794" s="30"/>
      <c r="G794" s="34"/>
      <c r="H794" s="35"/>
      <c r="I794" s="86"/>
      <c r="J794" s="890"/>
      <c r="K794" s="35"/>
      <c r="L794" s="58" t="s">
        <v>445</v>
      </c>
      <c r="M794" s="154" t="s">
        <v>21</v>
      </c>
      <c r="N794" s="1334" t="s">
        <v>22</v>
      </c>
      <c r="O794" s="1408" t="s">
        <v>1557</v>
      </c>
      <c r="P794" s="179" t="s">
        <v>1558</v>
      </c>
    </row>
    <row r="795" spans="1:16" s="14" customFormat="1" ht="42.65" customHeight="1">
      <c r="A795" s="1018"/>
      <c r="B795" s="953" t="s">
        <v>19</v>
      </c>
      <c r="C795" s="607" t="s">
        <v>1556</v>
      </c>
      <c r="D795" s="178"/>
      <c r="E795" s="804"/>
      <c r="F795" s="30"/>
      <c r="G795" s="34"/>
      <c r="H795" s="35"/>
      <c r="I795" s="86"/>
      <c r="J795" s="890"/>
      <c r="K795" s="35"/>
      <c r="L795" s="58" t="s">
        <v>447</v>
      </c>
      <c r="M795" s="154" t="s">
        <v>21</v>
      </c>
      <c r="N795" s="1334" t="s">
        <v>22</v>
      </c>
      <c r="O795" s="1408" t="s">
        <v>1559</v>
      </c>
      <c r="P795" s="179" t="s">
        <v>1555</v>
      </c>
    </row>
    <row r="796" spans="1:16" s="14" customFormat="1" ht="42.65" customHeight="1">
      <c r="A796" s="1018"/>
      <c r="B796" s="953" t="s">
        <v>19</v>
      </c>
      <c r="C796" s="607" t="s">
        <v>1560</v>
      </c>
      <c r="D796" s="178"/>
      <c r="E796" s="29"/>
      <c r="F796" s="30"/>
      <c r="G796" s="34"/>
      <c r="H796" s="35"/>
      <c r="I796" s="86"/>
      <c r="J796" s="890"/>
      <c r="K796" s="35"/>
      <c r="L796" s="58" t="s">
        <v>52</v>
      </c>
      <c r="M796" s="154" t="s">
        <v>86</v>
      </c>
      <c r="N796" s="1334" t="s">
        <v>909</v>
      </c>
      <c r="O796" s="1408" t="s">
        <v>1561</v>
      </c>
      <c r="P796" s="179" t="s">
        <v>1562</v>
      </c>
    </row>
    <row r="797" spans="1:16" s="14" customFormat="1" ht="42.65" customHeight="1">
      <c r="A797" s="1018"/>
      <c r="B797" s="953" t="s">
        <v>19</v>
      </c>
      <c r="C797" s="607" t="s">
        <v>1560</v>
      </c>
      <c r="D797" s="178"/>
      <c r="E797" s="29"/>
      <c r="F797" s="30"/>
      <c r="G797" s="34"/>
      <c r="H797" s="35"/>
      <c r="I797" s="86"/>
      <c r="J797" s="890"/>
      <c r="K797" s="35"/>
      <c r="L797" s="58" t="s">
        <v>447</v>
      </c>
      <c r="M797" s="154" t="s">
        <v>86</v>
      </c>
      <c r="N797" s="1334" t="s">
        <v>909</v>
      </c>
      <c r="O797" s="1408" t="s">
        <v>1561</v>
      </c>
      <c r="P797" s="179" t="s">
        <v>1563</v>
      </c>
    </row>
    <row r="798" spans="1:16" s="14" customFormat="1" ht="60.5" customHeight="1">
      <c r="A798" s="1018"/>
      <c r="B798" s="1232" t="s">
        <v>19</v>
      </c>
      <c r="C798" s="611" t="s">
        <v>1560</v>
      </c>
      <c r="D798" s="1491"/>
      <c r="E798" s="29"/>
      <c r="F798" s="805"/>
      <c r="G798" s="806"/>
      <c r="H798" s="545"/>
      <c r="I798" s="785"/>
      <c r="J798" s="907"/>
      <c r="K798" s="545"/>
      <c r="L798" s="814" t="s">
        <v>904</v>
      </c>
      <c r="M798" s="905" t="s">
        <v>86</v>
      </c>
      <c r="N798" s="1334" t="s">
        <v>909</v>
      </c>
      <c r="O798" s="1406" t="s">
        <v>1561</v>
      </c>
      <c r="P798" s="1569" t="s">
        <v>1564</v>
      </c>
    </row>
    <row r="799" spans="1:16" s="14" customFormat="1" ht="60.5" customHeight="1">
      <c r="A799" s="1018"/>
      <c r="B799" s="1232" t="s">
        <v>19</v>
      </c>
      <c r="C799" s="611" t="s">
        <v>1560</v>
      </c>
      <c r="D799" s="1491"/>
      <c r="E799" s="29"/>
      <c r="F799" s="805"/>
      <c r="G799" s="806"/>
      <c r="H799" s="545"/>
      <c r="I799" s="785"/>
      <c r="J799" s="907"/>
      <c r="K799" s="545"/>
      <c r="L799" s="814" t="s">
        <v>906</v>
      </c>
      <c r="M799" s="905" t="s">
        <v>86</v>
      </c>
      <c r="N799" s="1334" t="s">
        <v>909</v>
      </c>
      <c r="O799" s="1406" t="s">
        <v>1561</v>
      </c>
      <c r="P799" s="1569" t="s">
        <v>1565</v>
      </c>
    </row>
    <row r="800" spans="1:16" s="14" customFormat="1" ht="42.65" customHeight="1">
      <c r="A800" s="1018"/>
      <c r="B800" s="1232" t="s">
        <v>19</v>
      </c>
      <c r="C800" s="611" t="s">
        <v>1566</v>
      </c>
      <c r="D800" s="1491"/>
      <c r="E800" s="29"/>
      <c r="F800" s="805"/>
      <c r="G800" s="806"/>
      <c r="H800" s="545"/>
      <c r="I800" s="785"/>
      <c r="J800" s="907"/>
      <c r="K800" s="545"/>
      <c r="L800" s="814" t="s">
        <v>52</v>
      </c>
      <c r="M800" s="905" t="s">
        <v>86</v>
      </c>
      <c r="N800" s="1334" t="s">
        <v>22</v>
      </c>
      <c r="O800" s="1406" t="s">
        <v>1567</v>
      </c>
      <c r="P800" s="1343" t="s">
        <v>1568</v>
      </c>
    </row>
    <row r="801" spans="1:16" s="14" customFormat="1" ht="42.65" customHeight="1">
      <c r="A801" s="1018"/>
      <c r="B801" s="953" t="s">
        <v>19</v>
      </c>
      <c r="C801" s="607" t="s">
        <v>1566</v>
      </c>
      <c r="D801" s="178"/>
      <c r="E801" s="29"/>
      <c r="F801" s="30"/>
      <c r="G801" s="34"/>
      <c r="H801" s="35"/>
      <c r="I801" s="86"/>
      <c r="J801" s="890"/>
      <c r="K801" s="35"/>
      <c r="L801" s="58" t="s">
        <v>445</v>
      </c>
      <c r="M801" s="154" t="s">
        <v>86</v>
      </c>
      <c r="N801" s="1334" t="s">
        <v>22</v>
      </c>
      <c r="O801" s="1408" t="s">
        <v>1567</v>
      </c>
      <c r="P801" s="179" t="s">
        <v>1569</v>
      </c>
    </row>
    <row r="802" spans="1:16" s="14" customFormat="1" ht="42.65" customHeight="1">
      <c r="A802" s="1018"/>
      <c r="B802" s="953" t="s">
        <v>19</v>
      </c>
      <c r="C802" s="607" t="s">
        <v>1566</v>
      </c>
      <c r="D802" s="178"/>
      <c r="E802" s="29"/>
      <c r="F802" s="30"/>
      <c r="G802" s="34"/>
      <c r="H802" s="35"/>
      <c r="I802" s="86"/>
      <c r="J802" s="890"/>
      <c r="K802" s="35"/>
      <c r="L802" s="58" t="s">
        <v>447</v>
      </c>
      <c r="M802" s="154" t="s">
        <v>86</v>
      </c>
      <c r="N802" s="1334" t="s">
        <v>22</v>
      </c>
      <c r="O802" s="1408" t="s">
        <v>1567</v>
      </c>
      <c r="P802" s="179" t="s">
        <v>1570</v>
      </c>
    </row>
    <row r="803" spans="1:16" s="14" customFormat="1" ht="42.65" customHeight="1">
      <c r="A803" s="1018"/>
      <c r="B803" s="953" t="s">
        <v>19</v>
      </c>
      <c r="C803" s="607" t="s">
        <v>1571</v>
      </c>
      <c r="D803" s="178"/>
      <c r="E803" s="29"/>
      <c r="F803" s="30"/>
      <c r="G803" s="34"/>
      <c r="H803" s="35"/>
      <c r="I803" s="86"/>
      <c r="J803" s="890"/>
      <c r="K803" s="35"/>
      <c r="L803" s="58" t="s">
        <v>52</v>
      </c>
      <c r="M803" s="154" t="s">
        <v>86</v>
      </c>
      <c r="N803" s="1334" t="s">
        <v>22</v>
      </c>
      <c r="O803" s="1408" t="s">
        <v>1572</v>
      </c>
      <c r="P803" s="179" t="s">
        <v>1573</v>
      </c>
    </row>
    <row r="804" spans="1:16" s="14" customFormat="1" ht="42.65" customHeight="1">
      <c r="A804" s="1018"/>
      <c r="B804" s="953" t="s">
        <v>19</v>
      </c>
      <c r="C804" s="607" t="s">
        <v>1571</v>
      </c>
      <c r="D804" s="178"/>
      <c r="E804" s="29"/>
      <c r="F804" s="30"/>
      <c r="G804" s="34"/>
      <c r="H804" s="35"/>
      <c r="I804" s="86"/>
      <c r="J804" s="890"/>
      <c r="K804" s="35"/>
      <c r="L804" s="58" t="s">
        <v>447</v>
      </c>
      <c r="M804" s="154" t="s">
        <v>86</v>
      </c>
      <c r="N804" s="1334" t="s">
        <v>22</v>
      </c>
      <c r="O804" s="1408" t="s">
        <v>1572</v>
      </c>
      <c r="P804" s="179" t="s">
        <v>1574</v>
      </c>
    </row>
    <row r="805" spans="1:16" s="14" customFormat="1" ht="59" customHeight="1">
      <c r="A805" s="1018"/>
      <c r="B805" s="1232" t="s">
        <v>19</v>
      </c>
      <c r="C805" s="611" t="s">
        <v>1571</v>
      </c>
      <c r="D805" s="1491"/>
      <c r="E805" s="29"/>
      <c r="F805" s="805"/>
      <c r="G805" s="806"/>
      <c r="H805" s="545"/>
      <c r="I805" s="785"/>
      <c r="J805" s="907"/>
      <c r="K805" s="545"/>
      <c r="L805" s="814" t="s">
        <v>904</v>
      </c>
      <c r="M805" s="905" t="s">
        <v>86</v>
      </c>
      <c r="N805" s="1334" t="s">
        <v>22</v>
      </c>
      <c r="O805" s="1406" t="s">
        <v>1572</v>
      </c>
      <c r="P805" s="1343" t="s">
        <v>1575</v>
      </c>
    </row>
    <row r="806" spans="1:16" s="14" customFormat="1" ht="59" customHeight="1">
      <c r="A806" s="1018"/>
      <c r="B806" s="1232" t="s">
        <v>19</v>
      </c>
      <c r="C806" s="611" t="s">
        <v>1571</v>
      </c>
      <c r="D806" s="1491"/>
      <c r="E806" s="29"/>
      <c r="F806" s="805"/>
      <c r="G806" s="806"/>
      <c r="H806" s="545"/>
      <c r="I806" s="785"/>
      <c r="J806" s="907"/>
      <c r="K806" s="545"/>
      <c r="L806" s="814" t="s">
        <v>906</v>
      </c>
      <c r="M806" s="905" t="s">
        <v>86</v>
      </c>
      <c r="N806" s="1334" t="s">
        <v>22</v>
      </c>
      <c r="O806" s="1406" t="s">
        <v>1572</v>
      </c>
      <c r="P806" s="1343" t="s">
        <v>1575</v>
      </c>
    </row>
    <row r="807" spans="1:16" s="14" customFormat="1" ht="42.65" customHeight="1">
      <c r="A807" s="1018"/>
      <c r="B807" s="953" t="s">
        <v>19</v>
      </c>
      <c r="C807" s="607" t="s">
        <v>1571</v>
      </c>
      <c r="D807" s="178" t="s">
        <v>1021</v>
      </c>
      <c r="E807" s="947"/>
      <c r="F807" s="948"/>
      <c r="G807" s="949" t="str">
        <f>IF(F807=0,"",#REF!/F807)</f>
        <v/>
      </c>
      <c r="H807" s="933" t="str">
        <f>IF(F807=0,"",G807*1.3)</f>
        <v/>
      </c>
      <c r="I807" s="86"/>
      <c r="J807" s="890"/>
      <c r="K807" s="933" t="str">
        <f>IF(I807=0,"",I807*1.3*J807)</f>
        <v/>
      </c>
      <c r="L807" s="117" t="s">
        <v>1519</v>
      </c>
      <c r="M807" s="154" t="s">
        <v>86</v>
      </c>
      <c r="N807" s="1334" t="s">
        <v>22</v>
      </c>
      <c r="O807" s="1408" t="s">
        <v>1572</v>
      </c>
      <c r="P807" s="179" t="s">
        <v>1529</v>
      </c>
    </row>
    <row r="808" spans="1:16" s="14" customFormat="1" ht="42.65" customHeight="1">
      <c r="A808" s="1018"/>
      <c r="B808" s="953" t="s">
        <v>19</v>
      </c>
      <c r="C808" s="607" t="s">
        <v>1576</v>
      </c>
      <c r="D808" s="178"/>
      <c r="E808" s="29"/>
      <c r="F808" s="30"/>
      <c r="G808" s="34"/>
      <c r="H808" s="35"/>
      <c r="I808" s="86"/>
      <c r="J808" s="890"/>
      <c r="K808" s="35"/>
      <c r="L808" s="58" t="s">
        <v>52</v>
      </c>
      <c r="M808" s="154" t="s">
        <v>86</v>
      </c>
      <c r="N808" s="1334" t="s">
        <v>22</v>
      </c>
      <c r="O808" s="1408" t="s">
        <v>1577</v>
      </c>
      <c r="P808" s="179" t="s">
        <v>1578</v>
      </c>
    </row>
    <row r="809" spans="1:16" s="14" customFormat="1" ht="42.65" customHeight="1">
      <c r="A809" s="1018"/>
      <c r="B809" s="1232" t="s">
        <v>19</v>
      </c>
      <c r="C809" s="607" t="s">
        <v>1576</v>
      </c>
      <c r="D809" s="178"/>
      <c r="E809" s="29"/>
      <c r="F809" s="30"/>
      <c r="G809" s="34"/>
      <c r="H809" s="35"/>
      <c r="I809" s="86"/>
      <c r="J809" s="890"/>
      <c r="K809" s="35"/>
      <c r="L809" s="58" t="s">
        <v>447</v>
      </c>
      <c r="M809" s="154" t="s">
        <v>86</v>
      </c>
      <c r="N809" s="1334" t="s">
        <v>22</v>
      </c>
      <c r="O809" s="1408" t="s">
        <v>1577</v>
      </c>
      <c r="P809" s="179" t="s">
        <v>1578</v>
      </c>
    </row>
    <row r="810" spans="1:16" s="14" customFormat="1" ht="42.65" customHeight="1">
      <c r="A810" s="1018"/>
      <c r="B810" s="953" t="s">
        <v>19</v>
      </c>
      <c r="C810" s="611" t="s">
        <v>1576</v>
      </c>
      <c r="D810" s="1491"/>
      <c r="E810" s="29"/>
      <c r="F810" s="805"/>
      <c r="G810" s="806"/>
      <c r="H810" s="545"/>
      <c r="I810" s="785"/>
      <c r="J810" s="907"/>
      <c r="K810" s="545"/>
      <c r="L810" s="814" t="s">
        <v>904</v>
      </c>
      <c r="M810" s="905" t="s">
        <v>86</v>
      </c>
      <c r="N810" s="1334" t="s">
        <v>22</v>
      </c>
      <c r="O810" s="1406" t="s">
        <v>1577</v>
      </c>
      <c r="P810" s="1343" t="s">
        <v>1579</v>
      </c>
    </row>
    <row r="811" spans="1:16" s="14" customFormat="1" ht="42.65" customHeight="1">
      <c r="A811" s="1018"/>
      <c r="B811" s="953" t="s">
        <v>19</v>
      </c>
      <c r="C811" s="611" t="s">
        <v>1576</v>
      </c>
      <c r="D811" s="1491"/>
      <c r="E811" s="29"/>
      <c r="F811" s="805"/>
      <c r="G811" s="806"/>
      <c r="H811" s="545"/>
      <c r="I811" s="785"/>
      <c r="J811" s="907"/>
      <c r="K811" s="545"/>
      <c r="L811" s="814" t="s">
        <v>906</v>
      </c>
      <c r="M811" s="905" t="s">
        <v>86</v>
      </c>
      <c r="N811" s="1334" t="s">
        <v>22</v>
      </c>
      <c r="O811" s="1406" t="s">
        <v>1577</v>
      </c>
      <c r="P811" s="1343" t="s">
        <v>1579</v>
      </c>
    </row>
    <row r="812" spans="1:16" s="14" customFormat="1" ht="42.65" customHeight="1">
      <c r="A812" s="1018"/>
      <c r="B812" s="1232" t="s">
        <v>19</v>
      </c>
      <c r="C812" s="607" t="s">
        <v>1576</v>
      </c>
      <c r="D812" s="178" t="s">
        <v>1021</v>
      </c>
      <c r="E812" s="29"/>
      <c r="F812" s="948"/>
      <c r="G812" s="949" t="str">
        <f>IF(F812=0,"",E807/F812)</f>
        <v/>
      </c>
      <c r="H812" s="933" t="str">
        <f>IF(F812=0,"",G812*1.3)</f>
        <v/>
      </c>
      <c r="I812" s="86"/>
      <c r="J812" s="890"/>
      <c r="K812" s="933" t="str">
        <f>IF(I812=0,"",I812*1.3*J812)</f>
        <v/>
      </c>
      <c r="L812" s="117" t="s">
        <v>1519</v>
      </c>
      <c r="M812" s="154" t="s">
        <v>86</v>
      </c>
      <c r="N812" s="1334" t="s">
        <v>22</v>
      </c>
      <c r="O812" s="1408" t="s">
        <v>1577</v>
      </c>
      <c r="P812" s="179" t="s">
        <v>1525</v>
      </c>
    </row>
    <row r="813" spans="1:16" s="14" customFormat="1" ht="42.65" customHeight="1">
      <c r="A813" s="1018"/>
      <c r="B813" s="953" t="s">
        <v>19</v>
      </c>
      <c r="C813" s="607" t="s">
        <v>1580</v>
      </c>
      <c r="D813" s="178"/>
      <c r="E813" s="29"/>
      <c r="F813" s="30"/>
      <c r="G813" s="34"/>
      <c r="H813" s="35"/>
      <c r="I813" s="86"/>
      <c r="J813" s="890"/>
      <c r="K813" s="35"/>
      <c r="L813" s="58" t="s">
        <v>52</v>
      </c>
      <c r="M813" s="154" t="s">
        <v>86</v>
      </c>
      <c r="N813" s="1334" t="s">
        <v>22</v>
      </c>
      <c r="O813" s="1408" t="s">
        <v>1581</v>
      </c>
      <c r="P813" s="179" t="s">
        <v>1582</v>
      </c>
    </row>
    <row r="814" spans="1:16" s="14" customFormat="1" ht="42.65" customHeight="1">
      <c r="A814" s="1018"/>
      <c r="B814" s="1232" t="s">
        <v>19</v>
      </c>
      <c r="C814" s="607" t="s">
        <v>1580</v>
      </c>
      <c r="D814" s="178"/>
      <c r="E814" s="29"/>
      <c r="F814" s="30"/>
      <c r="G814" s="34"/>
      <c r="H814" s="35"/>
      <c r="I814" s="86"/>
      <c r="J814" s="890"/>
      <c r="K814" s="35"/>
      <c r="L814" s="58" t="s">
        <v>447</v>
      </c>
      <c r="M814" s="154" t="s">
        <v>86</v>
      </c>
      <c r="N814" s="1334" t="s">
        <v>22</v>
      </c>
      <c r="O814" s="1408" t="s">
        <v>1581</v>
      </c>
      <c r="P814" s="179" t="s">
        <v>1582</v>
      </c>
    </row>
    <row r="815" spans="1:16" s="14" customFormat="1" ht="56.5" customHeight="1">
      <c r="A815" s="1018"/>
      <c r="B815" s="953" t="s">
        <v>19</v>
      </c>
      <c r="C815" s="611" t="s">
        <v>1580</v>
      </c>
      <c r="D815" s="1491"/>
      <c r="E815" s="29"/>
      <c r="F815" s="805"/>
      <c r="G815" s="806"/>
      <c r="H815" s="545"/>
      <c r="I815" s="785"/>
      <c r="J815" s="907"/>
      <c r="K815" s="545"/>
      <c r="L815" s="814" t="s">
        <v>904</v>
      </c>
      <c r="M815" s="905" t="s">
        <v>86</v>
      </c>
      <c r="N815" s="1334" t="s">
        <v>22</v>
      </c>
      <c r="O815" s="1406" t="s">
        <v>1581</v>
      </c>
      <c r="P815" s="1343" t="s">
        <v>1583</v>
      </c>
    </row>
    <row r="816" spans="1:16" s="14" customFormat="1" ht="56.5" customHeight="1">
      <c r="A816" s="1018"/>
      <c r="B816" s="953" t="s">
        <v>19</v>
      </c>
      <c r="C816" s="611" t="s">
        <v>1580</v>
      </c>
      <c r="D816" s="1491"/>
      <c r="E816" s="29"/>
      <c r="F816" s="805"/>
      <c r="G816" s="806"/>
      <c r="H816" s="545"/>
      <c r="I816" s="785"/>
      <c r="J816" s="907"/>
      <c r="K816" s="545"/>
      <c r="L816" s="814" t="s">
        <v>906</v>
      </c>
      <c r="M816" s="905" t="s">
        <v>86</v>
      </c>
      <c r="N816" s="1334" t="s">
        <v>22</v>
      </c>
      <c r="O816" s="1406" t="s">
        <v>1581</v>
      </c>
      <c r="P816" s="1343" t="s">
        <v>1583</v>
      </c>
    </row>
    <row r="817" spans="1:16" s="14" customFormat="1" ht="42.65" customHeight="1">
      <c r="A817" s="1018"/>
      <c r="B817" s="1232" t="s">
        <v>19</v>
      </c>
      <c r="C817" s="607" t="s">
        <v>1580</v>
      </c>
      <c r="D817" s="178" t="s">
        <v>1021</v>
      </c>
      <c r="E817" s="29"/>
      <c r="F817" s="948"/>
      <c r="G817" s="949" t="str">
        <f>IF(F817=0,"",#REF!/F817)</f>
        <v/>
      </c>
      <c r="H817" s="933" t="str">
        <f>IF(F817=0,"",G817*1.3)</f>
        <v/>
      </c>
      <c r="I817" s="86"/>
      <c r="J817" s="890"/>
      <c r="K817" s="933" t="str">
        <f>IF(I817=0,"",I817*1.3*J817)</f>
        <v/>
      </c>
      <c r="L817" s="117" t="s">
        <v>1519</v>
      </c>
      <c r="M817" s="154" t="s">
        <v>86</v>
      </c>
      <c r="N817" s="1334" t="s">
        <v>22</v>
      </c>
      <c r="O817" s="1408" t="s">
        <v>1581</v>
      </c>
      <c r="P817" s="179" t="s">
        <v>1584</v>
      </c>
    </row>
    <row r="818" spans="1:16" s="14" customFormat="1" ht="42.65" customHeight="1">
      <c r="A818" s="1018"/>
      <c r="B818" s="953" t="s">
        <v>19</v>
      </c>
      <c r="C818" s="607" t="s">
        <v>1585</v>
      </c>
      <c r="D818" s="178"/>
      <c r="E818" s="29"/>
      <c r="F818" s="30"/>
      <c r="G818" s="34"/>
      <c r="H818" s="35"/>
      <c r="I818" s="86"/>
      <c r="J818" s="890"/>
      <c r="K818" s="35"/>
      <c r="L818" s="58" t="s">
        <v>52</v>
      </c>
      <c r="M818" s="154" t="s">
        <v>86</v>
      </c>
      <c r="N818" s="1334" t="s">
        <v>22</v>
      </c>
      <c r="O818" s="1408" t="s">
        <v>1586</v>
      </c>
      <c r="P818" s="179" t="s">
        <v>1587</v>
      </c>
    </row>
    <row r="819" spans="1:16" s="14" customFormat="1" ht="42.65" customHeight="1">
      <c r="A819" s="1018"/>
      <c r="B819" s="1232" t="s">
        <v>19</v>
      </c>
      <c r="C819" s="607" t="s">
        <v>1585</v>
      </c>
      <c r="D819" s="178"/>
      <c r="E819" s="29"/>
      <c r="F819" s="30"/>
      <c r="G819" s="34"/>
      <c r="H819" s="35"/>
      <c r="I819" s="86"/>
      <c r="J819" s="890"/>
      <c r="K819" s="35"/>
      <c r="L819" s="58" t="s">
        <v>447</v>
      </c>
      <c r="M819" s="154" t="s">
        <v>86</v>
      </c>
      <c r="N819" s="1334" t="s">
        <v>22</v>
      </c>
      <c r="O819" s="1408" t="s">
        <v>1586</v>
      </c>
      <c r="P819" s="179" t="s">
        <v>1587</v>
      </c>
    </row>
    <row r="820" spans="1:16" s="14" customFormat="1" ht="42.65" customHeight="1">
      <c r="A820" s="1018"/>
      <c r="B820" s="1232" t="s">
        <v>19</v>
      </c>
      <c r="C820" s="611" t="s">
        <v>1585</v>
      </c>
      <c r="D820" s="1491"/>
      <c r="E820" s="803"/>
      <c r="F820" s="805"/>
      <c r="G820" s="806"/>
      <c r="H820" s="545"/>
      <c r="I820" s="785"/>
      <c r="J820" s="907"/>
      <c r="K820" s="545"/>
      <c r="L820" s="814" t="s">
        <v>904</v>
      </c>
      <c r="M820" s="905" t="s">
        <v>86</v>
      </c>
      <c r="N820" s="1334" t="s">
        <v>22</v>
      </c>
      <c r="O820" s="1406" t="s">
        <v>1586</v>
      </c>
      <c r="P820" s="1343" t="s">
        <v>1588</v>
      </c>
    </row>
    <row r="821" spans="1:16" s="14" customFormat="1" ht="42.65" customHeight="1">
      <c r="A821" s="1018"/>
      <c r="B821" s="953" t="s">
        <v>19</v>
      </c>
      <c r="C821" s="611" t="s">
        <v>1585</v>
      </c>
      <c r="D821" s="1491"/>
      <c r="E821" s="29"/>
      <c r="F821" s="805"/>
      <c r="G821" s="806"/>
      <c r="H821" s="545"/>
      <c r="I821" s="785"/>
      <c r="J821" s="907"/>
      <c r="K821" s="545"/>
      <c r="L821" s="814" t="s">
        <v>906</v>
      </c>
      <c r="M821" s="905" t="s">
        <v>86</v>
      </c>
      <c r="N821" s="1334" t="s">
        <v>22</v>
      </c>
      <c r="O821" s="1406" t="s">
        <v>1586</v>
      </c>
      <c r="P821" s="1343" t="s">
        <v>1588</v>
      </c>
    </row>
    <row r="822" spans="1:16" s="14" customFormat="1" ht="42.65" customHeight="1">
      <c r="A822" s="1018"/>
      <c r="B822" s="953" t="s">
        <v>19</v>
      </c>
      <c r="C822" s="611" t="s">
        <v>1585</v>
      </c>
      <c r="D822" s="178" t="s">
        <v>1021</v>
      </c>
      <c r="E822" s="29"/>
      <c r="F822" s="805"/>
      <c r="G822" s="806"/>
      <c r="H822" s="545"/>
      <c r="I822" s="785"/>
      <c r="J822" s="907"/>
      <c r="K822" s="545"/>
      <c r="L822" s="119" t="s">
        <v>1519</v>
      </c>
      <c r="M822" s="905" t="s">
        <v>86</v>
      </c>
      <c r="N822" s="1334" t="s">
        <v>22</v>
      </c>
      <c r="O822" s="1406" t="s">
        <v>1586</v>
      </c>
      <c r="P822" s="179" t="s">
        <v>1584</v>
      </c>
    </row>
    <row r="823" spans="1:16" s="14" customFormat="1" ht="42.65" customHeight="1">
      <c r="A823" s="1018"/>
      <c r="B823" s="953" t="s">
        <v>19</v>
      </c>
      <c r="C823" s="607" t="s">
        <v>1589</v>
      </c>
      <c r="D823" s="178"/>
      <c r="E823" s="29"/>
      <c r="F823" s="30"/>
      <c r="G823" s="34"/>
      <c r="H823" s="35"/>
      <c r="I823" s="86"/>
      <c r="J823" s="890"/>
      <c r="K823" s="35"/>
      <c r="L823" s="58" t="s">
        <v>52</v>
      </c>
      <c r="M823" s="154" t="s">
        <v>86</v>
      </c>
      <c r="N823" s="1334" t="s">
        <v>22</v>
      </c>
      <c r="O823" s="1408" t="s">
        <v>1590</v>
      </c>
      <c r="P823" s="179" t="s">
        <v>1591</v>
      </c>
    </row>
    <row r="824" spans="1:16" s="14" customFormat="1" ht="42.65" customHeight="1">
      <c r="A824" s="1018"/>
      <c r="B824" s="1232" t="s">
        <v>19</v>
      </c>
      <c r="C824" s="607" t="s">
        <v>1589</v>
      </c>
      <c r="D824" s="178"/>
      <c r="E824" s="29"/>
      <c r="F824" s="30"/>
      <c r="G824" s="34"/>
      <c r="H824" s="35"/>
      <c r="I824" s="86"/>
      <c r="J824" s="890"/>
      <c r="K824" s="35"/>
      <c r="L824" s="58" t="s">
        <v>447</v>
      </c>
      <c r="M824" s="154" t="s">
        <v>86</v>
      </c>
      <c r="N824" s="1334" t="s">
        <v>22</v>
      </c>
      <c r="O824" s="1408" t="s">
        <v>1592</v>
      </c>
      <c r="P824" s="179" t="s">
        <v>1587</v>
      </c>
    </row>
    <row r="825" spans="1:16" s="14" customFormat="1" ht="42.65" customHeight="1">
      <c r="A825" s="1018"/>
      <c r="B825" s="953" t="s">
        <v>19</v>
      </c>
      <c r="C825" s="611" t="s">
        <v>1589</v>
      </c>
      <c r="D825" s="1491"/>
      <c r="E825" s="29"/>
      <c r="F825" s="805"/>
      <c r="G825" s="806"/>
      <c r="H825" s="545"/>
      <c r="I825" s="785"/>
      <c r="J825" s="907"/>
      <c r="K825" s="545"/>
      <c r="L825" s="814" t="s">
        <v>904</v>
      </c>
      <c r="M825" s="905" t="s">
        <v>86</v>
      </c>
      <c r="N825" s="1334" t="s">
        <v>22</v>
      </c>
      <c r="O825" s="1406" t="s">
        <v>1592</v>
      </c>
      <c r="P825" s="1343" t="s">
        <v>1588</v>
      </c>
    </row>
    <row r="826" spans="1:16" s="14" customFormat="1" ht="42.65" customHeight="1">
      <c r="A826" s="1018"/>
      <c r="B826" s="953" t="s">
        <v>19</v>
      </c>
      <c r="C826" s="611" t="s">
        <v>1589</v>
      </c>
      <c r="D826" s="1491"/>
      <c r="E826" s="29"/>
      <c r="F826" s="805"/>
      <c r="G826" s="806"/>
      <c r="H826" s="545"/>
      <c r="I826" s="785"/>
      <c r="J826" s="907"/>
      <c r="K826" s="545"/>
      <c r="L826" s="814" t="s">
        <v>906</v>
      </c>
      <c r="M826" s="905" t="s">
        <v>86</v>
      </c>
      <c r="N826" s="1334" t="s">
        <v>22</v>
      </c>
      <c r="O826" s="1406" t="s">
        <v>1592</v>
      </c>
      <c r="P826" s="1343" t="s">
        <v>1588</v>
      </c>
    </row>
    <row r="827" spans="1:16" s="14" customFormat="1" ht="42.65" customHeight="1">
      <c r="A827" s="1018"/>
      <c r="B827" s="1232" t="s">
        <v>19</v>
      </c>
      <c r="C827" s="607" t="s">
        <v>1589</v>
      </c>
      <c r="D827" s="178" t="s">
        <v>1021</v>
      </c>
      <c r="E827" s="29"/>
      <c r="F827" s="948"/>
      <c r="G827" s="949" t="str">
        <f>IF(F827=0,"",#REF!/F827)</f>
        <v/>
      </c>
      <c r="H827" s="933" t="str">
        <f>IF(F827=0,"",G827*1.3)</f>
        <v/>
      </c>
      <c r="I827" s="86"/>
      <c r="J827" s="890"/>
      <c r="K827" s="933" t="str">
        <f>IF(I827=0,"",I827*1.3*J827)</f>
        <v/>
      </c>
      <c r="L827" s="117" t="s">
        <v>1519</v>
      </c>
      <c r="M827" s="154" t="s">
        <v>86</v>
      </c>
      <c r="N827" s="1334" t="s">
        <v>22</v>
      </c>
      <c r="O827" s="1408" t="s">
        <v>1592</v>
      </c>
      <c r="P827" s="179" t="s">
        <v>1525</v>
      </c>
    </row>
    <row r="828" spans="1:16" s="14" customFormat="1" ht="42.65" customHeight="1">
      <c r="A828" s="1018"/>
      <c r="B828" s="953" t="s">
        <v>19</v>
      </c>
      <c r="C828" s="607" t="s">
        <v>1593</v>
      </c>
      <c r="D828" s="178"/>
      <c r="E828" s="29"/>
      <c r="F828" s="30"/>
      <c r="G828" s="34"/>
      <c r="H828" s="35"/>
      <c r="I828" s="86"/>
      <c r="J828" s="890"/>
      <c r="K828" s="35"/>
      <c r="L828" s="58" t="s">
        <v>52</v>
      </c>
      <c r="M828" s="154" t="s">
        <v>86</v>
      </c>
      <c r="N828" s="1334" t="s">
        <v>22</v>
      </c>
      <c r="O828" s="1408" t="s">
        <v>1594</v>
      </c>
      <c r="P828" s="179" t="s">
        <v>1587</v>
      </c>
    </row>
    <row r="829" spans="1:16" s="14" customFormat="1" ht="42.65" customHeight="1">
      <c r="A829" s="1018"/>
      <c r="B829" s="1232" t="s">
        <v>19</v>
      </c>
      <c r="C829" s="607" t="s">
        <v>1593</v>
      </c>
      <c r="D829" s="178"/>
      <c r="E829" s="29"/>
      <c r="F829" s="30"/>
      <c r="G829" s="34"/>
      <c r="H829" s="35"/>
      <c r="I829" s="86"/>
      <c r="J829" s="890"/>
      <c r="K829" s="35"/>
      <c r="L829" s="58" t="s">
        <v>447</v>
      </c>
      <c r="M829" s="154" t="s">
        <v>86</v>
      </c>
      <c r="N829" s="1334" t="s">
        <v>22</v>
      </c>
      <c r="O829" s="1408" t="s">
        <v>1594</v>
      </c>
      <c r="P829" s="179" t="s">
        <v>1587</v>
      </c>
    </row>
    <row r="830" spans="1:16" s="14" customFormat="1" ht="42.65" customHeight="1">
      <c r="A830" s="1018"/>
      <c r="B830" s="953" t="s">
        <v>19</v>
      </c>
      <c r="C830" s="611" t="s">
        <v>1593</v>
      </c>
      <c r="D830" s="1491"/>
      <c r="E830" s="29"/>
      <c r="F830" s="805"/>
      <c r="G830" s="806"/>
      <c r="H830" s="545"/>
      <c r="I830" s="785"/>
      <c r="J830" s="907"/>
      <c r="K830" s="545"/>
      <c r="L830" s="814" t="s">
        <v>904</v>
      </c>
      <c r="M830" s="905" t="s">
        <v>86</v>
      </c>
      <c r="N830" s="1334" t="s">
        <v>22</v>
      </c>
      <c r="O830" s="1406" t="s">
        <v>1594</v>
      </c>
      <c r="P830" s="1343" t="s">
        <v>1588</v>
      </c>
    </row>
    <row r="831" spans="1:16" s="14" customFormat="1" ht="42.65" customHeight="1">
      <c r="A831" s="1018"/>
      <c r="B831" s="953" t="s">
        <v>19</v>
      </c>
      <c r="C831" s="611" t="s">
        <v>1593</v>
      </c>
      <c r="D831" s="1491"/>
      <c r="E831" s="29"/>
      <c r="F831" s="805"/>
      <c r="G831" s="806"/>
      <c r="H831" s="545"/>
      <c r="I831" s="785"/>
      <c r="J831" s="907"/>
      <c r="K831" s="545"/>
      <c r="L831" s="814" t="s">
        <v>906</v>
      </c>
      <c r="M831" s="905" t="s">
        <v>86</v>
      </c>
      <c r="N831" s="1334" t="s">
        <v>22</v>
      </c>
      <c r="O831" s="1406" t="s">
        <v>1594</v>
      </c>
      <c r="P831" s="1343" t="s">
        <v>1588</v>
      </c>
    </row>
    <row r="832" spans="1:16" s="14" customFormat="1" ht="42.65" customHeight="1">
      <c r="A832" s="1018"/>
      <c r="B832" s="1232" t="s">
        <v>19</v>
      </c>
      <c r="C832" s="607" t="s">
        <v>1593</v>
      </c>
      <c r="D832" s="178" t="s">
        <v>1021</v>
      </c>
      <c r="E832" s="29"/>
      <c r="F832" s="948"/>
      <c r="G832" s="949" t="str">
        <f>IF(F832=0,"",#REF!/F832)</f>
        <v/>
      </c>
      <c r="H832" s="933" t="str">
        <f>IF(F832=0,"",G832*1.3)</f>
        <v/>
      </c>
      <c r="I832" s="86"/>
      <c r="J832" s="890"/>
      <c r="K832" s="933" t="str">
        <f>IF(I832=0,"",I832*1.3*J832)</f>
        <v/>
      </c>
      <c r="L832" s="117" t="s">
        <v>1519</v>
      </c>
      <c r="M832" s="154" t="s">
        <v>86</v>
      </c>
      <c r="N832" s="1334" t="s">
        <v>22</v>
      </c>
      <c r="O832" s="1408" t="s">
        <v>1594</v>
      </c>
      <c r="P832" s="179" t="s">
        <v>1525</v>
      </c>
    </row>
    <row r="833" spans="1:16" s="14" customFormat="1" ht="42.65" customHeight="1">
      <c r="A833" s="1018"/>
      <c r="B833" s="953" t="s">
        <v>19</v>
      </c>
      <c r="C833" s="607" t="s">
        <v>1595</v>
      </c>
      <c r="D833" s="178"/>
      <c r="E833" s="29"/>
      <c r="F833" s="30"/>
      <c r="G833" s="34"/>
      <c r="H833" s="35"/>
      <c r="I833" s="86"/>
      <c r="J833" s="890"/>
      <c r="K833" s="35"/>
      <c r="L833" s="58" t="s">
        <v>52</v>
      </c>
      <c r="M833" s="154" t="s">
        <v>86</v>
      </c>
      <c r="N833" s="1334" t="s">
        <v>22</v>
      </c>
      <c r="O833" s="1408" t="s">
        <v>1596</v>
      </c>
      <c r="P833" s="179" t="s">
        <v>1597</v>
      </c>
    </row>
    <row r="834" spans="1:16" s="14" customFormat="1" ht="42.65" customHeight="1">
      <c r="A834" s="1018"/>
      <c r="B834" s="953" t="s">
        <v>19</v>
      </c>
      <c r="C834" s="607" t="s">
        <v>1595</v>
      </c>
      <c r="D834" s="178"/>
      <c r="E834" s="29"/>
      <c r="F834" s="30"/>
      <c r="G834" s="34"/>
      <c r="H834" s="35"/>
      <c r="I834" s="86"/>
      <c r="J834" s="890"/>
      <c r="K834" s="35"/>
      <c r="L834" s="58" t="s">
        <v>447</v>
      </c>
      <c r="M834" s="154" t="s">
        <v>86</v>
      </c>
      <c r="N834" s="1334" t="s">
        <v>22</v>
      </c>
      <c r="O834" s="1408" t="s">
        <v>1596</v>
      </c>
      <c r="P834" s="179" t="s">
        <v>1597</v>
      </c>
    </row>
    <row r="835" spans="1:16" s="14" customFormat="1" ht="57.5" customHeight="1">
      <c r="A835" s="1018"/>
      <c r="B835" s="953" t="s">
        <v>19</v>
      </c>
      <c r="C835" s="607" t="s">
        <v>1595</v>
      </c>
      <c r="D835" s="178"/>
      <c r="E835" s="29"/>
      <c r="F835" s="30"/>
      <c r="G835" s="34"/>
      <c r="H835" s="35"/>
      <c r="I835" s="86"/>
      <c r="J835" s="890"/>
      <c r="K835" s="35"/>
      <c r="L835" s="58" t="s">
        <v>904</v>
      </c>
      <c r="M835" s="154" t="s">
        <v>86</v>
      </c>
      <c r="N835" s="1334" t="s">
        <v>22</v>
      </c>
      <c r="O835" s="1408" t="s">
        <v>1596</v>
      </c>
      <c r="P835" s="179" t="s">
        <v>1598</v>
      </c>
    </row>
    <row r="836" spans="1:16" s="14" customFormat="1" ht="57.5" customHeight="1">
      <c r="A836" s="1018"/>
      <c r="B836" s="953" t="s">
        <v>19</v>
      </c>
      <c r="C836" s="607" t="s">
        <v>1595</v>
      </c>
      <c r="D836" s="178"/>
      <c r="E836" s="947"/>
      <c r="F836" s="30"/>
      <c r="G836" s="34"/>
      <c r="H836" s="35"/>
      <c r="I836" s="86"/>
      <c r="J836" s="890"/>
      <c r="K836" s="35"/>
      <c r="L836" s="58" t="s">
        <v>906</v>
      </c>
      <c r="M836" s="154" t="s">
        <v>86</v>
      </c>
      <c r="N836" s="1334" t="s">
        <v>22</v>
      </c>
      <c r="O836" s="1408" t="s">
        <v>1596</v>
      </c>
      <c r="P836" s="179" t="s">
        <v>1598</v>
      </c>
    </row>
    <row r="837" spans="1:16" s="14" customFormat="1" ht="42.65" customHeight="1">
      <c r="A837" s="1018"/>
      <c r="B837" s="953" t="s">
        <v>19</v>
      </c>
      <c r="C837" s="607" t="s">
        <v>1595</v>
      </c>
      <c r="D837" s="178" t="s">
        <v>1021</v>
      </c>
      <c r="E837" s="29"/>
      <c r="F837" s="948"/>
      <c r="G837" s="949" t="str">
        <f>IF(F837=0,"",#REF!/F837)</f>
        <v/>
      </c>
      <c r="H837" s="933" t="str">
        <f>IF(F837=0,"",G837*1.3)</f>
        <v/>
      </c>
      <c r="I837" s="86"/>
      <c r="J837" s="890"/>
      <c r="K837" s="933" t="str">
        <f>IF(I837=0,"",I837*1.3*J837)</f>
        <v/>
      </c>
      <c r="L837" s="117" t="s">
        <v>1519</v>
      </c>
      <c r="M837" s="154" t="s">
        <v>86</v>
      </c>
      <c r="N837" s="1334" t="s">
        <v>22</v>
      </c>
      <c r="O837" s="1408" t="s">
        <v>1596</v>
      </c>
      <c r="P837" s="179" t="s">
        <v>1520</v>
      </c>
    </row>
    <row r="838" spans="1:16" s="14" customFormat="1" ht="42.65" customHeight="1">
      <c r="A838" s="1018"/>
      <c r="B838" s="953" t="s">
        <v>19</v>
      </c>
      <c r="C838" s="607" t="s">
        <v>1599</v>
      </c>
      <c r="D838" s="178"/>
      <c r="E838" s="29"/>
      <c r="F838" s="30"/>
      <c r="G838" s="34"/>
      <c r="H838" s="35"/>
      <c r="I838" s="86"/>
      <c r="J838" s="890"/>
      <c r="K838" s="35"/>
      <c r="L838" s="58" t="s">
        <v>52</v>
      </c>
      <c r="M838" s="154" t="s">
        <v>86</v>
      </c>
      <c r="N838" s="1334" t="s">
        <v>22</v>
      </c>
      <c r="O838" s="1408" t="s">
        <v>1600</v>
      </c>
      <c r="P838" s="179" t="s">
        <v>1587</v>
      </c>
    </row>
    <row r="839" spans="1:16" s="14" customFormat="1" ht="42.65" customHeight="1">
      <c r="A839" s="1018"/>
      <c r="B839" s="953" t="s">
        <v>19</v>
      </c>
      <c r="C839" s="607" t="s">
        <v>1599</v>
      </c>
      <c r="D839" s="178"/>
      <c r="E839" s="29"/>
      <c r="F839" s="30"/>
      <c r="G839" s="34"/>
      <c r="H839" s="35"/>
      <c r="I839" s="86"/>
      <c r="J839" s="890"/>
      <c r="K839" s="35"/>
      <c r="L839" s="58" t="s">
        <v>447</v>
      </c>
      <c r="M839" s="154" t="s">
        <v>86</v>
      </c>
      <c r="N839" s="1334" t="s">
        <v>22</v>
      </c>
      <c r="O839" s="1408" t="s">
        <v>1600</v>
      </c>
      <c r="P839" s="179" t="s">
        <v>1587</v>
      </c>
    </row>
    <row r="840" spans="1:16" s="14" customFormat="1" ht="42.65" customHeight="1">
      <c r="A840" s="1018"/>
      <c r="B840" s="953" t="s">
        <v>19</v>
      </c>
      <c r="C840" s="607" t="s">
        <v>1599</v>
      </c>
      <c r="D840" s="178"/>
      <c r="E840" s="24"/>
      <c r="F840" s="30"/>
      <c r="G840" s="34"/>
      <c r="H840" s="35"/>
      <c r="I840" s="86"/>
      <c r="J840" s="890"/>
      <c r="K840" s="35"/>
      <c r="L840" s="58" t="s">
        <v>904</v>
      </c>
      <c r="M840" s="154" t="s">
        <v>86</v>
      </c>
      <c r="N840" s="1334" t="s">
        <v>22</v>
      </c>
      <c r="O840" s="1408" t="s">
        <v>1600</v>
      </c>
      <c r="P840" s="179" t="s">
        <v>1588</v>
      </c>
    </row>
    <row r="841" spans="1:16" s="14" customFormat="1" ht="42.65" customHeight="1">
      <c r="A841" s="1018"/>
      <c r="B841" s="953" t="s">
        <v>19</v>
      </c>
      <c r="C841" s="607" t="s">
        <v>1599</v>
      </c>
      <c r="D841" s="178"/>
      <c r="E841" s="24"/>
      <c r="F841" s="30"/>
      <c r="G841" s="34"/>
      <c r="H841" s="35"/>
      <c r="I841" s="86"/>
      <c r="J841" s="890"/>
      <c r="K841" s="35"/>
      <c r="L841" s="58" t="s">
        <v>906</v>
      </c>
      <c r="M841" s="154" t="s">
        <v>86</v>
      </c>
      <c r="N841" s="1334" t="s">
        <v>22</v>
      </c>
      <c r="O841" s="1408" t="s">
        <v>1600</v>
      </c>
      <c r="P841" s="179" t="s">
        <v>1588</v>
      </c>
    </row>
    <row r="842" spans="1:16" s="14" customFormat="1" ht="42.65" customHeight="1">
      <c r="A842" s="1018"/>
      <c r="B842" s="953" t="s">
        <v>19</v>
      </c>
      <c r="C842" s="607" t="s">
        <v>1599</v>
      </c>
      <c r="D842" s="178" t="s">
        <v>1021</v>
      </c>
      <c r="E842" s="947"/>
      <c r="F842" s="948"/>
      <c r="G842" s="949" t="str">
        <f>IF(F842=0,"",E836/F842)</f>
        <v/>
      </c>
      <c r="H842" s="933" t="str">
        <f>IF(F842=0,"",G842*1.3)</f>
        <v/>
      </c>
      <c r="I842" s="86"/>
      <c r="J842" s="890"/>
      <c r="K842" s="933" t="str">
        <f>IF(I842=0,"",I842*1.3*J842)</f>
        <v/>
      </c>
      <c r="L842" s="117" t="s">
        <v>1519</v>
      </c>
      <c r="M842" s="154" t="s">
        <v>86</v>
      </c>
      <c r="N842" s="1334" t="s">
        <v>22</v>
      </c>
      <c r="O842" s="1408" t="s">
        <v>1600</v>
      </c>
      <c r="P842" s="179" t="s">
        <v>1525</v>
      </c>
    </row>
    <row r="843" spans="1:16" s="14" customFormat="1" ht="42.65" customHeight="1">
      <c r="A843" s="1018"/>
      <c r="B843" s="953" t="s">
        <v>19</v>
      </c>
      <c r="C843" s="607" t="s">
        <v>1601</v>
      </c>
      <c r="D843" s="178" t="s">
        <v>1021</v>
      </c>
      <c r="E843" s="947"/>
      <c r="F843" s="948"/>
      <c r="G843" s="949" t="str">
        <f>IF(F843=0,"",E842/F843)</f>
        <v/>
      </c>
      <c r="H843" s="933" t="str">
        <f>IF(F843=0,"",G843*1.3)</f>
        <v/>
      </c>
      <c r="I843" s="86"/>
      <c r="J843" s="890"/>
      <c r="K843" s="933" t="str">
        <f>IF(I843=0,"",I843*1.3*J843)</f>
        <v/>
      </c>
      <c r="L843" s="58" t="s">
        <v>52</v>
      </c>
      <c r="M843" s="154" t="s">
        <v>86</v>
      </c>
      <c r="N843" s="1334" t="s">
        <v>22</v>
      </c>
      <c r="O843" s="1408" t="s">
        <v>1602</v>
      </c>
      <c r="P843" s="179" t="s">
        <v>1587</v>
      </c>
    </row>
    <row r="844" spans="1:16" s="14" customFormat="1" ht="42.65" customHeight="1">
      <c r="A844" s="1018"/>
      <c r="B844" s="953" t="s">
        <v>19</v>
      </c>
      <c r="C844" s="607" t="s">
        <v>1601</v>
      </c>
      <c r="D844" s="178" t="s">
        <v>1265</v>
      </c>
      <c r="E844" s="558"/>
      <c r="F844" s="19"/>
      <c r="G844" s="42"/>
      <c r="H844" s="43"/>
      <c r="I844" s="89"/>
      <c r="J844" s="1414" t="s">
        <v>515</v>
      </c>
      <c r="K844" s="35" t="str">
        <f>IF(I843=0,"",K843*0.75)</f>
        <v/>
      </c>
      <c r="L844" s="58" t="s">
        <v>447</v>
      </c>
      <c r="M844" s="154" t="s">
        <v>86</v>
      </c>
      <c r="N844" s="1334" t="s">
        <v>22</v>
      </c>
      <c r="O844" s="1408" t="s">
        <v>1602</v>
      </c>
      <c r="P844" s="179" t="s">
        <v>1587</v>
      </c>
    </row>
    <row r="845" spans="1:16" s="14" customFormat="1" ht="42.65" customHeight="1">
      <c r="A845" s="1018"/>
      <c r="B845" s="953" t="s">
        <v>19</v>
      </c>
      <c r="C845" s="608" t="s">
        <v>1601</v>
      </c>
      <c r="D845" s="178"/>
      <c r="E845" s="24"/>
      <c r="F845" s="975"/>
      <c r="G845" s="976"/>
      <c r="H845" s="977"/>
      <c r="I845" s="566"/>
      <c r="J845" s="890"/>
      <c r="K845" s="977" t="str">
        <f>IF(I845=0,"",I845*1.3*J845)</f>
        <v/>
      </c>
      <c r="L845" s="58" t="s">
        <v>904</v>
      </c>
      <c r="M845" s="154" t="s">
        <v>86</v>
      </c>
      <c r="N845" s="1334" t="s">
        <v>22</v>
      </c>
      <c r="O845" s="1408" t="s">
        <v>1602</v>
      </c>
      <c r="P845" s="179" t="s">
        <v>1588</v>
      </c>
    </row>
    <row r="846" spans="1:16" s="14" customFormat="1" ht="42.65" customHeight="1">
      <c r="A846" s="1018"/>
      <c r="B846" s="953" t="s">
        <v>19</v>
      </c>
      <c r="C846" s="608" t="s">
        <v>1601</v>
      </c>
      <c r="D846" s="178"/>
      <c r="E846" s="947"/>
      <c r="F846" s="559"/>
      <c r="G846" s="560"/>
      <c r="H846" s="561"/>
      <c r="I846" s="562"/>
      <c r="J846" s="1414"/>
      <c r="K846" s="565" t="str">
        <f>IF(I845=0,"",K845*0.75)</f>
        <v/>
      </c>
      <c r="L846" s="58" t="s">
        <v>906</v>
      </c>
      <c r="M846" s="154" t="s">
        <v>86</v>
      </c>
      <c r="N846" s="1334" t="s">
        <v>22</v>
      </c>
      <c r="O846" s="1408" t="s">
        <v>1602</v>
      </c>
      <c r="P846" s="179" t="s">
        <v>1588</v>
      </c>
    </row>
    <row r="847" spans="1:16" s="14" customFormat="1" ht="37.5">
      <c r="A847" s="1018"/>
      <c r="B847" s="953" t="s">
        <v>19</v>
      </c>
      <c r="C847" s="607" t="s">
        <v>1601</v>
      </c>
      <c r="D847" s="178" t="s">
        <v>1021</v>
      </c>
      <c r="E847" s="24"/>
      <c r="F847" s="948"/>
      <c r="G847" s="949" t="str">
        <f>IF(F847=0,"",E843/F847)</f>
        <v/>
      </c>
      <c r="H847" s="933" t="str">
        <f>IF(F847=0,"",G847*1.3)</f>
        <v/>
      </c>
      <c r="I847" s="86"/>
      <c r="J847" s="890"/>
      <c r="K847" s="933" t="str">
        <f>IF(I847=0,"",I847*1.3*J847)</f>
        <v/>
      </c>
      <c r="L847" s="117" t="s">
        <v>1519</v>
      </c>
      <c r="M847" s="154" t="s">
        <v>86</v>
      </c>
      <c r="N847" s="1334" t="s">
        <v>22</v>
      </c>
      <c r="O847" s="1408" t="s">
        <v>1603</v>
      </c>
      <c r="P847" s="179" t="s">
        <v>1520</v>
      </c>
    </row>
    <row r="848" spans="1:16" s="14" customFormat="1" ht="50">
      <c r="A848" s="1018"/>
      <c r="B848" s="953" t="s">
        <v>19</v>
      </c>
      <c r="C848" s="607" t="s">
        <v>1604</v>
      </c>
      <c r="D848" s="178"/>
      <c r="E848" s="24"/>
      <c r="F848" s="15"/>
      <c r="G848" s="36"/>
      <c r="H848" s="37"/>
      <c r="I848" s="59"/>
      <c r="J848" s="890"/>
      <c r="K848" s="39"/>
      <c r="L848" s="58" t="s">
        <v>52</v>
      </c>
      <c r="M848" s="154" t="s">
        <v>86</v>
      </c>
      <c r="N848" s="1334" t="s">
        <v>22</v>
      </c>
      <c r="O848" s="1408" t="s">
        <v>1605</v>
      </c>
      <c r="P848" s="179" t="s">
        <v>1606</v>
      </c>
    </row>
    <row r="849" spans="1:16" s="14" customFormat="1" ht="50">
      <c r="A849" s="1018"/>
      <c r="B849" s="953" t="s">
        <v>19</v>
      </c>
      <c r="C849" s="607" t="s">
        <v>1604</v>
      </c>
      <c r="D849" s="178"/>
      <c r="E849" s="24"/>
      <c r="F849" s="15"/>
      <c r="G849" s="36"/>
      <c r="H849" s="37"/>
      <c r="I849" s="59"/>
      <c r="J849" s="890"/>
      <c r="K849" s="39"/>
      <c r="L849" s="58" t="s">
        <v>447</v>
      </c>
      <c r="M849" s="154" t="s">
        <v>86</v>
      </c>
      <c r="N849" s="1334" t="s">
        <v>22</v>
      </c>
      <c r="O849" s="1408" t="s">
        <v>1605</v>
      </c>
      <c r="P849" s="179" t="s">
        <v>1606</v>
      </c>
    </row>
    <row r="850" spans="1:16" s="14" customFormat="1" ht="50">
      <c r="A850" s="1018"/>
      <c r="B850" s="1232" t="s">
        <v>19</v>
      </c>
      <c r="C850" s="611" t="s">
        <v>1604</v>
      </c>
      <c r="D850" s="1491"/>
      <c r="E850" s="24"/>
      <c r="F850" s="51"/>
      <c r="G850" s="52"/>
      <c r="H850" s="53"/>
      <c r="I850" s="60"/>
      <c r="J850" s="907"/>
      <c r="K850" s="511"/>
      <c r="L850" s="814" t="s">
        <v>904</v>
      </c>
      <c r="M850" s="905" t="s">
        <v>86</v>
      </c>
      <c r="N850" s="1334" t="s">
        <v>22</v>
      </c>
      <c r="O850" s="1406" t="s">
        <v>1605</v>
      </c>
      <c r="P850" s="1343" t="s">
        <v>1607</v>
      </c>
    </row>
    <row r="851" spans="1:16" s="14" customFormat="1" ht="50">
      <c r="A851" s="1018"/>
      <c r="B851" s="953" t="s">
        <v>19</v>
      </c>
      <c r="C851" s="611" t="s">
        <v>1604</v>
      </c>
      <c r="D851" s="1491"/>
      <c r="E851" s="24"/>
      <c r="F851" s="51"/>
      <c r="G851" s="52"/>
      <c r="H851" s="53"/>
      <c r="I851" s="60"/>
      <c r="J851" s="907"/>
      <c r="K851" s="511"/>
      <c r="L851" s="814" t="s">
        <v>906</v>
      </c>
      <c r="M851" s="905" t="s">
        <v>86</v>
      </c>
      <c r="N851" s="1334" t="s">
        <v>22</v>
      </c>
      <c r="O851" s="1406" t="s">
        <v>1605</v>
      </c>
      <c r="P851" s="1343" t="s">
        <v>1607</v>
      </c>
    </row>
    <row r="852" spans="1:16" s="14" customFormat="1" ht="50">
      <c r="A852" s="1018"/>
      <c r="B852" s="953" t="s">
        <v>19</v>
      </c>
      <c r="C852" s="607" t="s">
        <v>1604</v>
      </c>
      <c r="D852" s="178" t="s">
        <v>1021</v>
      </c>
      <c r="E852" s="24"/>
      <c r="F852" s="948"/>
      <c r="G852" s="949" t="str">
        <f>IF(F852=0,"",E846/F852)</f>
        <v/>
      </c>
      <c r="H852" s="933" t="str">
        <f>IF(F852=0,"",G852*1.3)</f>
        <v/>
      </c>
      <c r="I852" s="86"/>
      <c r="J852" s="890"/>
      <c r="K852" s="933" t="str">
        <f>IF(I852=0,"",I852*1.3*J852)</f>
        <v/>
      </c>
      <c r="L852" s="117" t="s">
        <v>1519</v>
      </c>
      <c r="M852" s="154" t="s">
        <v>86</v>
      </c>
      <c r="N852" s="1334" t="s">
        <v>22</v>
      </c>
      <c r="O852" s="1408" t="s">
        <v>1605</v>
      </c>
      <c r="P852" s="179" t="s">
        <v>1529</v>
      </c>
    </row>
    <row r="853" spans="1:16" s="14" customFormat="1" ht="37.5">
      <c r="A853" s="1018"/>
      <c r="B853" s="953" t="s">
        <v>19</v>
      </c>
      <c r="C853" s="607" t="s">
        <v>1608</v>
      </c>
      <c r="D853" s="178"/>
      <c r="E853" s="24"/>
      <c r="F853" s="15"/>
      <c r="G853" s="36"/>
      <c r="H853" s="37"/>
      <c r="I853" s="59"/>
      <c r="J853" s="890"/>
      <c r="K853" s="39"/>
      <c r="L853" s="58" t="s">
        <v>52</v>
      </c>
      <c r="M853" s="154" t="s">
        <v>86</v>
      </c>
      <c r="N853" s="1334" t="s">
        <v>22</v>
      </c>
      <c r="O853" s="1408" t="s">
        <v>1609</v>
      </c>
      <c r="P853" s="179" t="s">
        <v>1610</v>
      </c>
    </row>
    <row r="854" spans="1:16" s="14" customFormat="1" ht="37.5">
      <c r="A854" s="1018"/>
      <c r="B854" s="1232" t="s">
        <v>19</v>
      </c>
      <c r="C854" s="607" t="s">
        <v>1608</v>
      </c>
      <c r="D854" s="178"/>
      <c r="E854" s="24"/>
      <c r="F854" s="15"/>
      <c r="G854" s="36"/>
      <c r="H854" s="37"/>
      <c r="I854" s="59"/>
      <c r="J854" s="890"/>
      <c r="K854" s="39"/>
      <c r="L854" s="58" t="s">
        <v>447</v>
      </c>
      <c r="M854" s="154" t="s">
        <v>86</v>
      </c>
      <c r="N854" s="1334" t="s">
        <v>22</v>
      </c>
      <c r="O854" s="1408" t="s">
        <v>1609</v>
      </c>
      <c r="P854" s="179" t="s">
        <v>1610</v>
      </c>
    </row>
    <row r="855" spans="1:16" s="14" customFormat="1" ht="50">
      <c r="A855" s="1018"/>
      <c r="B855" s="1232" t="s">
        <v>19</v>
      </c>
      <c r="C855" s="611" t="s">
        <v>1608</v>
      </c>
      <c r="D855" s="1491"/>
      <c r="E855" s="24"/>
      <c r="F855" s="51"/>
      <c r="G855" s="52"/>
      <c r="H855" s="53"/>
      <c r="I855" s="60"/>
      <c r="J855" s="907"/>
      <c r="K855" s="511"/>
      <c r="L855" s="814" t="s">
        <v>904</v>
      </c>
      <c r="M855" s="905" t="s">
        <v>86</v>
      </c>
      <c r="N855" s="1334" t="s">
        <v>22</v>
      </c>
      <c r="O855" s="1406" t="s">
        <v>1609</v>
      </c>
      <c r="P855" s="1343" t="s">
        <v>1611</v>
      </c>
    </row>
    <row r="856" spans="1:16" s="14" customFormat="1" ht="50">
      <c r="A856" s="1018"/>
      <c r="B856" s="953" t="s">
        <v>19</v>
      </c>
      <c r="C856" s="611" t="s">
        <v>1608</v>
      </c>
      <c r="D856" s="1491"/>
      <c r="E856" s="24"/>
      <c r="F856" s="51"/>
      <c r="G856" s="52"/>
      <c r="H856" s="53"/>
      <c r="I856" s="60"/>
      <c r="J856" s="907"/>
      <c r="K856" s="511"/>
      <c r="L856" s="814" t="s">
        <v>906</v>
      </c>
      <c r="M856" s="905" t="s">
        <v>86</v>
      </c>
      <c r="N856" s="1334" t="s">
        <v>22</v>
      </c>
      <c r="O856" s="1406" t="s">
        <v>1609</v>
      </c>
      <c r="P856" s="1343" t="s">
        <v>1611</v>
      </c>
    </row>
    <row r="857" spans="1:16" s="14" customFormat="1" ht="37.5">
      <c r="A857" s="1018"/>
      <c r="B857" s="1232" t="s">
        <v>19</v>
      </c>
      <c r="C857" s="607" t="s">
        <v>1608</v>
      </c>
      <c r="D857" s="178" t="s">
        <v>1021</v>
      </c>
      <c r="E857" s="24"/>
      <c r="F857" s="948"/>
      <c r="G857" s="949" t="str">
        <f>IF(F857=0,"",#REF!/F857)</f>
        <v/>
      </c>
      <c r="H857" s="933" t="str">
        <f>IF(F857=0,"",G857*1.3)</f>
        <v/>
      </c>
      <c r="I857" s="86"/>
      <c r="J857" s="890"/>
      <c r="K857" s="933" t="str">
        <f>IF(I857=0,"",I857*1.3*J857)</f>
        <v/>
      </c>
      <c r="L857" s="117" t="s">
        <v>1519</v>
      </c>
      <c r="M857" s="154" t="s">
        <v>86</v>
      </c>
      <c r="N857" s="1334" t="s">
        <v>22</v>
      </c>
      <c r="O857" s="1408" t="s">
        <v>1609</v>
      </c>
      <c r="P857" s="179" t="s">
        <v>1612</v>
      </c>
    </row>
    <row r="858" spans="1:16" s="14" customFormat="1" ht="50">
      <c r="A858" s="1018"/>
      <c r="B858" s="953" t="s">
        <v>19</v>
      </c>
      <c r="C858" s="607" t="s">
        <v>1613</v>
      </c>
      <c r="D858" s="178"/>
      <c r="E858" s="964"/>
      <c r="F858" s="15"/>
      <c r="G858" s="36"/>
      <c r="H858" s="37"/>
      <c r="I858" s="59"/>
      <c r="J858" s="890"/>
      <c r="K858" s="39"/>
      <c r="L858" s="58" t="s">
        <v>52</v>
      </c>
      <c r="M858" s="154" t="s">
        <v>86</v>
      </c>
      <c r="N858" s="1334" t="s">
        <v>22</v>
      </c>
      <c r="O858" s="1408" t="s">
        <v>1614</v>
      </c>
      <c r="P858" s="179" t="s">
        <v>1615</v>
      </c>
    </row>
    <row r="859" spans="1:16" s="14" customFormat="1" ht="50">
      <c r="A859" s="1018"/>
      <c r="B859" s="1232" t="s">
        <v>19</v>
      </c>
      <c r="C859" s="607" t="s">
        <v>1613</v>
      </c>
      <c r="D859" s="178"/>
      <c r="E859" s="964"/>
      <c r="F859" s="15"/>
      <c r="G859" s="36"/>
      <c r="H859" s="37"/>
      <c r="I859" s="59"/>
      <c r="J859" s="890"/>
      <c r="K859" s="39"/>
      <c r="L859" s="58" t="s">
        <v>447</v>
      </c>
      <c r="M859" s="154" t="s">
        <v>86</v>
      </c>
      <c r="N859" s="1334" t="s">
        <v>22</v>
      </c>
      <c r="O859" s="1408" t="s">
        <v>1614</v>
      </c>
      <c r="P859" s="179" t="s">
        <v>1615</v>
      </c>
    </row>
    <row r="860" spans="1:16" s="14" customFormat="1" ht="62.5">
      <c r="A860" s="1018"/>
      <c r="B860" s="1232" t="s">
        <v>19</v>
      </c>
      <c r="C860" s="611" t="s">
        <v>1613</v>
      </c>
      <c r="D860" s="1491"/>
      <c r="E860" s="24"/>
      <c r="F860" s="51"/>
      <c r="G860" s="52"/>
      <c r="H860" s="53"/>
      <c r="I860" s="60"/>
      <c r="J860" s="907"/>
      <c r="K860" s="511"/>
      <c r="L860" s="814" t="s">
        <v>904</v>
      </c>
      <c r="M860" s="905" t="s">
        <v>86</v>
      </c>
      <c r="N860" s="1334" t="s">
        <v>22</v>
      </c>
      <c r="O860" s="1406" t="s">
        <v>1614</v>
      </c>
      <c r="P860" s="1343" t="s">
        <v>1616</v>
      </c>
    </row>
    <row r="861" spans="1:16" s="14" customFormat="1" ht="62.5">
      <c r="A861" s="1018"/>
      <c r="B861" s="953" t="s">
        <v>19</v>
      </c>
      <c r="C861" s="611" t="s">
        <v>1613</v>
      </c>
      <c r="D861" s="1491"/>
      <c r="E861" s="24"/>
      <c r="F861" s="51"/>
      <c r="G861" s="52"/>
      <c r="H861" s="53"/>
      <c r="I861" s="60"/>
      <c r="J861" s="907"/>
      <c r="K861" s="511"/>
      <c r="L861" s="814" t="s">
        <v>906</v>
      </c>
      <c r="M861" s="905" t="s">
        <v>86</v>
      </c>
      <c r="N861" s="1334" t="s">
        <v>22</v>
      </c>
      <c r="O861" s="1406" t="s">
        <v>1614</v>
      </c>
      <c r="P861" s="1343" t="s">
        <v>1616</v>
      </c>
    </row>
    <row r="862" spans="1:16" s="14" customFormat="1" ht="50">
      <c r="A862" s="1018"/>
      <c r="B862" s="1232" t="s">
        <v>19</v>
      </c>
      <c r="C862" s="607" t="s">
        <v>1613</v>
      </c>
      <c r="D862" s="178" t="s">
        <v>1021</v>
      </c>
      <c r="E862" s="964"/>
      <c r="F862" s="948"/>
      <c r="G862" s="949" t="str">
        <f>IF(F862=0,"",#REF!/F862)</f>
        <v/>
      </c>
      <c r="H862" s="933" t="str">
        <f>IF(F862=0,"",G862*1.3)</f>
        <v/>
      </c>
      <c r="I862" s="86"/>
      <c r="J862" s="890"/>
      <c r="K862" s="933" t="str">
        <f>IF(I862=0,"",I862*1.3*J862)</f>
        <v/>
      </c>
      <c r="L862" s="117" t="s">
        <v>1519</v>
      </c>
      <c r="M862" s="154" t="s">
        <v>86</v>
      </c>
      <c r="N862" s="1334" t="s">
        <v>22</v>
      </c>
      <c r="O862" s="1408" t="s">
        <v>1614</v>
      </c>
      <c r="P862" s="179" t="s">
        <v>1525</v>
      </c>
    </row>
    <row r="863" spans="1:16" s="14" customFormat="1" ht="37.5">
      <c r="A863" s="1018"/>
      <c r="B863" s="953" t="s">
        <v>19</v>
      </c>
      <c r="C863" s="607" t="s">
        <v>1617</v>
      </c>
      <c r="D863" s="178"/>
      <c r="E863" s="24"/>
      <c r="F863" s="15"/>
      <c r="G863" s="36"/>
      <c r="H863" s="37"/>
      <c r="I863" s="59"/>
      <c r="J863" s="890"/>
      <c r="K863" s="39"/>
      <c r="L863" s="58" t="s">
        <v>52</v>
      </c>
      <c r="M863" s="154" t="s">
        <v>86</v>
      </c>
      <c r="N863" s="1334" t="s">
        <v>22</v>
      </c>
      <c r="O863" s="1408" t="s">
        <v>1618</v>
      </c>
      <c r="P863" s="179" t="s">
        <v>1619</v>
      </c>
    </row>
    <row r="864" spans="1:16" s="14" customFormat="1" ht="44" customHeight="1">
      <c r="A864" s="1018"/>
      <c r="B864" s="1232" t="s">
        <v>19</v>
      </c>
      <c r="C864" s="607" t="s">
        <v>1617</v>
      </c>
      <c r="D864" s="1495"/>
      <c r="E864" s="24"/>
      <c r="F864" s="15"/>
      <c r="G864" s="36"/>
      <c r="H864" s="37"/>
      <c r="I864" s="59"/>
      <c r="J864" s="890"/>
      <c r="K864" s="39"/>
      <c r="L864" s="58" t="s">
        <v>447</v>
      </c>
      <c r="M864" s="154" t="s">
        <v>86</v>
      </c>
      <c r="N864" s="1334" t="s">
        <v>22</v>
      </c>
      <c r="O864" s="1408" t="s">
        <v>1618</v>
      </c>
      <c r="P864" s="179" t="s">
        <v>1620</v>
      </c>
    </row>
    <row r="865" spans="1:16" s="14" customFormat="1" ht="64.5" customHeight="1">
      <c r="A865" s="1018"/>
      <c r="B865" s="1232" t="s">
        <v>19</v>
      </c>
      <c r="C865" s="611" t="s">
        <v>1617</v>
      </c>
      <c r="D865" s="1491"/>
      <c r="E865" s="24"/>
      <c r="F865" s="51"/>
      <c r="G865" s="52"/>
      <c r="H865" s="53"/>
      <c r="I865" s="60"/>
      <c r="J865" s="907"/>
      <c r="K865" s="511"/>
      <c r="L865" s="814" t="s">
        <v>904</v>
      </c>
      <c r="M865" s="905" t="s">
        <v>86</v>
      </c>
      <c r="N865" s="1334" t="s">
        <v>22</v>
      </c>
      <c r="O865" s="1406" t="s">
        <v>1618</v>
      </c>
      <c r="P865" s="1343" t="s">
        <v>1621</v>
      </c>
    </row>
    <row r="866" spans="1:16" s="14" customFormat="1" ht="50">
      <c r="A866" s="1018"/>
      <c r="B866" s="953" t="s">
        <v>19</v>
      </c>
      <c r="C866" s="611" t="s">
        <v>1617</v>
      </c>
      <c r="D866" s="1491"/>
      <c r="E866" s="24"/>
      <c r="F866" s="51"/>
      <c r="G866" s="52"/>
      <c r="H866" s="53"/>
      <c r="I866" s="60"/>
      <c r="J866" s="907"/>
      <c r="K866" s="511"/>
      <c r="L866" s="814" t="s">
        <v>906</v>
      </c>
      <c r="M866" s="905" t="s">
        <v>86</v>
      </c>
      <c r="N866" s="1334" t="s">
        <v>22</v>
      </c>
      <c r="O866" s="1406" t="s">
        <v>1618</v>
      </c>
      <c r="P866" s="1343" t="s">
        <v>1621</v>
      </c>
    </row>
    <row r="867" spans="1:16" s="14" customFormat="1" ht="37.5">
      <c r="A867" s="1018"/>
      <c r="B867" s="1232" t="s">
        <v>19</v>
      </c>
      <c r="C867" s="607" t="s">
        <v>1617</v>
      </c>
      <c r="D867" s="178" t="s">
        <v>1021</v>
      </c>
      <c r="E867" s="24"/>
      <c r="F867" s="948"/>
      <c r="G867" s="949" t="str">
        <f>IF(F867=0,"",#REF!/F867)</f>
        <v/>
      </c>
      <c r="H867" s="933" t="str">
        <f>IF(F867=0,"",G867*1.3)</f>
        <v/>
      </c>
      <c r="I867" s="86"/>
      <c r="J867" s="890"/>
      <c r="K867" s="933" t="str">
        <f>IF(I867=0,"",I867*1.3*J867)</f>
        <v/>
      </c>
      <c r="L867" s="117" t="s">
        <v>1519</v>
      </c>
      <c r="M867" s="154" t="s">
        <v>86</v>
      </c>
      <c r="N867" s="1334" t="s">
        <v>22</v>
      </c>
      <c r="O867" s="1408" t="s">
        <v>1618</v>
      </c>
      <c r="P867" s="179" t="s">
        <v>1520</v>
      </c>
    </row>
    <row r="868" spans="1:16" s="14" customFormat="1" ht="42.65" customHeight="1">
      <c r="A868" s="1018"/>
      <c r="B868" s="1232" t="s">
        <v>19</v>
      </c>
      <c r="C868" s="607" t="s">
        <v>1622</v>
      </c>
      <c r="D868" s="1470" t="s">
        <v>1517</v>
      </c>
      <c r="E868" s="127"/>
      <c r="F868" s="15"/>
      <c r="G868" s="36"/>
      <c r="H868" s="37"/>
      <c r="I868" s="59"/>
      <c r="J868" s="890"/>
      <c r="K868" s="39"/>
      <c r="L868" s="58" t="s">
        <v>52</v>
      </c>
      <c r="M868" s="154" t="s">
        <v>86</v>
      </c>
      <c r="N868" s="1334" t="s">
        <v>22</v>
      </c>
      <c r="O868" s="1408" t="s">
        <v>1623</v>
      </c>
      <c r="P868" s="179" t="s">
        <v>1624</v>
      </c>
    </row>
    <row r="869" spans="1:16" s="14" customFormat="1" ht="57.5" customHeight="1">
      <c r="A869" s="1018"/>
      <c r="B869" s="1232" t="s">
        <v>19</v>
      </c>
      <c r="C869" s="607" t="s">
        <v>1622</v>
      </c>
      <c r="D869" s="1470" t="s">
        <v>1517</v>
      </c>
      <c r="E869" s="24"/>
      <c r="F869" s="15"/>
      <c r="G869" s="36"/>
      <c r="H869" s="37"/>
      <c r="I869" s="59"/>
      <c r="J869" s="890"/>
      <c r="K869" s="39"/>
      <c r="L869" s="58" t="s">
        <v>447</v>
      </c>
      <c r="M869" s="154" t="s">
        <v>86</v>
      </c>
      <c r="N869" s="1334" t="s">
        <v>22</v>
      </c>
      <c r="O869" s="1408" t="s">
        <v>1623</v>
      </c>
      <c r="P869" s="179" t="s">
        <v>1624</v>
      </c>
    </row>
    <row r="870" spans="1:16" s="14" customFormat="1" ht="71.5" customHeight="1">
      <c r="A870" s="1018"/>
      <c r="B870" s="1232" t="s">
        <v>19</v>
      </c>
      <c r="C870" s="611" t="s">
        <v>1622</v>
      </c>
      <c r="D870" s="1471" t="s">
        <v>1517</v>
      </c>
      <c r="E870" s="24"/>
      <c r="F870" s="51"/>
      <c r="G870" s="52"/>
      <c r="H870" s="53"/>
      <c r="I870" s="60"/>
      <c r="J870" s="907"/>
      <c r="K870" s="511"/>
      <c r="L870" s="814" t="s">
        <v>904</v>
      </c>
      <c r="M870" s="905" t="s">
        <v>86</v>
      </c>
      <c r="N870" s="1334" t="s">
        <v>22</v>
      </c>
      <c r="O870" s="1406" t="s">
        <v>1623</v>
      </c>
      <c r="P870" s="1343" t="s">
        <v>1625</v>
      </c>
    </row>
    <row r="871" spans="1:16" s="14" customFormat="1" ht="74.5" customHeight="1">
      <c r="A871" s="1018"/>
      <c r="B871" s="1232" t="s">
        <v>19</v>
      </c>
      <c r="C871" s="611" t="s">
        <v>1622</v>
      </c>
      <c r="D871" s="1471" t="s">
        <v>1517</v>
      </c>
      <c r="E871" s="127"/>
      <c r="F871" s="51"/>
      <c r="G871" s="52"/>
      <c r="H871" s="53"/>
      <c r="I871" s="60"/>
      <c r="J871" s="907"/>
      <c r="K871" s="511"/>
      <c r="L871" s="814" t="s">
        <v>906</v>
      </c>
      <c r="M871" s="905" t="s">
        <v>86</v>
      </c>
      <c r="N871" s="1334" t="s">
        <v>22</v>
      </c>
      <c r="O871" s="1406" t="s">
        <v>1623</v>
      </c>
      <c r="P871" s="1343" t="s">
        <v>1625</v>
      </c>
    </row>
    <row r="872" spans="1:16" s="14" customFormat="1" ht="42.65" customHeight="1">
      <c r="A872" s="1018"/>
      <c r="B872" s="953" t="s">
        <v>19</v>
      </c>
      <c r="C872" s="611" t="s">
        <v>1626</v>
      </c>
      <c r="D872" s="1471" t="s">
        <v>1517</v>
      </c>
      <c r="E872" s="24"/>
      <c r="F872" s="51"/>
      <c r="G872" s="52"/>
      <c r="H872" s="53"/>
      <c r="I872" s="60"/>
      <c r="J872" s="907"/>
      <c r="K872" s="511"/>
      <c r="L872" s="814" t="s">
        <v>52</v>
      </c>
      <c r="M872" s="905" t="s">
        <v>86</v>
      </c>
      <c r="N872" s="1334" t="s">
        <v>22</v>
      </c>
      <c r="O872" s="1406" t="s">
        <v>1627</v>
      </c>
      <c r="P872" s="1343" t="s">
        <v>1628</v>
      </c>
    </row>
    <row r="873" spans="1:16" s="14" customFormat="1" ht="42.65" customHeight="1">
      <c r="A873" s="1018"/>
      <c r="B873" s="953" t="s">
        <v>19</v>
      </c>
      <c r="C873" s="607" t="s">
        <v>1626</v>
      </c>
      <c r="D873" s="1470" t="s">
        <v>1517</v>
      </c>
      <c r="E873" s="24"/>
      <c r="F873" s="15"/>
      <c r="G873" s="36"/>
      <c r="H873" s="37"/>
      <c r="I873" s="59"/>
      <c r="J873" s="890"/>
      <c r="K873" s="39"/>
      <c r="L873" s="58" t="s">
        <v>445</v>
      </c>
      <c r="M873" s="154" t="s">
        <v>86</v>
      </c>
      <c r="N873" s="1334" t="s">
        <v>22</v>
      </c>
      <c r="O873" s="1408" t="s">
        <v>1627</v>
      </c>
      <c r="P873" s="179" t="s">
        <v>1629</v>
      </c>
    </row>
    <row r="874" spans="1:16" s="14" customFormat="1" ht="42.65" customHeight="1">
      <c r="A874" s="1018"/>
      <c r="B874" s="953" t="s">
        <v>19</v>
      </c>
      <c r="C874" s="607" t="s">
        <v>1626</v>
      </c>
      <c r="D874" s="1470" t="s">
        <v>1517</v>
      </c>
      <c r="E874" s="24"/>
      <c r="F874" s="15"/>
      <c r="G874" s="36"/>
      <c r="H874" s="37"/>
      <c r="I874" s="59"/>
      <c r="J874" s="890"/>
      <c r="K874" s="39"/>
      <c r="L874" s="58" t="s">
        <v>447</v>
      </c>
      <c r="M874" s="154" t="s">
        <v>86</v>
      </c>
      <c r="N874" s="1334" t="s">
        <v>22</v>
      </c>
      <c r="O874" s="1408" t="s">
        <v>1627</v>
      </c>
      <c r="P874" s="179" t="s">
        <v>1628</v>
      </c>
    </row>
    <row r="875" spans="1:16" s="14" customFormat="1" ht="42.65" customHeight="1">
      <c r="A875" s="1018"/>
      <c r="B875" s="953" t="s">
        <v>19</v>
      </c>
      <c r="C875" s="607" t="s">
        <v>1630</v>
      </c>
      <c r="D875" s="1579"/>
      <c r="E875" s="947"/>
      <c r="F875" s="15"/>
      <c r="G875" s="36"/>
      <c r="H875" s="37"/>
      <c r="I875" s="59"/>
      <c r="J875" s="890"/>
      <c r="K875" s="39"/>
      <c r="L875" s="58" t="s">
        <v>52</v>
      </c>
      <c r="M875" s="154" t="s">
        <v>86</v>
      </c>
      <c r="N875" s="1334" t="s">
        <v>22</v>
      </c>
      <c r="O875" s="1408" t="s">
        <v>1631</v>
      </c>
      <c r="P875" s="179" t="s">
        <v>1549</v>
      </c>
    </row>
    <row r="876" spans="1:16" s="14" customFormat="1" ht="42.65" customHeight="1">
      <c r="A876" s="1018"/>
      <c r="B876" s="953" t="s">
        <v>19</v>
      </c>
      <c r="C876" s="607" t="s">
        <v>1630</v>
      </c>
      <c r="D876" s="178"/>
      <c r="E876" s="947"/>
      <c r="F876" s="15"/>
      <c r="G876" s="36"/>
      <c r="H876" s="37"/>
      <c r="I876" s="59"/>
      <c r="J876" s="890"/>
      <c r="K876" s="39"/>
      <c r="L876" s="58" t="s">
        <v>445</v>
      </c>
      <c r="M876" s="154" t="s">
        <v>86</v>
      </c>
      <c r="N876" s="1334" t="s">
        <v>22</v>
      </c>
      <c r="O876" s="1408" t="s">
        <v>1631</v>
      </c>
      <c r="P876" s="179" t="s">
        <v>1632</v>
      </c>
    </row>
    <row r="877" spans="1:16" s="14" customFormat="1" ht="42.65" customHeight="1">
      <c r="A877" s="1018"/>
      <c r="B877" s="953" t="s">
        <v>19</v>
      </c>
      <c r="C877" s="607" t="s">
        <v>1630</v>
      </c>
      <c r="D877" s="178"/>
      <c r="E877" s="947"/>
      <c r="F877" s="15"/>
      <c r="G877" s="36"/>
      <c r="H877" s="37"/>
      <c r="I877" s="59"/>
      <c r="J877" s="890"/>
      <c r="K877" s="39"/>
      <c r="L877" s="58" t="s">
        <v>447</v>
      </c>
      <c r="M877" s="154" t="s">
        <v>86</v>
      </c>
      <c r="N877" s="1334" t="s">
        <v>22</v>
      </c>
      <c r="O877" s="1408" t="s">
        <v>1631</v>
      </c>
      <c r="P877" s="179" t="s">
        <v>1549</v>
      </c>
    </row>
    <row r="878" spans="1:16" s="14" customFormat="1" ht="42.65" customHeight="1">
      <c r="A878" s="1018"/>
      <c r="B878" s="953" t="s">
        <v>19</v>
      </c>
      <c r="C878" s="607" t="s">
        <v>1633</v>
      </c>
      <c r="D878" s="178"/>
      <c r="E878" s="947"/>
      <c r="F878" s="948"/>
      <c r="G878" s="949"/>
      <c r="H878" s="933"/>
      <c r="I878" s="86"/>
      <c r="J878" s="890"/>
      <c r="K878" s="933"/>
      <c r="L878" s="58" t="s">
        <v>52</v>
      </c>
      <c r="M878" s="154" t="s">
        <v>86</v>
      </c>
      <c r="N878" s="1334" t="s">
        <v>22</v>
      </c>
      <c r="O878" s="1408" t="s">
        <v>1634</v>
      </c>
      <c r="P878" s="179" t="s">
        <v>1635</v>
      </c>
    </row>
    <row r="879" spans="1:16" s="14" customFormat="1" ht="42.65" customHeight="1">
      <c r="A879" s="1018"/>
      <c r="B879" s="953" t="s">
        <v>19</v>
      </c>
      <c r="C879" s="607" t="s">
        <v>1633</v>
      </c>
      <c r="D879" s="178"/>
      <c r="E879" s="24"/>
      <c r="F879" s="948"/>
      <c r="G879" s="949"/>
      <c r="H879" s="933"/>
      <c r="I879" s="86"/>
      <c r="J879" s="890"/>
      <c r="K879" s="933"/>
      <c r="L879" s="58" t="s">
        <v>447</v>
      </c>
      <c r="M879" s="154" t="s">
        <v>86</v>
      </c>
      <c r="N879" s="1334" t="s">
        <v>22</v>
      </c>
      <c r="O879" s="1408" t="s">
        <v>1634</v>
      </c>
      <c r="P879" s="179" t="s">
        <v>1635</v>
      </c>
    </row>
    <row r="880" spans="1:16" s="14" customFormat="1" ht="68" customHeight="1">
      <c r="A880" s="1018"/>
      <c r="B880" s="1232" t="s">
        <v>19</v>
      </c>
      <c r="C880" s="607" t="s">
        <v>1633</v>
      </c>
      <c r="D880" s="178"/>
      <c r="E880" s="24"/>
      <c r="F880" s="948"/>
      <c r="G880" s="949"/>
      <c r="H880" s="933"/>
      <c r="I880" s="86"/>
      <c r="J880" s="890"/>
      <c r="K880" s="933"/>
      <c r="L880" s="58" t="s">
        <v>904</v>
      </c>
      <c r="M880" s="154" t="s">
        <v>86</v>
      </c>
      <c r="N880" s="1334" t="s">
        <v>22</v>
      </c>
      <c r="O880" s="1408" t="s">
        <v>1634</v>
      </c>
      <c r="P880" s="179" t="s">
        <v>1636</v>
      </c>
    </row>
    <row r="881" spans="1:16" s="14" customFormat="1" ht="42.65" customHeight="1">
      <c r="A881" s="1018"/>
      <c r="B881" s="1232" t="s">
        <v>19</v>
      </c>
      <c r="C881" s="988" t="s">
        <v>1633</v>
      </c>
      <c r="D881" s="1496"/>
      <c r="E881" s="1029"/>
      <c r="F881" s="948"/>
      <c r="G881" s="949"/>
      <c r="H881" s="933"/>
      <c r="I881" s="86"/>
      <c r="J881" s="890"/>
      <c r="K881" s="933"/>
      <c r="L881" s="58" t="s">
        <v>906</v>
      </c>
      <c r="M881" s="154" t="s">
        <v>86</v>
      </c>
      <c r="N881" s="1334" t="s">
        <v>22</v>
      </c>
      <c r="O881" s="1408" t="s">
        <v>1634</v>
      </c>
      <c r="P881" s="179" t="s">
        <v>1637</v>
      </c>
    </row>
    <row r="882" spans="1:16" s="14" customFormat="1" ht="42.65" customHeight="1">
      <c r="A882" s="1018"/>
      <c r="B882" s="953" t="s">
        <v>19</v>
      </c>
      <c r="C882" s="1028" t="s">
        <v>1638</v>
      </c>
      <c r="D882" s="1497"/>
      <c r="E882" s="1029"/>
      <c r="F882" s="51"/>
      <c r="G882" s="52"/>
      <c r="H882" s="53"/>
      <c r="I882" s="60"/>
      <c r="J882" s="907"/>
      <c r="K882" s="511"/>
      <c r="L882" s="814" t="s">
        <v>52</v>
      </c>
      <c r="M882" s="905" t="s">
        <v>21</v>
      </c>
      <c r="N882" s="1334" t="s">
        <v>22</v>
      </c>
      <c r="O882" s="1406" t="s">
        <v>1639</v>
      </c>
      <c r="P882" s="1343" t="s">
        <v>1000</v>
      </c>
    </row>
    <row r="883" spans="1:16" s="14" customFormat="1" ht="42.65" customHeight="1">
      <c r="A883" s="1018"/>
      <c r="B883" s="1232" t="s">
        <v>19</v>
      </c>
      <c r="C883" s="988" t="s">
        <v>1638</v>
      </c>
      <c r="D883" s="1496"/>
      <c r="E883" s="1030"/>
      <c r="F883" s="15"/>
      <c r="G883" s="36"/>
      <c r="H883" s="37"/>
      <c r="I883" s="59"/>
      <c r="J883" s="890"/>
      <c r="K883" s="39"/>
      <c r="L883" s="58" t="s">
        <v>445</v>
      </c>
      <c r="M883" s="154" t="s">
        <v>21</v>
      </c>
      <c r="N883" s="1334" t="s">
        <v>22</v>
      </c>
      <c r="O883" s="1408" t="s">
        <v>1639</v>
      </c>
      <c r="P883" s="179" t="s">
        <v>1640</v>
      </c>
    </row>
    <row r="884" spans="1:16" s="14" customFormat="1" ht="42.65" customHeight="1">
      <c r="A884" s="1018"/>
      <c r="B884" s="953" t="s">
        <v>19</v>
      </c>
      <c r="C884" s="988" t="s">
        <v>1638</v>
      </c>
      <c r="D884" s="1496"/>
      <c r="E884" s="1029"/>
      <c r="F884" s="15"/>
      <c r="G884" s="36"/>
      <c r="H884" s="37"/>
      <c r="I884" s="59"/>
      <c r="J884" s="890"/>
      <c r="K884" s="39"/>
      <c r="L884" s="58" t="s">
        <v>447</v>
      </c>
      <c r="M884" s="154" t="s">
        <v>21</v>
      </c>
      <c r="N884" s="1334" t="s">
        <v>22</v>
      </c>
      <c r="O884" s="1408" t="s">
        <v>1639</v>
      </c>
      <c r="P884" s="179" t="s">
        <v>418</v>
      </c>
    </row>
    <row r="885" spans="1:16" s="14" customFormat="1" ht="42.65" customHeight="1">
      <c r="A885" s="1018"/>
      <c r="B885" s="953" t="s">
        <v>19</v>
      </c>
      <c r="C885" s="988" t="s">
        <v>1641</v>
      </c>
      <c r="D885" s="1497"/>
      <c r="E885" s="536"/>
      <c r="F885" s="51"/>
      <c r="G885" s="52"/>
      <c r="H885" s="53"/>
      <c r="I885" s="60"/>
      <c r="J885" s="907"/>
      <c r="K885" s="511"/>
      <c r="L885" s="814" t="s">
        <v>52</v>
      </c>
      <c r="M885" s="905" t="s">
        <v>21</v>
      </c>
      <c r="N885" s="1334" t="s">
        <v>22</v>
      </c>
      <c r="O885" s="1406" t="s">
        <v>1642</v>
      </c>
      <c r="P885" s="1343" t="s">
        <v>418</v>
      </c>
    </row>
    <row r="886" spans="1:16" s="14" customFormat="1" ht="42.65" customHeight="1">
      <c r="A886" s="1018"/>
      <c r="B886" s="953" t="s">
        <v>19</v>
      </c>
      <c r="C886" s="988" t="s">
        <v>1641</v>
      </c>
      <c r="D886" s="1497"/>
      <c r="E886" s="536"/>
      <c r="F886" s="51"/>
      <c r="G886" s="52"/>
      <c r="H886" s="53"/>
      <c r="I886" s="60"/>
      <c r="J886" s="907"/>
      <c r="K886" s="511"/>
      <c r="L886" s="58" t="s">
        <v>445</v>
      </c>
      <c r="M886" s="154" t="s">
        <v>21</v>
      </c>
      <c r="N886" s="1334" t="s">
        <v>22</v>
      </c>
      <c r="O886" s="1408" t="s">
        <v>1642</v>
      </c>
      <c r="P886" s="179" t="s">
        <v>1643</v>
      </c>
    </row>
    <row r="887" spans="1:16" s="14" customFormat="1" ht="42.65" customHeight="1">
      <c r="A887" s="1018"/>
      <c r="B887" s="1232" t="s">
        <v>19</v>
      </c>
      <c r="C887" s="1028" t="s">
        <v>1641</v>
      </c>
      <c r="D887" s="1498"/>
      <c r="E887" s="1249"/>
      <c r="F887" s="1226"/>
      <c r="G887" s="52"/>
      <c r="H887" s="53"/>
      <c r="I887" s="60"/>
      <c r="J887" s="907"/>
      <c r="K887" s="511"/>
      <c r="L887" s="119" t="s">
        <v>447</v>
      </c>
      <c r="M887" s="905" t="s">
        <v>21</v>
      </c>
      <c r="N887" s="1334" t="s">
        <v>22</v>
      </c>
      <c r="O887" s="1405" t="s">
        <v>1642</v>
      </c>
      <c r="P887" s="1343" t="s">
        <v>418</v>
      </c>
    </row>
    <row r="888" spans="1:16" s="1241" customFormat="1" ht="50">
      <c r="A888" s="1234"/>
      <c r="B888" s="953" t="s">
        <v>19</v>
      </c>
      <c r="C888" s="609" t="s">
        <v>1644</v>
      </c>
      <c r="D888" s="178" t="s">
        <v>1021</v>
      </c>
      <c r="E888" s="1250"/>
      <c r="F888" s="1247"/>
      <c r="G888" s="1237"/>
      <c r="H888" s="1237"/>
      <c r="I888" s="1238"/>
      <c r="J888" s="1425"/>
      <c r="K888" s="1240"/>
      <c r="L888" s="55"/>
      <c r="M888" s="154" t="s">
        <v>86</v>
      </c>
      <c r="N888" s="1334" t="s">
        <v>22</v>
      </c>
      <c r="O888" s="1408" t="s">
        <v>1645</v>
      </c>
      <c r="P888" s="179" t="s">
        <v>1646</v>
      </c>
    </row>
    <row r="889" spans="1:16" s="1246" customFormat="1" ht="62.5">
      <c r="A889" s="1242"/>
      <c r="B889" s="1232" t="s">
        <v>19</v>
      </c>
      <c r="C889" s="613" t="s">
        <v>1644</v>
      </c>
      <c r="D889" s="178" t="s">
        <v>1021</v>
      </c>
      <c r="E889" s="1250"/>
      <c r="F889" s="1248"/>
      <c r="G889" s="1243"/>
      <c r="H889" s="1243"/>
      <c r="I889" s="1244"/>
      <c r="J889" s="1426"/>
      <c r="K889" s="1245"/>
      <c r="L889" s="56" t="s">
        <v>466</v>
      </c>
      <c r="M889" s="905" t="s">
        <v>86</v>
      </c>
      <c r="N889" s="1334" t="s">
        <v>22</v>
      </c>
      <c r="O889" s="1405" t="s">
        <v>1647</v>
      </c>
      <c r="P889" s="179" t="s">
        <v>1648</v>
      </c>
    </row>
    <row r="890" spans="1:16" s="1241" customFormat="1" ht="50">
      <c r="A890" s="1234"/>
      <c r="B890" s="953" t="s">
        <v>19</v>
      </c>
      <c r="C890" s="609" t="s">
        <v>1649</v>
      </c>
      <c r="D890" s="178" t="s">
        <v>1021</v>
      </c>
      <c r="E890" s="1235"/>
      <c r="F890" s="1236"/>
      <c r="G890" s="1237"/>
      <c r="H890" s="1237"/>
      <c r="I890" s="1238"/>
      <c r="J890" s="1425"/>
      <c r="K890" s="1240"/>
      <c r="L890" s="55"/>
      <c r="M890" s="154" t="s">
        <v>86</v>
      </c>
      <c r="N890" s="1334" t="s">
        <v>22</v>
      </c>
      <c r="O890" s="1408" t="s">
        <v>1650</v>
      </c>
      <c r="P890" s="179" t="s">
        <v>1648</v>
      </c>
    </row>
    <row r="891" spans="1:16" s="1241" customFormat="1" ht="62.5">
      <c r="A891" s="1234"/>
      <c r="B891" s="953" t="s">
        <v>19</v>
      </c>
      <c r="C891" s="609" t="s">
        <v>1649</v>
      </c>
      <c r="D891" s="178" t="s">
        <v>1021</v>
      </c>
      <c r="E891" s="1235"/>
      <c r="F891" s="1236"/>
      <c r="G891" s="1237"/>
      <c r="H891" s="1237"/>
      <c r="I891" s="1238"/>
      <c r="J891" s="1427"/>
      <c r="K891" s="1239"/>
      <c r="L891" s="55" t="s">
        <v>466</v>
      </c>
      <c r="M891" s="154" t="s">
        <v>86</v>
      </c>
      <c r="N891" s="1334" t="s">
        <v>22</v>
      </c>
      <c r="O891" s="1408" t="s">
        <v>1651</v>
      </c>
      <c r="P891" s="179" t="s">
        <v>1648</v>
      </c>
    </row>
    <row r="892" spans="1:16" s="14" customFormat="1" ht="42.65" customHeight="1">
      <c r="A892" s="1018"/>
      <c r="B892" s="1479" t="s">
        <v>19</v>
      </c>
      <c r="C892" s="612" t="s">
        <v>1652</v>
      </c>
      <c r="D892" s="1389"/>
      <c r="E892" s="127"/>
      <c r="F892" s="537"/>
      <c r="G892" s="538"/>
      <c r="H892" s="539"/>
      <c r="I892" s="540"/>
      <c r="J892" s="1428"/>
      <c r="K892" s="541"/>
      <c r="L892" s="116" t="s">
        <v>52</v>
      </c>
      <c r="M892" s="1442" t="s">
        <v>86</v>
      </c>
      <c r="N892" s="1334" t="s">
        <v>22</v>
      </c>
      <c r="O892" s="1410" t="s">
        <v>1653</v>
      </c>
      <c r="P892" s="1402" t="s">
        <v>1635</v>
      </c>
    </row>
    <row r="893" spans="1:16" s="14" customFormat="1" ht="42.65" customHeight="1">
      <c r="A893" s="1018"/>
      <c r="B893" s="953" t="s">
        <v>19</v>
      </c>
      <c r="C893" s="607" t="s">
        <v>1652</v>
      </c>
      <c r="D893" s="178"/>
      <c r="E893" s="127"/>
      <c r="F893" s="15"/>
      <c r="G893" s="36"/>
      <c r="H893" s="37"/>
      <c r="I893" s="59"/>
      <c r="J893" s="890"/>
      <c r="K893" s="39"/>
      <c r="L893" s="58" t="s">
        <v>447</v>
      </c>
      <c r="M893" s="154" t="s">
        <v>86</v>
      </c>
      <c r="N893" s="1334" t="s">
        <v>22</v>
      </c>
      <c r="O893" s="1408" t="s">
        <v>1653</v>
      </c>
      <c r="P893" s="179" t="s">
        <v>1635</v>
      </c>
    </row>
    <row r="894" spans="1:16" s="14" customFormat="1" ht="42.65" customHeight="1">
      <c r="A894" s="1018"/>
      <c r="B894" s="1232" t="s">
        <v>19</v>
      </c>
      <c r="C894" s="821" t="s">
        <v>1652</v>
      </c>
      <c r="D894" s="1487"/>
      <c r="E894" s="127"/>
      <c r="F894" s="808"/>
      <c r="G894" s="809"/>
      <c r="H894" s="818"/>
      <c r="I894" s="815"/>
      <c r="J894" s="1429"/>
      <c r="K894" s="816"/>
      <c r="L894" s="814" t="s">
        <v>904</v>
      </c>
      <c r="M894" s="905" t="s">
        <v>86</v>
      </c>
      <c r="N894" s="1334" t="s">
        <v>22</v>
      </c>
      <c r="O894" s="1406" t="s">
        <v>1653</v>
      </c>
      <c r="P894" s="1343" t="s">
        <v>1637</v>
      </c>
    </row>
    <row r="895" spans="1:16" s="14" customFormat="1" ht="42.65" customHeight="1">
      <c r="A895" s="1018"/>
      <c r="B895" s="953" t="s">
        <v>19</v>
      </c>
      <c r="C895" s="611" t="s">
        <v>1652</v>
      </c>
      <c r="D895" s="1491"/>
      <c r="E895" s="24"/>
      <c r="F895" s="51"/>
      <c r="G895" s="52"/>
      <c r="H895" s="53"/>
      <c r="I895" s="60"/>
      <c r="J895" s="907"/>
      <c r="K895" s="511"/>
      <c r="L895" s="814" t="s">
        <v>906</v>
      </c>
      <c r="M895" s="905" t="s">
        <v>86</v>
      </c>
      <c r="N895" s="1334" t="s">
        <v>22</v>
      </c>
      <c r="O895" s="1406" t="s">
        <v>1653</v>
      </c>
      <c r="P895" s="1343" t="s">
        <v>1637</v>
      </c>
    </row>
    <row r="896" spans="1:16" s="14" customFormat="1" ht="42.65" customHeight="1">
      <c r="A896" s="1018"/>
      <c r="B896" s="1232" t="s">
        <v>19</v>
      </c>
      <c r="C896" s="607" t="s">
        <v>1654</v>
      </c>
      <c r="D896" s="178"/>
      <c r="E896" s="127"/>
      <c r="F896" s="15"/>
      <c r="G896" s="36"/>
      <c r="H896" s="37"/>
      <c r="I896" s="59"/>
      <c r="J896" s="890"/>
      <c r="K896" s="39"/>
      <c r="L896" s="58" t="s">
        <v>52</v>
      </c>
      <c r="M896" s="154" t="s">
        <v>86</v>
      </c>
      <c r="N896" s="1334" t="s">
        <v>22</v>
      </c>
      <c r="O896" s="1408" t="s">
        <v>1655</v>
      </c>
      <c r="P896" s="179" t="s">
        <v>1635</v>
      </c>
    </row>
    <row r="897" spans="1:16" s="14" customFormat="1" ht="42.65" customHeight="1">
      <c r="A897" s="1018"/>
      <c r="B897" s="1232" t="s">
        <v>19</v>
      </c>
      <c r="C897" s="607" t="s">
        <v>1654</v>
      </c>
      <c r="D897" s="178"/>
      <c r="E897" s="24"/>
      <c r="F897" s="15"/>
      <c r="G897" s="36"/>
      <c r="H897" s="37"/>
      <c r="I897" s="59"/>
      <c r="J897" s="890"/>
      <c r="K897" s="39"/>
      <c r="L897" s="58" t="s">
        <v>447</v>
      </c>
      <c r="M897" s="154" t="s">
        <v>86</v>
      </c>
      <c r="N897" s="1334" t="s">
        <v>22</v>
      </c>
      <c r="O897" s="1408" t="s">
        <v>1655</v>
      </c>
      <c r="P897" s="179" t="s">
        <v>1635</v>
      </c>
    </row>
    <row r="898" spans="1:16" s="14" customFormat="1" ht="42.65" customHeight="1">
      <c r="A898" s="1018"/>
      <c r="B898" s="1232" t="s">
        <v>19</v>
      </c>
      <c r="C898" s="611" t="s">
        <v>1654</v>
      </c>
      <c r="D898" s="1491"/>
      <c r="E898" s="24"/>
      <c r="F898" s="51"/>
      <c r="G898" s="52"/>
      <c r="H898" s="53"/>
      <c r="I898" s="60"/>
      <c r="J898" s="907"/>
      <c r="K898" s="511"/>
      <c r="L898" s="814" t="s">
        <v>904</v>
      </c>
      <c r="M898" s="905" t="s">
        <v>86</v>
      </c>
      <c r="N898" s="1334" t="s">
        <v>22</v>
      </c>
      <c r="O898" s="1406" t="s">
        <v>1655</v>
      </c>
      <c r="P898" s="1343" t="s">
        <v>1637</v>
      </c>
    </row>
    <row r="899" spans="1:16" s="14" customFormat="1" ht="42.65" customHeight="1">
      <c r="A899" s="1018"/>
      <c r="B899" s="953" t="s">
        <v>19</v>
      </c>
      <c r="C899" s="611" t="s">
        <v>1654</v>
      </c>
      <c r="D899" s="1491"/>
      <c r="E899" s="24"/>
      <c r="F899" s="51"/>
      <c r="G899" s="52"/>
      <c r="H899" s="53"/>
      <c r="I899" s="60"/>
      <c r="J899" s="907"/>
      <c r="K899" s="511"/>
      <c r="L899" s="814" t="s">
        <v>906</v>
      </c>
      <c r="M899" s="905" t="s">
        <v>86</v>
      </c>
      <c r="N899" s="1334" t="s">
        <v>22</v>
      </c>
      <c r="O899" s="1406" t="s">
        <v>1655</v>
      </c>
      <c r="P899" s="1343" t="s">
        <v>1637</v>
      </c>
    </row>
    <row r="900" spans="1:16" s="14" customFormat="1" ht="42.65" customHeight="1">
      <c r="A900" s="1018"/>
      <c r="B900" s="1232" t="s">
        <v>19</v>
      </c>
      <c r="C900" s="607" t="s">
        <v>1656</v>
      </c>
      <c r="D900" s="178"/>
      <c r="E900" s="24"/>
      <c r="F900" s="15"/>
      <c r="G900" s="36"/>
      <c r="H900" s="37"/>
      <c r="I900" s="59"/>
      <c r="J900" s="890"/>
      <c r="K900" s="39"/>
      <c r="L900" s="58" t="s">
        <v>52</v>
      </c>
      <c r="M900" s="154" t="s">
        <v>86</v>
      </c>
      <c r="N900" s="1334" t="s">
        <v>22</v>
      </c>
      <c r="O900" s="1408" t="s">
        <v>1657</v>
      </c>
      <c r="P900" s="179" t="s">
        <v>1658</v>
      </c>
    </row>
    <row r="901" spans="1:16" s="14" customFormat="1" ht="42.5" customHeight="1">
      <c r="A901" s="1018"/>
      <c r="B901" s="1232" t="s">
        <v>19</v>
      </c>
      <c r="C901" s="607" t="s">
        <v>1656</v>
      </c>
      <c r="D901" s="178"/>
      <c r="E901" s="24"/>
      <c r="F901" s="15"/>
      <c r="G901" s="36"/>
      <c r="H901" s="37"/>
      <c r="I901" s="59"/>
      <c r="J901" s="890"/>
      <c r="K901" s="39"/>
      <c r="L901" s="58" t="s">
        <v>447</v>
      </c>
      <c r="M901" s="154" t="s">
        <v>86</v>
      </c>
      <c r="N901" s="1334" t="s">
        <v>22</v>
      </c>
      <c r="O901" s="1408" t="s">
        <v>1657</v>
      </c>
      <c r="P901" s="179" t="s">
        <v>1658</v>
      </c>
    </row>
    <row r="902" spans="1:16" s="14" customFormat="1" ht="57" customHeight="1">
      <c r="A902" s="1018"/>
      <c r="B902" s="1232" t="s">
        <v>19</v>
      </c>
      <c r="C902" s="611" t="s">
        <v>1656</v>
      </c>
      <c r="D902" s="1491"/>
      <c r="E902" s="24"/>
      <c r="F902" s="51"/>
      <c r="G902" s="52"/>
      <c r="H902" s="53"/>
      <c r="I902" s="60"/>
      <c r="J902" s="907"/>
      <c r="K902" s="511"/>
      <c r="L902" s="814" t="s">
        <v>904</v>
      </c>
      <c r="M902" s="905" t="s">
        <v>86</v>
      </c>
      <c r="N902" s="1334" t="s">
        <v>22</v>
      </c>
      <c r="O902" s="1406" t="s">
        <v>1657</v>
      </c>
      <c r="P902" s="1343" t="s">
        <v>1659</v>
      </c>
    </row>
    <row r="903" spans="1:16" s="14" customFormat="1" ht="57" customHeight="1">
      <c r="A903" s="1018"/>
      <c r="B903" s="1232" t="s">
        <v>19</v>
      </c>
      <c r="C903" s="611" t="s">
        <v>1656</v>
      </c>
      <c r="D903" s="1491"/>
      <c r="E903" s="27"/>
      <c r="F903" s="51"/>
      <c r="G903" s="52"/>
      <c r="H903" s="53"/>
      <c r="I903" s="60"/>
      <c r="J903" s="907"/>
      <c r="K903" s="511"/>
      <c r="L903" s="814" t="s">
        <v>906</v>
      </c>
      <c r="M903" s="905" t="s">
        <v>86</v>
      </c>
      <c r="N903" s="1334" t="s">
        <v>22</v>
      </c>
      <c r="O903" s="1406" t="s">
        <v>1657</v>
      </c>
      <c r="P903" s="1343" t="s">
        <v>1659</v>
      </c>
    </row>
    <row r="904" spans="1:16" s="14" customFormat="1" ht="50">
      <c r="A904" s="1018"/>
      <c r="B904" s="1232" t="s">
        <v>46</v>
      </c>
      <c r="C904" s="611" t="s">
        <v>1660</v>
      </c>
      <c r="D904" s="1491"/>
      <c r="E904" s="27"/>
      <c r="F904" s="782"/>
      <c r="G904" s="783"/>
      <c r="H904" s="784"/>
      <c r="I904" s="60"/>
      <c r="J904" s="907"/>
      <c r="K904" s="511"/>
      <c r="L904" s="814" t="s">
        <v>445</v>
      </c>
      <c r="M904" s="905" t="s">
        <v>86</v>
      </c>
      <c r="N904" s="1334" t="s">
        <v>909</v>
      </c>
      <c r="O904" s="1406" t="s">
        <v>1661</v>
      </c>
      <c r="P904" s="1343" t="s">
        <v>1662</v>
      </c>
    </row>
    <row r="905" spans="1:16" s="14" customFormat="1" ht="50">
      <c r="A905" s="1018"/>
      <c r="B905" s="1232" t="s">
        <v>46</v>
      </c>
      <c r="C905" s="611" t="s">
        <v>1663</v>
      </c>
      <c r="D905" s="1491"/>
      <c r="E905" s="786"/>
      <c r="F905" s="782"/>
      <c r="G905" s="783"/>
      <c r="H905" s="784"/>
      <c r="I905" s="60"/>
      <c r="J905" s="907"/>
      <c r="K905" s="511"/>
      <c r="L905" s="814" t="s">
        <v>445</v>
      </c>
      <c r="M905" s="905" t="s">
        <v>86</v>
      </c>
      <c r="N905" s="1334" t="s">
        <v>909</v>
      </c>
      <c r="O905" s="1406" t="s">
        <v>1664</v>
      </c>
      <c r="P905" s="1343" t="s">
        <v>1665</v>
      </c>
    </row>
    <row r="906" spans="1:16" s="14" customFormat="1" ht="50">
      <c r="A906" s="1018"/>
      <c r="B906" s="1232" t="s">
        <v>46</v>
      </c>
      <c r="C906" s="611" t="s">
        <v>1666</v>
      </c>
      <c r="D906" s="1499"/>
      <c r="E906" s="27"/>
      <c r="F906" s="782"/>
      <c r="G906" s="783"/>
      <c r="H906" s="784"/>
      <c r="I906" s="60"/>
      <c r="J906" s="907"/>
      <c r="K906" s="511"/>
      <c r="L906" s="814" t="s">
        <v>445</v>
      </c>
      <c r="M906" s="905" t="s">
        <v>86</v>
      </c>
      <c r="N906" s="1334" t="s">
        <v>909</v>
      </c>
      <c r="O906" s="1406" t="s">
        <v>1667</v>
      </c>
      <c r="P906" s="1343" t="s">
        <v>1668</v>
      </c>
    </row>
    <row r="907" spans="1:16" s="14" customFormat="1" ht="62.5">
      <c r="A907" s="1018"/>
      <c r="B907" s="1232" t="s">
        <v>46</v>
      </c>
      <c r="C907" s="611" t="s">
        <v>1669</v>
      </c>
      <c r="D907" s="1499"/>
      <c r="E907" s="27"/>
      <c r="F907" s="782"/>
      <c r="G907" s="783"/>
      <c r="H907" s="784"/>
      <c r="I907" s="60"/>
      <c r="J907" s="907"/>
      <c r="K907" s="511"/>
      <c r="L907" s="814" t="s">
        <v>445</v>
      </c>
      <c r="M907" s="905" t="s">
        <v>86</v>
      </c>
      <c r="N907" s="1334" t="s">
        <v>909</v>
      </c>
      <c r="O907" s="1406" t="s">
        <v>1670</v>
      </c>
      <c r="P907" s="1343" t="s">
        <v>1671</v>
      </c>
    </row>
    <row r="908" spans="1:16" s="14" customFormat="1" ht="62.5">
      <c r="A908" s="1018"/>
      <c r="B908" s="953" t="s">
        <v>46</v>
      </c>
      <c r="C908" s="607" t="s">
        <v>1669</v>
      </c>
      <c r="D908" s="178"/>
      <c r="E908" s="27"/>
      <c r="F908" s="18"/>
      <c r="G908" s="40"/>
      <c r="H908" s="41"/>
      <c r="I908" s="59"/>
      <c r="J908" s="890"/>
      <c r="K908" s="39"/>
      <c r="L908" s="58" t="s">
        <v>1672</v>
      </c>
      <c r="M908" s="154" t="s">
        <v>86</v>
      </c>
      <c r="N908" s="1334" t="s">
        <v>909</v>
      </c>
      <c r="O908" s="1406" t="s">
        <v>1673</v>
      </c>
      <c r="P908" s="1343" t="s">
        <v>1674</v>
      </c>
    </row>
    <row r="909" spans="1:16" s="14" customFormat="1" ht="62.5">
      <c r="A909" s="1018"/>
      <c r="B909" s="953" t="s">
        <v>46</v>
      </c>
      <c r="C909" s="607" t="s">
        <v>1669</v>
      </c>
      <c r="D909" s="178"/>
      <c r="E909" s="27"/>
      <c r="F909" s="18"/>
      <c r="G909" s="40"/>
      <c r="H909" s="41"/>
      <c r="I909" s="59"/>
      <c r="J909" s="890"/>
      <c r="K909" s="39"/>
      <c r="L909" s="58" t="s">
        <v>1675</v>
      </c>
      <c r="M909" s="154" t="s">
        <v>86</v>
      </c>
      <c r="N909" s="1334" t="s">
        <v>909</v>
      </c>
      <c r="O909" s="1406" t="s">
        <v>1676</v>
      </c>
      <c r="P909" s="1343" t="s">
        <v>1677</v>
      </c>
    </row>
    <row r="910" spans="1:16" s="14" customFormat="1" ht="77" customHeight="1">
      <c r="A910" s="1018"/>
      <c r="B910" s="953" t="s">
        <v>46</v>
      </c>
      <c r="C910" s="607" t="s">
        <v>1678</v>
      </c>
      <c r="D910" s="178"/>
      <c r="E910" s="146"/>
      <c r="F910" s="18"/>
      <c r="G910" s="40"/>
      <c r="H910" s="41"/>
      <c r="I910" s="59"/>
      <c r="J910" s="890"/>
      <c r="K910" s="39"/>
      <c r="L910" s="58" t="s">
        <v>52</v>
      </c>
      <c r="M910" s="154" t="s">
        <v>86</v>
      </c>
      <c r="N910" s="1334" t="s">
        <v>22</v>
      </c>
      <c r="O910" s="1408" t="s">
        <v>1679</v>
      </c>
      <c r="P910" s="179" t="s">
        <v>1680</v>
      </c>
    </row>
    <row r="911" spans="1:16" s="14" customFormat="1" ht="77" customHeight="1">
      <c r="A911" s="1018"/>
      <c r="B911" s="953" t="s">
        <v>46</v>
      </c>
      <c r="C911" s="607" t="s">
        <v>1678</v>
      </c>
      <c r="D911" s="178"/>
      <c r="E911" s="27"/>
      <c r="F911" s="18"/>
      <c r="G911" s="40"/>
      <c r="H911" s="41"/>
      <c r="I911" s="59"/>
      <c r="J911" s="890"/>
      <c r="K911" s="39"/>
      <c r="L911" s="58" t="s">
        <v>445</v>
      </c>
      <c r="M911" s="154" t="s">
        <v>86</v>
      </c>
      <c r="N911" s="1334" t="s">
        <v>22</v>
      </c>
      <c r="O911" s="1408" t="s">
        <v>1679</v>
      </c>
      <c r="P911" s="179" t="s">
        <v>1681</v>
      </c>
    </row>
    <row r="912" spans="1:16" s="14" customFormat="1" ht="77" customHeight="1">
      <c r="A912" s="1018"/>
      <c r="B912" s="953" t="s">
        <v>46</v>
      </c>
      <c r="C912" s="608" t="s">
        <v>1678</v>
      </c>
      <c r="D912" s="178"/>
      <c r="E912" s="146"/>
      <c r="F912" s="18"/>
      <c r="G912" s="40"/>
      <c r="H912" s="41"/>
      <c r="I912" s="59"/>
      <c r="J912" s="890"/>
      <c r="K912" s="39"/>
      <c r="L912" s="58" t="s">
        <v>447</v>
      </c>
      <c r="M912" s="154" t="s">
        <v>86</v>
      </c>
      <c r="N912" s="1334" t="s">
        <v>22</v>
      </c>
      <c r="O912" s="1408" t="s">
        <v>1679</v>
      </c>
      <c r="P912" s="179" t="s">
        <v>1680</v>
      </c>
    </row>
    <row r="913" spans="1:17" s="14" customFormat="1" ht="50">
      <c r="A913" s="1018"/>
      <c r="B913" s="953" t="s">
        <v>46</v>
      </c>
      <c r="C913" s="884" t="s">
        <v>1682</v>
      </c>
      <c r="D913" s="178"/>
      <c r="E913" s="914"/>
      <c r="F913" s="18"/>
      <c r="G913" s="40"/>
      <c r="H913" s="41"/>
      <c r="I913" s="59"/>
      <c r="J913" s="890"/>
      <c r="K913" s="39"/>
      <c r="L913" s="909" t="s">
        <v>1683</v>
      </c>
      <c r="M913" s="905" t="s">
        <v>86</v>
      </c>
      <c r="N913" s="1334" t="s">
        <v>909</v>
      </c>
      <c r="O913" s="1408" t="s">
        <v>1684</v>
      </c>
      <c r="P913" s="179" t="s">
        <v>1685</v>
      </c>
    </row>
    <row r="914" spans="1:17" s="14" customFormat="1" ht="50">
      <c r="A914" s="1018"/>
      <c r="B914" s="953" t="s">
        <v>46</v>
      </c>
      <c r="C914" s="884" t="s">
        <v>1682</v>
      </c>
      <c r="D914" s="178"/>
      <c r="E914" s="146"/>
      <c r="F914" s="147"/>
      <c r="G914" s="148"/>
      <c r="H914" s="149"/>
      <c r="I914" s="150"/>
      <c r="J914" s="890"/>
      <c r="K914" s="149"/>
      <c r="L914" s="58" t="s">
        <v>445</v>
      </c>
      <c r="M914" s="154" t="s">
        <v>86</v>
      </c>
      <c r="N914" s="1334" t="s">
        <v>909</v>
      </c>
      <c r="O914" s="1408" t="s">
        <v>1686</v>
      </c>
      <c r="P914" s="179" t="s">
        <v>1685</v>
      </c>
    </row>
    <row r="915" spans="1:17" s="14" customFormat="1" ht="37.5">
      <c r="A915" s="1018"/>
      <c r="B915" s="953" t="s">
        <v>46</v>
      </c>
      <c r="C915" s="608" t="s">
        <v>1687</v>
      </c>
      <c r="D915" s="910"/>
      <c r="E915" s="914"/>
      <c r="F915" s="911"/>
      <c r="G915" s="912"/>
      <c r="H915" s="908"/>
      <c r="I915" s="906"/>
      <c r="J915" s="907"/>
      <c r="K915" s="908"/>
      <c r="L915" s="909" t="s">
        <v>1683</v>
      </c>
      <c r="M915" s="905" t="s">
        <v>86</v>
      </c>
      <c r="N915" s="1334" t="s">
        <v>909</v>
      </c>
      <c r="O915" s="1405" t="s">
        <v>1688</v>
      </c>
      <c r="P915" s="1343" t="s">
        <v>1689</v>
      </c>
    </row>
    <row r="916" spans="1:17" s="14" customFormat="1" ht="37.5">
      <c r="A916" s="1018"/>
      <c r="B916" s="953" t="s">
        <v>46</v>
      </c>
      <c r="C916" s="822" t="s">
        <v>1687</v>
      </c>
      <c r="D916" s="178"/>
      <c r="E916" s="146"/>
      <c r="F916" s="147"/>
      <c r="G916" s="148"/>
      <c r="H916" s="149"/>
      <c r="I916" s="150"/>
      <c r="J916" s="890"/>
      <c r="K916" s="149"/>
      <c r="L916" s="58" t="s">
        <v>445</v>
      </c>
      <c r="M916" s="154" t="s">
        <v>86</v>
      </c>
      <c r="N916" s="1334" t="s">
        <v>909</v>
      </c>
      <c r="O916" s="1408" t="s">
        <v>1690</v>
      </c>
      <c r="P916" s="179" t="s">
        <v>1691</v>
      </c>
    </row>
    <row r="917" spans="1:17" s="14" customFormat="1" ht="83" customHeight="1">
      <c r="A917" s="1018"/>
      <c r="B917" s="953" t="s">
        <v>46</v>
      </c>
      <c r="C917" s="822" t="s">
        <v>1692</v>
      </c>
      <c r="D917" s="1491"/>
      <c r="E917" s="1314"/>
      <c r="F917" s="1315"/>
      <c r="G917" s="1316"/>
      <c r="H917" s="1317"/>
      <c r="I917" s="1318"/>
      <c r="J917" s="907"/>
      <c r="K917" s="1317"/>
      <c r="L917" s="909" t="s">
        <v>1683</v>
      </c>
      <c r="M917" s="905" t="s">
        <v>86</v>
      </c>
      <c r="N917" s="1334" t="s">
        <v>909</v>
      </c>
      <c r="O917" s="1405" t="s">
        <v>1693</v>
      </c>
      <c r="P917" s="179" t="s">
        <v>1694</v>
      </c>
    </row>
    <row r="918" spans="1:17" s="14" customFormat="1" ht="83" customHeight="1">
      <c r="A918" s="1018"/>
      <c r="B918" s="953" t="s">
        <v>46</v>
      </c>
      <c r="C918" s="822" t="s">
        <v>1692</v>
      </c>
      <c r="D918" s="1491"/>
      <c r="E918" s="1314"/>
      <c r="F918" s="1315"/>
      <c r="G918" s="1316"/>
      <c r="H918" s="1317"/>
      <c r="I918" s="1318"/>
      <c r="J918" s="907"/>
      <c r="K918" s="1317"/>
      <c r="L918" s="58" t="s">
        <v>445</v>
      </c>
      <c r="M918" s="905" t="s">
        <v>86</v>
      </c>
      <c r="N918" s="1334" t="s">
        <v>909</v>
      </c>
      <c r="O918" s="1405" t="s">
        <v>1695</v>
      </c>
      <c r="P918" s="179" t="s">
        <v>1694</v>
      </c>
    </row>
    <row r="919" spans="1:17" s="14" customFormat="1" ht="83" customHeight="1">
      <c r="A919" s="1018"/>
      <c r="B919" s="1232" t="s">
        <v>46</v>
      </c>
      <c r="C919" s="607" t="s">
        <v>1696</v>
      </c>
      <c r="D919" s="1491"/>
      <c r="E919" s="786"/>
      <c r="F919" s="782"/>
      <c r="G919" s="783"/>
      <c r="H919" s="784"/>
      <c r="I919" s="60"/>
      <c r="J919" s="907"/>
      <c r="K919" s="511"/>
      <c r="L919" s="814" t="s">
        <v>52</v>
      </c>
      <c r="M919" s="905" t="s">
        <v>86</v>
      </c>
      <c r="N919" s="1334" t="s">
        <v>909</v>
      </c>
      <c r="O919" s="1406" t="s">
        <v>1697</v>
      </c>
      <c r="P919" s="1343" t="s">
        <v>1698</v>
      </c>
    </row>
    <row r="920" spans="1:17" s="14" customFormat="1" ht="83" customHeight="1">
      <c r="A920" s="1018"/>
      <c r="B920" s="1232" t="s">
        <v>46</v>
      </c>
      <c r="C920" s="611" t="s">
        <v>1696</v>
      </c>
      <c r="D920" s="178"/>
      <c r="E920" s="781"/>
      <c r="F920" s="18"/>
      <c r="G920" s="40"/>
      <c r="H920" s="41"/>
      <c r="I920" s="59"/>
      <c r="J920" s="890"/>
      <c r="K920" s="39"/>
      <c r="L920" s="58" t="s">
        <v>447</v>
      </c>
      <c r="M920" s="154" t="s">
        <v>86</v>
      </c>
      <c r="N920" s="1334" t="s">
        <v>909</v>
      </c>
      <c r="O920" s="1408" t="s">
        <v>1697</v>
      </c>
      <c r="P920" s="179" t="s">
        <v>1698</v>
      </c>
    </row>
    <row r="921" spans="1:17" s="14" customFormat="1" ht="42.65" customHeight="1">
      <c r="A921" s="1018"/>
      <c r="B921" s="1232" t="s">
        <v>46</v>
      </c>
      <c r="C921" s="607" t="s">
        <v>1696</v>
      </c>
      <c r="D921" s="1491"/>
      <c r="E921" s="27"/>
      <c r="F921" s="1035"/>
      <c r="G921" s="1036"/>
      <c r="H921" s="1037"/>
      <c r="I921" s="740"/>
      <c r="J921" s="907"/>
      <c r="K921" s="1037"/>
      <c r="L921" s="119" t="s">
        <v>904</v>
      </c>
      <c r="M921" s="905" t="s">
        <v>86</v>
      </c>
      <c r="N921" s="1334" t="s">
        <v>909</v>
      </c>
      <c r="O921" s="1408" t="s">
        <v>1699</v>
      </c>
      <c r="P921" s="1343" t="s">
        <v>1700</v>
      </c>
    </row>
    <row r="922" spans="1:17" s="14" customFormat="1" ht="42.65" customHeight="1">
      <c r="A922" s="1018"/>
      <c r="B922" s="1232" t="s">
        <v>46</v>
      </c>
      <c r="C922" s="607" t="s">
        <v>1696</v>
      </c>
      <c r="D922" s="1491"/>
      <c r="E922" s="27"/>
      <c r="F922" s="1035"/>
      <c r="G922" s="1036"/>
      <c r="H922" s="1037"/>
      <c r="I922" s="740"/>
      <c r="J922" s="907"/>
      <c r="K922" s="1037"/>
      <c r="L922" s="119" t="s">
        <v>906</v>
      </c>
      <c r="M922" s="905" t="s">
        <v>86</v>
      </c>
      <c r="N922" s="1334" t="s">
        <v>909</v>
      </c>
      <c r="O922" s="1408" t="s">
        <v>1699</v>
      </c>
      <c r="P922" s="1343" t="s">
        <v>1701</v>
      </c>
    </row>
    <row r="923" spans="1:17" s="14" customFormat="1" ht="70.5" customHeight="1">
      <c r="A923" s="1018"/>
      <c r="B923" s="1232" t="s">
        <v>46</v>
      </c>
      <c r="C923" s="607" t="s">
        <v>1702</v>
      </c>
      <c r="D923" s="1500"/>
      <c r="E923" s="1082"/>
      <c r="F923" s="782"/>
      <c r="G923" s="783"/>
      <c r="H923" s="784"/>
      <c r="I923" s="60"/>
      <c r="J923" s="907"/>
      <c r="K923" s="511"/>
      <c r="L923" s="814" t="s">
        <v>52</v>
      </c>
      <c r="M923" s="905" t="s">
        <v>86</v>
      </c>
      <c r="N923" s="1334" t="s">
        <v>909</v>
      </c>
      <c r="O923" s="1405" t="s">
        <v>1703</v>
      </c>
      <c r="P923" s="1343" t="s">
        <v>1704</v>
      </c>
    </row>
    <row r="924" spans="1:17" s="14" customFormat="1" ht="70.5" customHeight="1">
      <c r="A924" s="1018"/>
      <c r="B924" s="1232" t="s">
        <v>46</v>
      </c>
      <c r="C924" s="611" t="s">
        <v>1702</v>
      </c>
      <c r="D924" s="1500"/>
      <c r="E924" s="1083"/>
      <c r="F924" s="1032"/>
      <c r="G924" s="1033"/>
      <c r="H924" s="1034"/>
      <c r="I924" s="59"/>
      <c r="J924" s="890"/>
      <c r="K924" s="39"/>
      <c r="L924" s="58" t="s">
        <v>447</v>
      </c>
      <c r="M924" s="154" t="s">
        <v>86</v>
      </c>
      <c r="N924" s="1334" t="s">
        <v>909</v>
      </c>
      <c r="O924" s="1408" t="s">
        <v>1703</v>
      </c>
      <c r="P924" s="179" t="s">
        <v>1705</v>
      </c>
    </row>
    <row r="925" spans="1:17" s="14" customFormat="1" ht="86.5" customHeight="1">
      <c r="A925" s="1018"/>
      <c r="B925" s="1232" t="s">
        <v>46</v>
      </c>
      <c r="C925" s="611" t="s">
        <v>1702</v>
      </c>
      <c r="D925" s="1500"/>
      <c r="E925" s="1083"/>
      <c r="F925" s="1032"/>
      <c r="G925" s="1033"/>
      <c r="H925" s="1034"/>
      <c r="I925" s="60"/>
      <c r="J925" s="907"/>
      <c r="K925" s="511"/>
      <c r="L925" s="814" t="s">
        <v>904</v>
      </c>
      <c r="M925" s="905" t="s">
        <v>86</v>
      </c>
      <c r="N925" s="1334" t="s">
        <v>909</v>
      </c>
      <c r="O925" s="1406" t="s">
        <v>1706</v>
      </c>
      <c r="P925" s="1343" t="s">
        <v>1707</v>
      </c>
    </row>
    <row r="926" spans="1:17" s="14" customFormat="1" ht="86.5" customHeight="1">
      <c r="A926" s="1018"/>
      <c r="B926" s="953" t="s">
        <v>46</v>
      </c>
      <c r="C926" s="611" t="s">
        <v>1702</v>
      </c>
      <c r="D926" s="1500"/>
      <c r="E926" s="1083"/>
      <c r="F926" s="1032"/>
      <c r="G926" s="1033"/>
      <c r="H926" s="1034"/>
      <c r="I926" s="60"/>
      <c r="J926" s="890"/>
      <c r="K926" s="39"/>
      <c r="L926" s="814" t="s">
        <v>1708</v>
      </c>
      <c r="M926" s="905" t="s">
        <v>86</v>
      </c>
      <c r="N926" s="1334" t="s">
        <v>909</v>
      </c>
      <c r="O926" s="1405" t="s">
        <v>1709</v>
      </c>
      <c r="P926" s="1343" t="s">
        <v>1710</v>
      </c>
    </row>
    <row r="927" spans="1:17" s="14" customFormat="1" ht="42.65" customHeight="1">
      <c r="A927" s="1018"/>
      <c r="B927" s="953" t="s">
        <v>46</v>
      </c>
      <c r="C927" s="611" t="s">
        <v>1711</v>
      </c>
      <c r="D927" s="1500"/>
      <c r="E927" s="1083"/>
      <c r="F927" s="1032"/>
      <c r="G927" s="1033"/>
      <c r="H927" s="1034"/>
      <c r="I927" s="60"/>
      <c r="J927" s="890"/>
      <c r="K927" s="39"/>
      <c r="L927" s="814" t="s">
        <v>52</v>
      </c>
      <c r="M927" s="905" t="s">
        <v>86</v>
      </c>
      <c r="N927" s="1334" t="s">
        <v>909</v>
      </c>
      <c r="O927" s="1405" t="s">
        <v>1712</v>
      </c>
      <c r="P927" s="1343" t="s">
        <v>1713</v>
      </c>
    </row>
    <row r="928" spans="1:17" s="14" customFormat="1" ht="42.65" customHeight="1">
      <c r="A928" s="1018"/>
      <c r="B928" s="953" t="s">
        <v>46</v>
      </c>
      <c r="C928" s="611" t="s">
        <v>1711</v>
      </c>
      <c r="D928" s="1501"/>
      <c r="E928" s="1083"/>
      <c r="F928" s="1032"/>
      <c r="G928" s="1033"/>
      <c r="H928" s="1034"/>
      <c r="I928" s="60"/>
      <c r="J928" s="890"/>
      <c r="K928" s="39"/>
      <c r="L928" s="814" t="s">
        <v>447</v>
      </c>
      <c r="M928" s="905" t="s">
        <v>86</v>
      </c>
      <c r="N928" s="1334" t="s">
        <v>909</v>
      </c>
      <c r="O928" s="1405" t="s">
        <v>1714</v>
      </c>
      <c r="P928" s="1343" t="s">
        <v>1713</v>
      </c>
      <c r="Q928" s="567" t="s">
        <v>1715</v>
      </c>
    </row>
    <row r="929" spans="1:16" s="14" customFormat="1" ht="78.5" customHeight="1">
      <c r="A929" s="1018"/>
      <c r="B929" s="953" t="s">
        <v>46</v>
      </c>
      <c r="C929" s="611" t="s">
        <v>1711</v>
      </c>
      <c r="D929" s="1501"/>
      <c r="E929" s="1083"/>
      <c r="F929" s="1032"/>
      <c r="G929" s="1033"/>
      <c r="H929" s="1034"/>
      <c r="I929" s="60"/>
      <c r="J929" s="890"/>
      <c r="K929" s="39"/>
      <c r="L929" s="814" t="s">
        <v>904</v>
      </c>
      <c r="M929" s="905" t="s">
        <v>86</v>
      </c>
      <c r="N929" s="1334" t="s">
        <v>909</v>
      </c>
      <c r="O929" s="1405" t="s">
        <v>1716</v>
      </c>
      <c r="P929" s="1343" t="s">
        <v>1710</v>
      </c>
    </row>
    <row r="930" spans="1:16" s="14" customFormat="1" ht="78.5" customHeight="1">
      <c r="A930" s="1018"/>
      <c r="B930" s="953" t="s">
        <v>46</v>
      </c>
      <c r="C930" s="611" t="s">
        <v>1711</v>
      </c>
      <c r="D930" s="1501"/>
      <c r="E930" s="1083"/>
      <c r="F930" s="1032"/>
      <c r="G930" s="1033"/>
      <c r="H930" s="1034"/>
      <c r="I930" s="60"/>
      <c r="J930" s="890"/>
      <c r="K930" s="39"/>
      <c r="L930" s="814" t="s">
        <v>906</v>
      </c>
      <c r="M930" s="905" t="s">
        <v>86</v>
      </c>
      <c r="N930" s="1334" t="s">
        <v>909</v>
      </c>
      <c r="O930" s="1405" t="s">
        <v>1716</v>
      </c>
      <c r="P930" s="1343" t="s">
        <v>1707</v>
      </c>
    </row>
    <row r="931" spans="1:16" s="14" customFormat="1" ht="42.65" customHeight="1">
      <c r="A931" s="1018"/>
      <c r="B931" s="953" t="s">
        <v>46</v>
      </c>
      <c r="C931" s="607" t="s">
        <v>1717</v>
      </c>
      <c r="D931" s="1502"/>
      <c r="E931" s="821"/>
      <c r="F931" s="787"/>
      <c r="G931" s="788"/>
      <c r="H931" s="789"/>
      <c r="I931" s="59"/>
      <c r="J931" s="890"/>
      <c r="K931" s="39"/>
      <c r="L931" s="58" t="s">
        <v>52</v>
      </c>
      <c r="M931" s="154" t="s">
        <v>86</v>
      </c>
      <c r="N931" s="1334" t="s">
        <v>22</v>
      </c>
      <c r="O931" s="1408" t="s">
        <v>1718</v>
      </c>
      <c r="P931" s="179" t="s">
        <v>1719</v>
      </c>
    </row>
    <row r="932" spans="1:16" s="14" customFormat="1" ht="42.65" customHeight="1">
      <c r="A932" s="1018"/>
      <c r="B932" s="953" t="s">
        <v>46</v>
      </c>
      <c r="C932" s="607" t="s">
        <v>1717</v>
      </c>
      <c r="D932" s="178"/>
      <c r="E932" s="27"/>
      <c r="F932" s="18"/>
      <c r="G932" s="40"/>
      <c r="H932" s="41"/>
      <c r="I932" s="59"/>
      <c r="J932" s="890"/>
      <c r="K932" s="39"/>
      <c r="L932" s="58" t="s">
        <v>447</v>
      </c>
      <c r="M932" s="154" t="s">
        <v>86</v>
      </c>
      <c r="N932" s="1334" t="s">
        <v>22</v>
      </c>
      <c r="O932" s="1408" t="s">
        <v>1718</v>
      </c>
      <c r="P932" s="179" t="s">
        <v>1719</v>
      </c>
    </row>
    <row r="933" spans="1:16" s="14" customFormat="1" ht="42.65" customHeight="1">
      <c r="A933" s="1018"/>
      <c r="B933" s="953" t="s">
        <v>46</v>
      </c>
      <c r="C933" s="607" t="s">
        <v>1717</v>
      </c>
      <c r="D933" s="178"/>
      <c r="E933" s="27"/>
      <c r="F933" s="18"/>
      <c r="G933" s="40"/>
      <c r="H933" s="41"/>
      <c r="I933" s="59"/>
      <c r="J933" s="890"/>
      <c r="K933" s="39"/>
      <c r="L933" s="58" t="s">
        <v>904</v>
      </c>
      <c r="M933" s="154" t="s">
        <v>86</v>
      </c>
      <c r="N933" s="1334" t="s">
        <v>22</v>
      </c>
      <c r="O933" s="1408" t="s">
        <v>1720</v>
      </c>
      <c r="P933" s="179" t="s">
        <v>1721</v>
      </c>
    </row>
    <row r="934" spans="1:16" s="14" customFormat="1" ht="42.65" customHeight="1">
      <c r="A934" s="1018"/>
      <c r="B934" s="953" t="s">
        <v>46</v>
      </c>
      <c r="C934" s="607" t="s">
        <v>1717</v>
      </c>
      <c r="D934" s="178"/>
      <c r="E934" s="27"/>
      <c r="F934" s="18"/>
      <c r="G934" s="40"/>
      <c r="H934" s="41"/>
      <c r="I934" s="59"/>
      <c r="J934" s="890"/>
      <c r="K934" s="39"/>
      <c r="L934" s="58" t="s">
        <v>1708</v>
      </c>
      <c r="M934" s="154" t="s">
        <v>86</v>
      </c>
      <c r="N934" s="1334" t="s">
        <v>22</v>
      </c>
      <c r="O934" s="1408" t="s">
        <v>1720</v>
      </c>
      <c r="P934" s="179" t="s">
        <v>1721</v>
      </c>
    </row>
    <row r="935" spans="1:16" s="14" customFormat="1" ht="42.65" customHeight="1">
      <c r="A935" s="1018"/>
      <c r="B935" s="953" t="s">
        <v>46</v>
      </c>
      <c r="C935" s="607" t="s">
        <v>1722</v>
      </c>
      <c r="D935" s="178"/>
      <c r="E935" s="27"/>
      <c r="F935" s="18"/>
      <c r="G935" s="40"/>
      <c r="H935" s="41"/>
      <c r="I935" s="59"/>
      <c r="J935" s="890"/>
      <c r="K935" s="39"/>
      <c r="L935" s="58" t="s">
        <v>52</v>
      </c>
      <c r="M935" s="154" t="s">
        <v>86</v>
      </c>
      <c r="N935" s="1334" t="s">
        <v>22</v>
      </c>
      <c r="O935" s="1408" t="s">
        <v>1723</v>
      </c>
      <c r="P935" s="179" t="s">
        <v>1724</v>
      </c>
    </row>
    <row r="936" spans="1:16" s="14" customFormat="1" ht="80" customHeight="1">
      <c r="A936" s="1018"/>
      <c r="B936" s="953" t="s">
        <v>46</v>
      </c>
      <c r="C936" s="607" t="s">
        <v>1722</v>
      </c>
      <c r="D936" s="178"/>
      <c r="E936" s="27"/>
      <c r="F936" s="40"/>
      <c r="H936" s="41"/>
      <c r="I936" s="59"/>
      <c r="J936" s="890"/>
      <c r="K936" s="39"/>
      <c r="L936" s="58" t="s">
        <v>447</v>
      </c>
      <c r="M936" s="154" t="s">
        <v>86</v>
      </c>
      <c r="N936" s="1334" t="s">
        <v>22</v>
      </c>
      <c r="O936" s="1408" t="s">
        <v>1723</v>
      </c>
      <c r="P936" s="179" t="s">
        <v>1725</v>
      </c>
    </row>
    <row r="937" spans="1:16" s="14" customFormat="1" ht="80" customHeight="1">
      <c r="A937" s="1018"/>
      <c r="B937" s="953" t="s">
        <v>46</v>
      </c>
      <c r="C937" s="607" t="s">
        <v>1722</v>
      </c>
      <c r="D937" s="178"/>
      <c r="E937" s="27"/>
      <c r="F937" s="18"/>
      <c r="G937" s="40"/>
      <c r="H937" s="41"/>
      <c r="I937" s="59"/>
      <c r="J937" s="890"/>
      <c r="K937" s="39"/>
      <c r="L937" s="58" t="s">
        <v>904</v>
      </c>
      <c r="M937" s="154" t="s">
        <v>86</v>
      </c>
      <c r="N937" s="1334" t="s">
        <v>22</v>
      </c>
      <c r="O937" s="1408" t="s">
        <v>1723</v>
      </c>
      <c r="P937" s="179" t="s">
        <v>1726</v>
      </c>
    </row>
    <row r="938" spans="1:16" s="14" customFormat="1" ht="80" customHeight="1">
      <c r="A938" s="1018"/>
      <c r="B938" s="953" t="s">
        <v>46</v>
      </c>
      <c r="C938" s="607" t="s">
        <v>1722</v>
      </c>
      <c r="D938" s="178"/>
      <c r="E938" s="27"/>
      <c r="F938" s="18"/>
      <c r="G938" s="40"/>
      <c r="H938" s="41"/>
      <c r="I938" s="59"/>
      <c r="J938" s="890"/>
      <c r="K938" s="39"/>
      <c r="L938" s="58" t="s">
        <v>1401</v>
      </c>
      <c r="M938" s="154" t="s">
        <v>86</v>
      </c>
      <c r="N938" s="1334" t="s">
        <v>22</v>
      </c>
      <c r="O938" s="1408" t="s">
        <v>1723</v>
      </c>
      <c r="P938" s="179" t="s">
        <v>1726</v>
      </c>
    </row>
    <row r="939" spans="1:16" s="14" customFormat="1" ht="42.65" customHeight="1">
      <c r="A939" s="1018"/>
      <c r="B939" s="953" t="s">
        <v>46</v>
      </c>
      <c r="C939" s="607" t="s">
        <v>1727</v>
      </c>
      <c r="D939" s="178"/>
      <c r="E939" s="27"/>
      <c r="F939" s="18"/>
      <c r="G939" s="40"/>
      <c r="H939" s="41"/>
      <c r="I939" s="59"/>
      <c r="J939" s="890"/>
      <c r="K939" s="39"/>
      <c r="L939" s="58" t="s">
        <v>52</v>
      </c>
      <c r="M939" s="154" t="s">
        <v>86</v>
      </c>
      <c r="N939" s="1334" t="s">
        <v>22</v>
      </c>
      <c r="O939" s="1547" t="s">
        <v>1728</v>
      </c>
      <c r="P939" s="179" t="s">
        <v>1729</v>
      </c>
    </row>
    <row r="940" spans="1:16" s="14" customFormat="1" ht="42.65" customHeight="1">
      <c r="A940" s="1018"/>
      <c r="B940" s="953" t="s">
        <v>46</v>
      </c>
      <c r="C940" s="607" t="s">
        <v>1727</v>
      </c>
      <c r="D940" s="178"/>
      <c r="E940" s="27"/>
      <c r="F940" s="18"/>
      <c r="G940" s="40"/>
      <c r="H940" s="41"/>
      <c r="I940" s="59"/>
      <c r="J940" s="890"/>
      <c r="K940" s="39"/>
      <c r="L940" s="58" t="s">
        <v>447</v>
      </c>
      <c r="M940" s="154" t="s">
        <v>86</v>
      </c>
      <c r="N940" s="1334" t="s">
        <v>22</v>
      </c>
      <c r="O940" s="1547" t="s">
        <v>1728</v>
      </c>
      <c r="P940" s="179" t="s">
        <v>1729</v>
      </c>
    </row>
    <row r="941" spans="1:16" s="14" customFormat="1" ht="42.65" customHeight="1">
      <c r="A941" s="1018"/>
      <c r="B941" s="953" t="s">
        <v>46</v>
      </c>
      <c r="C941" s="607" t="s">
        <v>1727</v>
      </c>
      <c r="D941" s="178"/>
      <c r="E941" s="27"/>
      <c r="F941" s="18"/>
      <c r="G941" s="40"/>
      <c r="H941" s="41"/>
      <c r="I941" s="59"/>
      <c r="J941" s="890"/>
      <c r="K941" s="39"/>
      <c r="L941" s="58" t="s">
        <v>904</v>
      </c>
      <c r="M941" s="154" t="s">
        <v>86</v>
      </c>
      <c r="N941" s="1334" t="s">
        <v>22</v>
      </c>
      <c r="O941" s="1547" t="s">
        <v>1728</v>
      </c>
      <c r="P941" s="179" t="s">
        <v>1730</v>
      </c>
    </row>
    <row r="942" spans="1:16" s="14" customFormat="1" ht="42.65" customHeight="1">
      <c r="A942" s="1018"/>
      <c r="B942" s="953" t="s">
        <v>46</v>
      </c>
      <c r="C942" s="607" t="s">
        <v>1727</v>
      </c>
      <c r="D942" s="178"/>
      <c r="E942" s="27"/>
      <c r="F942" s="18"/>
      <c r="G942" s="40"/>
      <c r="H942" s="41"/>
      <c r="I942" s="59"/>
      <c r="J942" s="890"/>
      <c r="K942" s="39"/>
      <c r="L942" s="58" t="s">
        <v>1708</v>
      </c>
      <c r="M942" s="154" t="s">
        <v>86</v>
      </c>
      <c r="N942" s="1334" t="s">
        <v>22</v>
      </c>
      <c r="O942" s="1547" t="s">
        <v>1728</v>
      </c>
      <c r="P942" s="179" t="s">
        <v>1730</v>
      </c>
    </row>
    <row r="943" spans="1:16" s="14" customFormat="1" ht="42.65" customHeight="1">
      <c r="A943" s="1018"/>
      <c r="B943" s="953" t="s">
        <v>46</v>
      </c>
      <c r="C943" s="607" t="s">
        <v>1731</v>
      </c>
      <c r="D943" s="178"/>
      <c r="E943" s="947"/>
      <c r="F943" s="18"/>
      <c r="G943" s="40"/>
      <c r="H943" s="41"/>
      <c r="I943" s="59"/>
      <c r="J943" s="890"/>
      <c r="K943" s="39"/>
      <c r="L943" s="58" t="s">
        <v>52</v>
      </c>
      <c r="M943" s="154" t="s">
        <v>86</v>
      </c>
      <c r="N943" s="1334" t="s">
        <v>22</v>
      </c>
      <c r="O943" s="1408" t="s">
        <v>1732</v>
      </c>
      <c r="P943" s="179" t="s">
        <v>1733</v>
      </c>
    </row>
    <row r="944" spans="1:16" s="14" customFormat="1" ht="42.65" customHeight="1">
      <c r="A944" s="1018"/>
      <c r="B944" s="953" t="s">
        <v>46</v>
      </c>
      <c r="C944" s="607" t="s">
        <v>1731</v>
      </c>
      <c r="D944" s="178"/>
      <c r="E944" s="24"/>
      <c r="F944" s="18"/>
      <c r="G944" s="40"/>
      <c r="H944" s="41"/>
      <c r="I944" s="59"/>
      <c r="J944" s="890"/>
      <c r="K944" s="39"/>
      <c r="L944" s="58" t="s">
        <v>445</v>
      </c>
      <c r="M944" s="154" t="s">
        <v>86</v>
      </c>
      <c r="N944" s="1334" t="s">
        <v>22</v>
      </c>
      <c r="O944" s="1408" t="s">
        <v>1734</v>
      </c>
      <c r="P944" s="179" t="s">
        <v>1735</v>
      </c>
    </row>
    <row r="945" spans="1:16" s="14" customFormat="1" ht="42.65" customHeight="1">
      <c r="A945" s="1018"/>
      <c r="B945" s="953" t="s">
        <v>46</v>
      </c>
      <c r="C945" s="607" t="s">
        <v>1731</v>
      </c>
      <c r="D945" s="178"/>
      <c r="E945" s="24"/>
      <c r="F945" s="18"/>
      <c r="G945" s="40"/>
      <c r="H945" s="41"/>
      <c r="I945" s="59"/>
      <c r="J945" s="890"/>
      <c r="K945" s="39"/>
      <c r="L945" s="58" t="s">
        <v>447</v>
      </c>
      <c r="M945" s="154" t="s">
        <v>86</v>
      </c>
      <c r="N945" s="1334" t="s">
        <v>22</v>
      </c>
      <c r="O945" s="1408" t="s">
        <v>1736</v>
      </c>
      <c r="P945" s="179" t="s">
        <v>1737</v>
      </c>
    </row>
    <row r="946" spans="1:16" s="14" customFormat="1" ht="42.65" customHeight="1">
      <c r="A946" s="1018"/>
      <c r="B946" s="953" t="s">
        <v>46</v>
      </c>
      <c r="C946" s="607" t="s">
        <v>1738</v>
      </c>
      <c r="D946" s="178"/>
      <c r="E946" s="24"/>
      <c r="F946" s="18"/>
      <c r="G946" s="40"/>
      <c r="H946" s="41"/>
      <c r="I946" s="59"/>
      <c r="J946" s="890"/>
      <c r="K946" s="39"/>
      <c r="L946" s="58" t="s">
        <v>52</v>
      </c>
      <c r="M946" s="154" t="s">
        <v>86</v>
      </c>
      <c r="N946" s="1334" t="s">
        <v>22</v>
      </c>
      <c r="O946" s="1408" t="s">
        <v>1739</v>
      </c>
      <c r="P946" s="179" t="s">
        <v>1740</v>
      </c>
    </row>
    <row r="947" spans="1:16" s="14" customFormat="1" ht="42.65" customHeight="1">
      <c r="A947" s="1018"/>
      <c r="B947" s="953" t="s">
        <v>46</v>
      </c>
      <c r="C947" s="607" t="s">
        <v>1741</v>
      </c>
      <c r="D947" s="178" t="s">
        <v>32</v>
      </c>
      <c r="E947" s="27"/>
      <c r="F947" s="948"/>
      <c r="G947" s="949" t="s">
        <v>1742</v>
      </c>
      <c r="H947" s="933" t="str">
        <f>IF(F947=0,"",G947*1.3)</f>
        <v/>
      </c>
      <c r="I947" s="86"/>
      <c r="J947" s="890"/>
      <c r="K947" s="933" t="str">
        <f>IF(I947=0,"",I947*1.3*J947)</f>
        <v/>
      </c>
      <c r="L947" s="58"/>
      <c r="M947" s="154" t="s">
        <v>86</v>
      </c>
      <c r="N947" s="1334" t="s">
        <v>22</v>
      </c>
      <c r="O947" s="1408" t="s">
        <v>1743</v>
      </c>
      <c r="P947" s="179" t="s">
        <v>1744</v>
      </c>
    </row>
    <row r="948" spans="1:16" s="14" customFormat="1" ht="42.65" customHeight="1">
      <c r="A948" s="1018"/>
      <c r="B948" s="953" t="s">
        <v>46</v>
      </c>
      <c r="C948" s="607" t="s">
        <v>1745</v>
      </c>
      <c r="D948" s="178"/>
      <c r="E948" s="27"/>
      <c r="F948" s="18"/>
      <c r="G948" s="40"/>
      <c r="H948" s="41"/>
      <c r="I948" s="59"/>
      <c r="J948" s="890"/>
      <c r="K948" s="39"/>
      <c r="L948" s="58" t="s">
        <v>445</v>
      </c>
      <c r="M948" s="154" t="s">
        <v>86</v>
      </c>
      <c r="N948" s="1334" t="s">
        <v>909</v>
      </c>
      <c r="O948" s="1408" t="s">
        <v>1746</v>
      </c>
      <c r="P948" s="179" t="s">
        <v>1747</v>
      </c>
    </row>
    <row r="949" spans="1:16" s="14" customFormat="1" ht="59" customHeight="1">
      <c r="A949" s="1018"/>
      <c r="B949" s="953" t="s">
        <v>46</v>
      </c>
      <c r="C949" s="607" t="s">
        <v>1748</v>
      </c>
      <c r="D949" s="178"/>
      <c r="E949" s="27"/>
      <c r="F949" s="18"/>
      <c r="G949" s="40"/>
      <c r="H949" s="41"/>
      <c r="I949" s="59"/>
      <c r="J949" s="890"/>
      <c r="K949" s="39"/>
      <c r="L949" s="58" t="s">
        <v>52</v>
      </c>
      <c r="M949" s="154" t="s">
        <v>86</v>
      </c>
      <c r="N949" s="1334" t="s">
        <v>909</v>
      </c>
      <c r="O949" s="1408" t="s">
        <v>1749</v>
      </c>
      <c r="P949" s="179" t="s">
        <v>1750</v>
      </c>
    </row>
    <row r="950" spans="1:16" s="14" customFormat="1" ht="42.65" customHeight="1">
      <c r="A950" s="1018"/>
      <c r="B950" s="953" t="s">
        <v>46</v>
      </c>
      <c r="C950" s="607" t="s">
        <v>1748</v>
      </c>
      <c r="D950" s="178"/>
      <c r="E950" s="27"/>
      <c r="F950" s="18"/>
      <c r="G950" s="40"/>
      <c r="H950" s="41"/>
      <c r="I950" s="59"/>
      <c r="J950" s="890"/>
      <c r="K950" s="39"/>
      <c r="L950" s="58" t="s">
        <v>447</v>
      </c>
      <c r="M950" s="154" t="s">
        <v>86</v>
      </c>
      <c r="N950" s="1334" t="s">
        <v>909</v>
      </c>
      <c r="O950" s="1408" t="s">
        <v>1751</v>
      </c>
      <c r="P950" s="179" t="s">
        <v>1752</v>
      </c>
    </row>
    <row r="951" spans="1:16" s="14" customFormat="1" ht="57.5" customHeight="1">
      <c r="A951" s="1018"/>
      <c r="B951" s="953" t="s">
        <v>46</v>
      </c>
      <c r="C951" s="607" t="s">
        <v>1748</v>
      </c>
      <c r="D951" s="178"/>
      <c r="E951" s="27"/>
      <c r="F951" s="18"/>
      <c r="G951" s="40"/>
      <c r="H951" s="41"/>
      <c r="I951" s="59"/>
      <c r="J951" s="890"/>
      <c r="K951" s="39"/>
      <c r="L951" s="58" t="s">
        <v>904</v>
      </c>
      <c r="M951" s="154" t="s">
        <v>86</v>
      </c>
      <c r="N951" s="1334" t="s">
        <v>909</v>
      </c>
      <c r="O951" s="1408" t="s">
        <v>1751</v>
      </c>
      <c r="P951" s="179" t="s">
        <v>1753</v>
      </c>
    </row>
    <row r="952" spans="1:16" s="14" customFormat="1" ht="57.5" customHeight="1">
      <c r="A952" s="1018"/>
      <c r="B952" s="953" t="s">
        <v>46</v>
      </c>
      <c r="C952" s="607" t="s">
        <v>1748</v>
      </c>
      <c r="D952" s="178"/>
      <c r="E952" s="27"/>
      <c r="F952" s="18"/>
      <c r="G952" s="40"/>
      <c r="H952" s="41"/>
      <c r="I952" s="59"/>
      <c r="J952" s="890"/>
      <c r="K952" s="39"/>
      <c r="L952" s="58" t="s">
        <v>1708</v>
      </c>
      <c r="M952" s="154" t="s">
        <v>86</v>
      </c>
      <c r="N952" s="1334" t="s">
        <v>909</v>
      </c>
      <c r="O952" s="1408" t="s">
        <v>1751</v>
      </c>
      <c r="P952" s="179" t="s">
        <v>1754</v>
      </c>
    </row>
    <row r="953" spans="1:16" s="14" customFormat="1" ht="42.65" customHeight="1">
      <c r="A953" s="1018"/>
      <c r="B953" s="953" t="s">
        <v>46</v>
      </c>
      <c r="C953" s="607" t="s">
        <v>1755</v>
      </c>
      <c r="D953" s="178"/>
      <c r="E953" s="947"/>
      <c r="F953" s="18"/>
      <c r="G953" s="40"/>
      <c r="H953" s="41"/>
      <c r="I953" s="59"/>
      <c r="J953" s="890"/>
      <c r="K953" s="39"/>
      <c r="L953" s="58" t="s">
        <v>52</v>
      </c>
      <c r="M953" s="154" t="s">
        <v>86</v>
      </c>
      <c r="N953" s="1334" t="s">
        <v>909</v>
      </c>
      <c r="O953" s="1408" t="s">
        <v>1756</v>
      </c>
      <c r="P953" s="179" t="s">
        <v>1757</v>
      </c>
    </row>
    <row r="954" spans="1:16" s="14" customFormat="1" ht="42.65" customHeight="1">
      <c r="A954" s="1018"/>
      <c r="B954" s="1232" t="s">
        <v>46</v>
      </c>
      <c r="C954" s="607" t="s">
        <v>1755</v>
      </c>
      <c r="D954" s="178"/>
      <c r="E954" s="947"/>
      <c r="F954" s="18"/>
      <c r="G954" s="40"/>
      <c r="H954" s="41"/>
      <c r="I954" s="59"/>
      <c r="J954" s="890"/>
      <c r="K954" s="39"/>
      <c r="L954" s="58" t="s">
        <v>445</v>
      </c>
      <c r="M954" s="154" t="s">
        <v>86</v>
      </c>
      <c r="N954" s="1334" t="s">
        <v>909</v>
      </c>
      <c r="O954" s="1408" t="s">
        <v>1756</v>
      </c>
      <c r="P954" s="179" t="s">
        <v>1758</v>
      </c>
    </row>
    <row r="955" spans="1:16" s="14" customFormat="1" ht="42.65" customHeight="1">
      <c r="A955" s="1018"/>
      <c r="B955" s="1232" t="s">
        <v>46</v>
      </c>
      <c r="C955" s="611" t="s">
        <v>1755</v>
      </c>
      <c r="D955" s="178"/>
      <c r="E955" s="27"/>
      <c r="F955" s="18"/>
      <c r="G955" s="40"/>
      <c r="H955" s="41"/>
      <c r="I955" s="59"/>
      <c r="J955" s="890"/>
      <c r="K955" s="39"/>
      <c r="L955" s="58" t="s">
        <v>447</v>
      </c>
      <c r="M955" s="154" t="s">
        <v>86</v>
      </c>
      <c r="N955" s="1334" t="s">
        <v>909</v>
      </c>
      <c r="O955" s="1408" t="s">
        <v>1756</v>
      </c>
      <c r="P955" s="179" t="s">
        <v>1757</v>
      </c>
    </row>
    <row r="956" spans="1:16" s="14" customFormat="1" ht="42.65" customHeight="1">
      <c r="A956" s="1018"/>
      <c r="B956" s="953" t="s">
        <v>46</v>
      </c>
      <c r="C956" s="607" t="s">
        <v>1759</v>
      </c>
      <c r="D956" s="1491"/>
      <c r="E956" s="27"/>
      <c r="F956" s="966"/>
      <c r="G956" s="979"/>
      <c r="H956" s="968"/>
      <c r="I956" s="785"/>
      <c r="J956" s="907"/>
      <c r="K956" s="968"/>
      <c r="L956" s="814" t="s">
        <v>52</v>
      </c>
      <c r="M956" s="905" t="s">
        <v>86</v>
      </c>
      <c r="N956" s="1334" t="s">
        <v>909</v>
      </c>
      <c r="O956" s="1406" t="s">
        <v>1760</v>
      </c>
      <c r="P956" s="1343" t="s">
        <v>1761</v>
      </c>
    </row>
    <row r="957" spans="1:16" s="14" customFormat="1" ht="42.65" customHeight="1">
      <c r="A957" s="1018"/>
      <c r="B957" s="1232" t="s">
        <v>46</v>
      </c>
      <c r="C957" s="611" t="s">
        <v>1759</v>
      </c>
      <c r="D957" s="178"/>
      <c r="E957" s="947"/>
      <c r="F957" s="18"/>
      <c r="G957" s="40"/>
      <c r="H957" s="41"/>
      <c r="I957" s="59"/>
      <c r="J957" s="1414"/>
      <c r="K957" s="35"/>
      <c r="L957" s="58" t="s">
        <v>445</v>
      </c>
      <c r="M957" s="154" t="s">
        <v>86</v>
      </c>
      <c r="N957" s="1334" t="s">
        <v>909</v>
      </c>
      <c r="O957" s="1408" t="s">
        <v>1762</v>
      </c>
      <c r="P957" s="179" t="s">
        <v>1763</v>
      </c>
    </row>
    <row r="958" spans="1:16" s="14" customFormat="1" ht="42.65" customHeight="1">
      <c r="A958" s="1018"/>
      <c r="B958" s="1232" t="s">
        <v>46</v>
      </c>
      <c r="C958" s="611" t="s">
        <v>1759</v>
      </c>
      <c r="D958" s="1491"/>
      <c r="E958" s="27"/>
      <c r="F958" s="782"/>
      <c r="G958" s="783"/>
      <c r="H958" s="784"/>
      <c r="I958" s="60"/>
      <c r="J958" s="1430"/>
      <c r="K958" s="545"/>
      <c r="L958" s="814" t="s">
        <v>447</v>
      </c>
      <c r="M958" s="905" t="s">
        <v>86</v>
      </c>
      <c r="N958" s="1334" t="s">
        <v>909</v>
      </c>
      <c r="O958" s="1406" t="s">
        <v>1760</v>
      </c>
      <c r="P958" s="1343" t="s">
        <v>1764</v>
      </c>
    </row>
    <row r="959" spans="1:16" s="14" customFormat="1" ht="42.65" customHeight="1">
      <c r="A959" s="1018"/>
      <c r="B959" s="953" t="s">
        <v>46</v>
      </c>
      <c r="C959" s="607" t="s">
        <v>1765</v>
      </c>
      <c r="D959" s="1491"/>
      <c r="E959" s="27"/>
      <c r="F959" s="966"/>
      <c r="G959" s="979"/>
      <c r="H959" s="968"/>
      <c r="I959" s="785"/>
      <c r="J959" s="1421"/>
      <c r="K959" s="968"/>
      <c r="L959" s="814" t="s">
        <v>52</v>
      </c>
      <c r="M959" s="905" t="s">
        <v>86</v>
      </c>
      <c r="N959" s="1334" t="s">
        <v>909</v>
      </c>
      <c r="O959" s="1406" t="s">
        <v>1766</v>
      </c>
      <c r="P959" s="1343" t="s">
        <v>1767</v>
      </c>
    </row>
    <row r="960" spans="1:16" s="14" customFormat="1" ht="42.65" customHeight="1">
      <c r="A960" s="1018"/>
      <c r="B960" s="1232" t="s">
        <v>46</v>
      </c>
      <c r="C960" s="607" t="s">
        <v>1765</v>
      </c>
      <c r="D960" s="178"/>
      <c r="E960" s="27"/>
      <c r="F960" s="18"/>
      <c r="G960" s="40"/>
      <c r="H960" s="41"/>
      <c r="I960" s="59"/>
      <c r="J960" s="1414"/>
      <c r="K960" s="35"/>
      <c r="L960" s="58" t="s">
        <v>445</v>
      </c>
      <c r="M960" s="154" t="s">
        <v>86</v>
      </c>
      <c r="N960" s="1334" t="s">
        <v>909</v>
      </c>
      <c r="O960" s="1408" t="s">
        <v>1766</v>
      </c>
      <c r="P960" s="179" t="s">
        <v>1768</v>
      </c>
    </row>
    <row r="961" spans="1:16" s="14" customFormat="1" ht="63" customHeight="1">
      <c r="A961" s="1018"/>
      <c r="B961" s="953" t="s">
        <v>46</v>
      </c>
      <c r="C961" s="611" t="s">
        <v>1765</v>
      </c>
      <c r="D961" s="178"/>
      <c r="E961" s="27"/>
      <c r="F961" s="18"/>
      <c r="G961" s="40"/>
      <c r="H961" s="41"/>
      <c r="I961" s="59"/>
      <c r="J961" s="907"/>
      <c r="K961" s="35"/>
      <c r="L961" s="58" t="s">
        <v>447</v>
      </c>
      <c r="M961" s="154" t="s">
        <v>86</v>
      </c>
      <c r="N961" s="1334" t="s">
        <v>909</v>
      </c>
      <c r="O961" s="1408" t="s">
        <v>1766</v>
      </c>
      <c r="P961" s="179" t="s">
        <v>1769</v>
      </c>
    </row>
    <row r="962" spans="1:16" s="14" customFormat="1" ht="63" customHeight="1">
      <c r="A962" s="1018"/>
      <c r="B962" s="1232" t="s">
        <v>46</v>
      </c>
      <c r="C962" s="607" t="s">
        <v>1770</v>
      </c>
      <c r="D962" s="1503"/>
      <c r="E962" s="1040"/>
      <c r="F962" s="1041"/>
      <c r="G962" s="1042"/>
      <c r="H962" s="1043"/>
      <c r="I962" s="1044"/>
      <c r="J962" s="1431"/>
      <c r="K962" s="1045"/>
      <c r="L962" s="814" t="s">
        <v>52</v>
      </c>
      <c r="M962" s="905" t="s">
        <v>86</v>
      </c>
      <c r="N962" s="1334" t="s">
        <v>909</v>
      </c>
      <c r="O962" s="1405" t="s">
        <v>1771</v>
      </c>
      <c r="P962" s="1343" t="s">
        <v>1772</v>
      </c>
    </row>
    <row r="963" spans="1:16" s="14" customFormat="1" ht="63" customHeight="1">
      <c r="A963" s="1018"/>
      <c r="B963" s="1232" t="s">
        <v>46</v>
      </c>
      <c r="C963" s="607" t="s">
        <v>1770</v>
      </c>
      <c r="D963" s="1503"/>
      <c r="E963" s="1040"/>
      <c r="F963" s="1041"/>
      <c r="G963" s="1042"/>
      <c r="H963" s="1043"/>
      <c r="I963" s="1044"/>
      <c r="J963" s="1431"/>
      <c r="K963" s="1045"/>
      <c r="L963" s="814" t="s">
        <v>447</v>
      </c>
      <c r="M963" s="905" t="s">
        <v>86</v>
      </c>
      <c r="N963" s="1334" t="s">
        <v>909</v>
      </c>
      <c r="O963" s="1405" t="s">
        <v>1773</v>
      </c>
      <c r="P963" s="1343" t="s">
        <v>1774</v>
      </c>
    </row>
    <row r="964" spans="1:16" s="14" customFormat="1" ht="73.5" customHeight="1">
      <c r="A964" s="1018"/>
      <c r="B964" s="1232" t="s">
        <v>46</v>
      </c>
      <c r="C964" s="607" t="s">
        <v>1770</v>
      </c>
      <c r="D964" s="1503"/>
      <c r="E964" s="1040"/>
      <c r="F964" s="1041"/>
      <c r="G964" s="1042"/>
      <c r="H964" s="1043"/>
      <c r="I964" s="1044"/>
      <c r="J964" s="1431"/>
      <c r="K964" s="1045"/>
      <c r="L964" s="814" t="s">
        <v>904</v>
      </c>
      <c r="M964" s="905" t="s">
        <v>86</v>
      </c>
      <c r="N964" s="1334" t="s">
        <v>909</v>
      </c>
      <c r="O964" s="1405" t="s">
        <v>1773</v>
      </c>
      <c r="P964" s="1343" t="s">
        <v>1775</v>
      </c>
    </row>
    <row r="965" spans="1:16" s="14" customFormat="1" ht="73.5" customHeight="1">
      <c r="A965" s="1018"/>
      <c r="B965" s="1232" t="s">
        <v>46</v>
      </c>
      <c r="C965" s="607" t="s">
        <v>1770</v>
      </c>
      <c r="D965" s="1503"/>
      <c r="E965" s="1040"/>
      <c r="F965" s="1041"/>
      <c r="G965" s="1042"/>
      <c r="H965" s="1043"/>
      <c r="I965" s="1044"/>
      <c r="J965" s="1431"/>
      <c r="K965" s="1045"/>
      <c r="L965" s="814" t="s">
        <v>906</v>
      </c>
      <c r="M965" s="905" t="s">
        <v>86</v>
      </c>
      <c r="N965" s="1334" t="s">
        <v>909</v>
      </c>
      <c r="O965" s="1405" t="s">
        <v>1773</v>
      </c>
      <c r="P965" s="1343" t="s">
        <v>1776</v>
      </c>
    </row>
    <row r="966" spans="1:16" s="14" customFormat="1" ht="63" customHeight="1">
      <c r="A966" s="1018"/>
      <c r="B966" s="1232" t="s">
        <v>46</v>
      </c>
      <c r="C966" s="607" t="s">
        <v>1777</v>
      </c>
      <c r="D966" s="1504"/>
      <c r="E966" s="1031"/>
      <c r="F966" s="1032"/>
      <c r="G966" s="1033"/>
      <c r="H966" s="1033"/>
      <c r="I966" s="1038"/>
      <c r="J966" s="1432"/>
      <c r="K966" s="1039"/>
      <c r="L966" s="814" t="s">
        <v>52</v>
      </c>
      <c r="M966" s="905" t="s">
        <v>36</v>
      </c>
      <c r="N966" s="1334" t="s">
        <v>22</v>
      </c>
      <c r="O966" s="1405" t="s">
        <v>1778</v>
      </c>
      <c r="P966" s="1343" t="s">
        <v>1779</v>
      </c>
    </row>
    <row r="967" spans="1:16" s="14" customFormat="1" ht="63" customHeight="1">
      <c r="A967" s="1018"/>
      <c r="B967" s="1232" t="s">
        <v>46</v>
      </c>
      <c r="C967" s="607" t="s">
        <v>1777</v>
      </c>
      <c r="D967" s="1504"/>
      <c r="E967" s="1031"/>
      <c r="F967" s="1032"/>
      <c r="G967" s="1033"/>
      <c r="H967" s="1033"/>
      <c r="I967" s="1038"/>
      <c r="J967" s="1432"/>
      <c r="K967" s="1039"/>
      <c r="L967" s="814" t="s">
        <v>447</v>
      </c>
      <c r="M967" s="905" t="s">
        <v>36</v>
      </c>
      <c r="N967" s="1334" t="s">
        <v>22</v>
      </c>
      <c r="O967" s="1405" t="s">
        <v>1780</v>
      </c>
      <c r="P967" s="1343" t="s">
        <v>1781</v>
      </c>
    </row>
    <row r="968" spans="1:16" s="14" customFormat="1" ht="63" customHeight="1">
      <c r="A968" s="1018"/>
      <c r="B968" s="1232" t="s">
        <v>46</v>
      </c>
      <c r="C968" s="607" t="s">
        <v>1777</v>
      </c>
      <c r="D968" s="1504"/>
      <c r="E968" s="1031"/>
      <c r="F968" s="1032"/>
      <c r="G968" s="1033"/>
      <c r="H968" s="1033"/>
      <c r="I968" s="1038"/>
      <c r="J968" s="1432"/>
      <c r="K968" s="1039"/>
      <c r="L968" s="814" t="s">
        <v>904</v>
      </c>
      <c r="M968" s="905" t="s">
        <v>36</v>
      </c>
      <c r="N968" s="1334" t="s">
        <v>22</v>
      </c>
      <c r="O968" s="1405" t="s">
        <v>1782</v>
      </c>
      <c r="P968" s="1343" t="s">
        <v>1783</v>
      </c>
    </row>
    <row r="969" spans="1:16" s="14" customFormat="1" ht="63" customHeight="1">
      <c r="A969" s="1018"/>
      <c r="B969" s="1232" t="s">
        <v>46</v>
      </c>
      <c r="C969" s="607" t="s">
        <v>1777</v>
      </c>
      <c r="D969" s="1504"/>
      <c r="E969" s="1031"/>
      <c r="F969" s="1032"/>
      <c r="G969" s="1033"/>
      <c r="H969" s="1033"/>
      <c r="I969" s="1038"/>
      <c r="J969" s="1432"/>
      <c r="K969" s="1039"/>
      <c r="L969" s="814" t="s">
        <v>906</v>
      </c>
      <c r="M969" s="905" t="s">
        <v>36</v>
      </c>
      <c r="N969" s="1334" t="s">
        <v>22</v>
      </c>
      <c r="O969" s="1405" t="s">
        <v>1784</v>
      </c>
      <c r="P969" s="1343" t="s">
        <v>1785</v>
      </c>
    </row>
    <row r="970" spans="1:16" s="14" customFormat="1" ht="42.65" customHeight="1">
      <c r="A970" s="1018"/>
      <c r="B970" s="953" t="s">
        <v>46</v>
      </c>
      <c r="C970" s="607" t="s">
        <v>1786</v>
      </c>
      <c r="D970" s="1504"/>
      <c r="E970" s="1031"/>
      <c r="F970" s="1032"/>
      <c r="G970" s="1033"/>
      <c r="H970" s="1033"/>
      <c r="I970" s="1038"/>
      <c r="J970" s="1432"/>
      <c r="K970" s="1039"/>
      <c r="L970" s="814" t="s">
        <v>52</v>
      </c>
      <c r="M970" s="905" t="s">
        <v>86</v>
      </c>
      <c r="N970" s="1334" t="s">
        <v>22</v>
      </c>
      <c r="O970" s="1405" t="s">
        <v>1787</v>
      </c>
      <c r="P970" s="1343" t="s">
        <v>1788</v>
      </c>
    </row>
    <row r="971" spans="1:16" s="14" customFormat="1" ht="42.65" customHeight="1">
      <c r="A971" s="1018"/>
      <c r="B971" s="953" t="s">
        <v>46</v>
      </c>
      <c r="C971" s="607" t="s">
        <v>1786</v>
      </c>
      <c r="D971" s="1504"/>
      <c r="E971" s="1031"/>
      <c r="F971" s="1032"/>
      <c r="G971" s="1033"/>
      <c r="H971" s="1033"/>
      <c r="I971" s="1038"/>
      <c r="J971" s="1432"/>
      <c r="K971" s="1039"/>
      <c r="L971" s="814" t="s">
        <v>447</v>
      </c>
      <c r="M971" s="905" t="s">
        <v>86</v>
      </c>
      <c r="N971" s="1334" t="s">
        <v>22</v>
      </c>
      <c r="O971" s="1405" t="s">
        <v>1789</v>
      </c>
      <c r="P971" s="1343" t="s">
        <v>1788</v>
      </c>
    </row>
    <row r="972" spans="1:16" s="14" customFormat="1" ht="42.65" customHeight="1">
      <c r="A972" s="1018"/>
      <c r="B972" s="953" t="s">
        <v>46</v>
      </c>
      <c r="C972" s="607" t="s">
        <v>1786</v>
      </c>
      <c r="D972" s="1504"/>
      <c r="E972" s="1031"/>
      <c r="F972" s="1032"/>
      <c r="G972" s="1033"/>
      <c r="H972" s="1033"/>
      <c r="I972" s="1038"/>
      <c r="J972" s="1432"/>
      <c r="K972" s="1039"/>
      <c r="L972" s="814" t="s">
        <v>904</v>
      </c>
      <c r="M972" s="905" t="s">
        <v>86</v>
      </c>
      <c r="N972" s="1334" t="s">
        <v>22</v>
      </c>
      <c r="O972" s="1405" t="s">
        <v>1790</v>
      </c>
      <c r="P972" s="1343" t="s">
        <v>1791</v>
      </c>
    </row>
    <row r="973" spans="1:16" s="14" customFormat="1" ht="42.65" customHeight="1">
      <c r="A973" s="1018"/>
      <c r="B973" s="953" t="s">
        <v>46</v>
      </c>
      <c r="C973" s="607" t="s">
        <v>1786</v>
      </c>
      <c r="D973" s="1504"/>
      <c r="E973" s="1031"/>
      <c r="F973" s="1032"/>
      <c r="G973" s="1033"/>
      <c r="H973" s="1033"/>
      <c r="I973" s="1038"/>
      <c r="J973" s="1432"/>
      <c r="K973" s="1039"/>
      <c r="L973" s="814" t="s">
        <v>906</v>
      </c>
      <c r="M973" s="905" t="s">
        <v>86</v>
      </c>
      <c r="N973" s="1334" t="s">
        <v>22</v>
      </c>
      <c r="O973" s="1405" t="s">
        <v>1790</v>
      </c>
      <c r="P973" s="1343" t="s">
        <v>1791</v>
      </c>
    </row>
    <row r="974" spans="1:16" s="14" customFormat="1" ht="42.65" customHeight="1">
      <c r="A974" s="1018"/>
      <c r="B974" s="953" t="s">
        <v>46</v>
      </c>
      <c r="C974" s="607" t="s">
        <v>1792</v>
      </c>
      <c r="D974" s="1504"/>
      <c r="E974" s="1031"/>
      <c r="F974" s="1032"/>
      <c r="G974" s="1033"/>
      <c r="H974" s="1033"/>
      <c r="I974" s="1038"/>
      <c r="J974" s="1432"/>
      <c r="K974" s="1039"/>
      <c r="L974" s="814" t="s">
        <v>52</v>
      </c>
      <c r="M974" s="905" t="s">
        <v>86</v>
      </c>
      <c r="N974" s="1334" t="s">
        <v>22</v>
      </c>
      <c r="O974" s="1405" t="s">
        <v>1793</v>
      </c>
      <c r="P974" s="1343" t="s">
        <v>1794</v>
      </c>
    </row>
    <row r="975" spans="1:16" s="14" customFormat="1" ht="42.65" customHeight="1">
      <c r="A975" s="1018"/>
      <c r="B975" s="953" t="s">
        <v>46</v>
      </c>
      <c r="C975" s="607" t="s">
        <v>1792</v>
      </c>
      <c r="D975" s="1504"/>
      <c r="E975" s="1031"/>
      <c r="F975" s="1032"/>
      <c r="G975" s="1033"/>
      <c r="H975" s="1033"/>
      <c r="I975" s="1038"/>
      <c r="J975" s="1432"/>
      <c r="K975" s="1039"/>
      <c r="L975" s="814" t="s">
        <v>447</v>
      </c>
      <c r="M975" s="905" t="s">
        <v>86</v>
      </c>
      <c r="N975" s="1334" t="s">
        <v>22</v>
      </c>
      <c r="O975" s="1405" t="s">
        <v>1795</v>
      </c>
      <c r="P975" s="1343" t="s">
        <v>1796</v>
      </c>
    </row>
    <row r="976" spans="1:16" s="14" customFormat="1" ht="42.65" customHeight="1">
      <c r="A976" s="1018"/>
      <c r="B976" s="953" t="s">
        <v>46</v>
      </c>
      <c r="C976" s="607" t="s">
        <v>1792</v>
      </c>
      <c r="D976" s="1504"/>
      <c r="E976" s="1031"/>
      <c r="F976" s="1032"/>
      <c r="G976" s="1033"/>
      <c r="H976" s="1033"/>
      <c r="I976" s="1038"/>
      <c r="J976" s="1432"/>
      <c r="K976" s="1039"/>
      <c r="L976" s="814" t="s">
        <v>904</v>
      </c>
      <c r="M976" s="905" t="s">
        <v>86</v>
      </c>
      <c r="N976" s="1334" t="s">
        <v>22</v>
      </c>
      <c r="O976" s="1405" t="s">
        <v>1797</v>
      </c>
      <c r="P976" s="1343" t="s">
        <v>1798</v>
      </c>
    </row>
    <row r="977" spans="1:16" s="14" customFormat="1" ht="42.65" customHeight="1">
      <c r="A977" s="1018"/>
      <c r="B977" s="953" t="s">
        <v>46</v>
      </c>
      <c r="C977" s="607" t="s">
        <v>1792</v>
      </c>
      <c r="D977" s="1504"/>
      <c r="E977" s="1031"/>
      <c r="F977" s="1032"/>
      <c r="G977" s="1033"/>
      <c r="H977" s="1033"/>
      <c r="I977" s="1038"/>
      <c r="J977" s="1432"/>
      <c r="K977" s="1039"/>
      <c r="L977" s="814" t="s">
        <v>906</v>
      </c>
      <c r="M977" s="905" t="s">
        <v>86</v>
      </c>
      <c r="N977" s="1334" t="s">
        <v>22</v>
      </c>
      <c r="O977" s="1405" t="s">
        <v>1797</v>
      </c>
      <c r="P977" s="1343" t="s">
        <v>1799</v>
      </c>
    </row>
    <row r="978" spans="1:16" s="14" customFormat="1" ht="42.65" customHeight="1">
      <c r="A978" s="1018"/>
      <c r="B978" s="953" t="s">
        <v>46</v>
      </c>
      <c r="C978" s="607" t="s">
        <v>1800</v>
      </c>
      <c r="D978" s="1389"/>
      <c r="E978" s="786"/>
      <c r="F978" s="787"/>
      <c r="G978" s="788"/>
      <c r="H978" s="789"/>
      <c r="I978" s="540"/>
      <c r="J978" s="1428"/>
      <c r="K978" s="541"/>
      <c r="L978" s="58" t="s">
        <v>52</v>
      </c>
      <c r="M978" s="154" t="s">
        <v>86</v>
      </c>
      <c r="N978" s="1334" t="s">
        <v>22</v>
      </c>
      <c r="O978" s="1408" t="s">
        <v>1801</v>
      </c>
      <c r="P978" s="179" t="s">
        <v>1802</v>
      </c>
    </row>
    <row r="979" spans="1:16" s="14" customFormat="1" ht="42.65" customHeight="1">
      <c r="A979" s="1018"/>
      <c r="B979" s="953" t="s">
        <v>46</v>
      </c>
      <c r="C979" s="607" t="s">
        <v>1800</v>
      </c>
      <c r="D979" s="178"/>
      <c r="E979" s="27"/>
      <c r="F979" s="18"/>
      <c r="G979" s="40"/>
      <c r="H979" s="41"/>
      <c r="I979" s="59"/>
      <c r="J979" s="890"/>
      <c r="K979" s="39"/>
      <c r="L979" s="58" t="s">
        <v>447</v>
      </c>
      <c r="M979" s="154" t="s">
        <v>86</v>
      </c>
      <c r="N979" s="1334" t="s">
        <v>22</v>
      </c>
      <c r="O979" s="1408" t="s">
        <v>1803</v>
      </c>
      <c r="P979" s="179" t="s">
        <v>1802</v>
      </c>
    </row>
    <row r="980" spans="1:16" s="14" customFormat="1" ht="42.65" customHeight="1">
      <c r="A980" s="1018"/>
      <c r="B980" s="1232" t="s">
        <v>46</v>
      </c>
      <c r="C980" s="607" t="s">
        <v>1800</v>
      </c>
      <c r="D980" s="178"/>
      <c r="E980" s="27"/>
      <c r="F980" s="18"/>
      <c r="G980" s="40"/>
      <c r="H980" s="41"/>
      <c r="I980" s="59"/>
      <c r="J980" s="890"/>
      <c r="K980" s="39"/>
      <c r="L980" s="58" t="s">
        <v>904</v>
      </c>
      <c r="M980" s="154" t="s">
        <v>86</v>
      </c>
      <c r="N980" s="1334" t="s">
        <v>22</v>
      </c>
      <c r="O980" s="1408" t="s">
        <v>1804</v>
      </c>
      <c r="P980" s="179" t="s">
        <v>1805</v>
      </c>
    </row>
    <row r="981" spans="1:16" s="14" customFormat="1" ht="42.65" customHeight="1">
      <c r="A981" s="1018"/>
      <c r="B981" s="953" t="s">
        <v>46</v>
      </c>
      <c r="C981" s="611" t="s">
        <v>1800</v>
      </c>
      <c r="D981" s="178"/>
      <c r="E981" s="27"/>
      <c r="F981" s="18"/>
      <c r="G981" s="40"/>
      <c r="H981" s="41"/>
      <c r="I981" s="59"/>
      <c r="J981" s="907"/>
      <c r="K981" s="39"/>
      <c r="L981" s="58" t="s">
        <v>1708</v>
      </c>
      <c r="M981" s="154" t="s">
        <v>86</v>
      </c>
      <c r="N981" s="1334" t="s">
        <v>22</v>
      </c>
      <c r="O981" s="1408" t="s">
        <v>1804</v>
      </c>
      <c r="P981" s="179" t="s">
        <v>1805</v>
      </c>
    </row>
    <row r="982" spans="1:16" s="14" customFormat="1" ht="42.65" customHeight="1">
      <c r="A982" s="1018"/>
      <c r="B982" s="953" t="s">
        <v>46</v>
      </c>
      <c r="C982" s="607" t="s">
        <v>1806</v>
      </c>
      <c r="D982" s="1491"/>
      <c r="E982" s="27"/>
      <c r="F982" s="782"/>
      <c r="G982" s="783"/>
      <c r="H982" s="784"/>
      <c r="I982" s="60"/>
      <c r="J982" s="890"/>
      <c r="K982" s="511"/>
      <c r="L982" s="814" t="s">
        <v>52</v>
      </c>
      <c r="M982" s="905" t="s">
        <v>86</v>
      </c>
      <c r="N982" s="1334" t="s">
        <v>909</v>
      </c>
      <c r="O982" s="1405" t="s">
        <v>1807</v>
      </c>
      <c r="P982" s="1343" t="s">
        <v>1802</v>
      </c>
    </row>
    <row r="983" spans="1:16" s="14" customFormat="1" ht="42.65" customHeight="1">
      <c r="A983" s="1018"/>
      <c r="B983" s="953" t="s">
        <v>46</v>
      </c>
      <c r="C983" s="607" t="s">
        <v>1806</v>
      </c>
      <c r="D983" s="1491"/>
      <c r="E983" s="27"/>
      <c r="F983" s="782"/>
      <c r="G983" s="783"/>
      <c r="H983" s="784"/>
      <c r="I983" s="60"/>
      <c r="J983" s="890"/>
      <c r="K983" s="511"/>
      <c r="L983" s="814" t="s">
        <v>447</v>
      </c>
      <c r="M983" s="905" t="s">
        <v>86</v>
      </c>
      <c r="N983" s="1334" t="s">
        <v>909</v>
      </c>
      <c r="O983" s="1405" t="s">
        <v>1807</v>
      </c>
      <c r="P983" s="1343" t="s">
        <v>1802</v>
      </c>
    </row>
    <row r="984" spans="1:16" s="14" customFormat="1" ht="42.65" customHeight="1">
      <c r="A984" s="1018"/>
      <c r="B984" s="953" t="s">
        <v>46</v>
      </c>
      <c r="C984" s="607" t="s">
        <v>1806</v>
      </c>
      <c r="D984" s="1491"/>
      <c r="E984" s="27"/>
      <c r="F984" s="782"/>
      <c r="G984" s="783"/>
      <c r="H984" s="784"/>
      <c r="I984" s="60"/>
      <c r="J984" s="890"/>
      <c r="K984" s="511"/>
      <c r="L984" s="814" t="s">
        <v>904</v>
      </c>
      <c r="M984" s="905" t="s">
        <v>86</v>
      </c>
      <c r="N984" s="1334" t="s">
        <v>909</v>
      </c>
      <c r="O984" s="1405" t="s">
        <v>1808</v>
      </c>
      <c r="P984" s="1343" t="s">
        <v>1809</v>
      </c>
    </row>
    <row r="985" spans="1:16" s="14" customFormat="1" ht="42.65" customHeight="1">
      <c r="A985" s="1018"/>
      <c r="B985" s="953" t="s">
        <v>46</v>
      </c>
      <c r="C985" s="607" t="s">
        <v>1806</v>
      </c>
      <c r="D985" s="1491"/>
      <c r="E985" s="27"/>
      <c r="F985" s="782"/>
      <c r="G985" s="783"/>
      <c r="H985" s="784"/>
      <c r="I985" s="60"/>
      <c r="J985" s="890"/>
      <c r="K985" s="511"/>
      <c r="L985" s="814" t="s">
        <v>906</v>
      </c>
      <c r="M985" s="905" t="s">
        <v>86</v>
      </c>
      <c r="N985" s="1334" t="s">
        <v>909</v>
      </c>
      <c r="O985" s="1405" t="s">
        <v>1808</v>
      </c>
      <c r="P985" s="1343" t="s">
        <v>1809</v>
      </c>
    </row>
    <row r="986" spans="1:16" s="1298" customFormat="1" ht="42.65" customHeight="1">
      <c r="A986" s="1289"/>
      <c r="B986" s="1480" t="s">
        <v>19</v>
      </c>
      <c r="C986" s="1290" t="s">
        <v>1810</v>
      </c>
      <c r="D986" s="1505"/>
      <c r="E986" s="1291"/>
      <c r="F986" s="1292"/>
      <c r="G986" s="1293"/>
      <c r="H986" s="1294"/>
      <c r="I986" s="1295"/>
      <c r="J986" s="1433"/>
      <c r="K986" s="1296"/>
      <c r="L986" s="1299" t="s">
        <v>52</v>
      </c>
      <c r="M986" s="154" t="s">
        <v>21</v>
      </c>
      <c r="N986" s="1334" t="s">
        <v>22</v>
      </c>
      <c r="O986" s="1557" t="s">
        <v>1811</v>
      </c>
      <c r="P986" s="1570" t="s">
        <v>1812</v>
      </c>
    </row>
    <row r="987" spans="1:16" s="1298" customFormat="1" ht="42.65" customHeight="1">
      <c r="A987" s="1289"/>
      <c r="B987" s="1480" t="s">
        <v>19</v>
      </c>
      <c r="C987" s="1290" t="s">
        <v>1810</v>
      </c>
      <c r="D987" s="1505"/>
      <c r="E987" s="1291"/>
      <c r="F987" s="1292"/>
      <c r="G987" s="1293"/>
      <c r="H987" s="1294"/>
      <c r="I987" s="1295"/>
      <c r="J987" s="1433"/>
      <c r="K987" s="1296"/>
      <c r="L987" s="1299" t="s">
        <v>445</v>
      </c>
      <c r="M987" s="154" t="s">
        <v>21</v>
      </c>
      <c r="N987" s="1334" t="s">
        <v>22</v>
      </c>
      <c r="O987" s="1557" t="s">
        <v>1813</v>
      </c>
      <c r="P987" s="1570" t="s">
        <v>1814</v>
      </c>
    </row>
    <row r="988" spans="1:16" s="1298" customFormat="1" ht="42.65" customHeight="1">
      <c r="A988" s="1289"/>
      <c r="B988" s="1480" t="s">
        <v>19</v>
      </c>
      <c r="C988" s="1290" t="s">
        <v>1810</v>
      </c>
      <c r="D988" s="1505"/>
      <c r="E988" s="1291"/>
      <c r="F988" s="1292"/>
      <c r="G988" s="1293"/>
      <c r="H988" s="1294"/>
      <c r="I988" s="1295"/>
      <c r="J988" s="1433"/>
      <c r="K988" s="1296"/>
      <c r="L988" s="1299" t="s">
        <v>447</v>
      </c>
      <c r="M988" s="154" t="s">
        <v>21</v>
      </c>
      <c r="N988" s="1334" t="s">
        <v>22</v>
      </c>
      <c r="O988" s="1557" t="s">
        <v>1811</v>
      </c>
      <c r="P988" s="1570" t="s">
        <v>1812</v>
      </c>
    </row>
    <row r="989" spans="1:16" s="1298" customFormat="1" ht="42.65" customHeight="1">
      <c r="A989" s="1289"/>
      <c r="B989" s="1480" t="s">
        <v>19</v>
      </c>
      <c r="C989" s="1290" t="s">
        <v>1815</v>
      </c>
      <c r="D989" s="1505"/>
      <c r="E989" s="1291"/>
      <c r="F989" s="1292"/>
      <c r="G989" s="1293"/>
      <c r="H989" s="1294"/>
      <c r="I989" s="1295"/>
      <c r="J989" s="1433"/>
      <c r="K989" s="1296"/>
      <c r="L989" s="1299" t="s">
        <v>52</v>
      </c>
      <c r="M989" s="154" t="s">
        <v>21</v>
      </c>
      <c r="N989" s="1334" t="s">
        <v>22</v>
      </c>
      <c r="O989" s="1557" t="s">
        <v>1816</v>
      </c>
      <c r="P989" s="1570" t="s">
        <v>1812</v>
      </c>
    </row>
    <row r="990" spans="1:16" s="1298" customFormat="1" ht="42.65" customHeight="1">
      <c r="A990" s="1289"/>
      <c r="B990" s="1480" t="s">
        <v>19</v>
      </c>
      <c r="C990" s="1290" t="s">
        <v>1817</v>
      </c>
      <c r="D990" s="1505"/>
      <c r="E990" s="1291"/>
      <c r="F990" s="1292"/>
      <c r="G990" s="1293"/>
      <c r="H990" s="1294"/>
      <c r="I990" s="1295"/>
      <c r="J990" s="1433"/>
      <c r="K990" s="1296"/>
      <c r="L990" s="1297" t="s">
        <v>445</v>
      </c>
      <c r="M990" s="154" t="s">
        <v>86</v>
      </c>
      <c r="N990" s="1334" t="s">
        <v>22</v>
      </c>
      <c r="O990" s="1557" t="s">
        <v>1818</v>
      </c>
      <c r="P990" s="1570" t="s">
        <v>1819</v>
      </c>
    </row>
    <row r="991" spans="1:16" s="14" customFormat="1" ht="42.65" customHeight="1">
      <c r="A991" s="1018"/>
      <c r="B991" s="953" t="s">
        <v>19</v>
      </c>
      <c r="C991" s="607" t="s">
        <v>1820</v>
      </c>
      <c r="D991" s="178"/>
      <c r="E991" s="24"/>
      <c r="F991" s="15"/>
      <c r="G991" s="36"/>
      <c r="H991" s="37"/>
      <c r="I991" s="59"/>
      <c r="J991" s="890"/>
      <c r="K991" s="39"/>
      <c r="L991" s="58" t="s">
        <v>52</v>
      </c>
      <c r="M991" s="154" t="s">
        <v>36</v>
      </c>
      <c r="N991" s="1334" t="s">
        <v>22</v>
      </c>
      <c r="O991" s="1408" t="s">
        <v>1821</v>
      </c>
      <c r="P991" s="179" t="s">
        <v>1822</v>
      </c>
    </row>
    <row r="992" spans="1:16" s="14" customFormat="1" ht="42.65" customHeight="1">
      <c r="A992" s="1018"/>
      <c r="B992" s="953" t="s">
        <v>19</v>
      </c>
      <c r="C992" s="607" t="s">
        <v>1820</v>
      </c>
      <c r="D992" s="178"/>
      <c r="E992" s="24"/>
      <c r="F992" s="15"/>
      <c r="G992" s="36"/>
      <c r="H992" s="37"/>
      <c r="I992" s="59"/>
      <c r="J992" s="890"/>
      <c r="K992" s="39"/>
      <c r="L992" s="58" t="s">
        <v>445</v>
      </c>
      <c r="M992" s="154" t="s">
        <v>36</v>
      </c>
      <c r="N992" s="1334" t="s">
        <v>22</v>
      </c>
      <c r="O992" s="1408" t="s">
        <v>1821</v>
      </c>
      <c r="P992" s="179" t="s">
        <v>1823</v>
      </c>
    </row>
    <row r="993" spans="1:18" s="14" customFormat="1" ht="42.65" customHeight="1">
      <c r="A993" s="1018"/>
      <c r="B993" s="953" t="s">
        <v>19</v>
      </c>
      <c r="C993" s="607" t="s">
        <v>1820</v>
      </c>
      <c r="D993" s="178"/>
      <c r="E993" s="24"/>
      <c r="F993" s="15"/>
      <c r="G993" s="36"/>
      <c r="H993" s="37"/>
      <c r="I993" s="59"/>
      <c r="J993" s="890"/>
      <c r="K993" s="39"/>
      <c r="L993" s="58" t="s">
        <v>447</v>
      </c>
      <c r="M993" s="154" t="s">
        <v>36</v>
      </c>
      <c r="N993" s="1334" t="s">
        <v>22</v>
      </c>
      <c r="O993" s="1408" t="s">
        <v>1824</v>
      </c>
      <c r="P993" s="179" t="s">
        <v>1825</v>
      </c>
    </row>
    <row r="994" spans="1:18" s="14" customFormat="1" ht="42.65" customHeight="1">
      <c r="A994" s="1018"/>
      <c r="B994" s="953" t="s">
        <v>19</v>
      </c>
      <c r="C994" s="607" t="s">
        <v>1826</v>
      </c>
      <c r="D994" s="178"/>
      <c r="E994" s="24"/>
      <c r="F994" s="15"/>
      <c r="G994" s="36"/>
      <c r="H994" s="37"/>
      <c r="I994" s="59"/>
      <c r="J994" s="890"/>
      <c r="K994" s="39"/>
      <c r="L994" s="58" t="s">
        <v>52</v>
      </c>
      <c r="M994" s="154" t="s">
        <v>36</v>
      </c>
      <c r="N994" s="1334" t="s">
        <v>22</v>
      </c>
      <c r="O994" s="1408" t="s">
        <v>1827</v>
      </c>
      <c r="P994" s="179" t="s">
        <v>1828</v>
      </c>
    </row>
    <row r="995" spans="1:18" s="14" customFormat="1" ht="42.65" customHeight="1">
      <c r="A995" s="1018"/>
      <c r="B995" s="953" t="s">
        <v>19</v>
      </c>
      <c r="C995" s="607" t="s">
        <v>1826</v>
      </c>
      <c r="D995" s="178"/>
      <c r="E995" s="24"/>
      <c r="F995" s="15"/>
      <c r="G995" s="36"/>
      <c r="H995" s="37"/>
      <c r="I995" s="59"/>
      <c r="J995" s="890"/>
      <c r="K995" s="39"/>
      <c r="L995" s="58" t="s">
        <v>447</v>
      </c>
      <c r="M995" s="154" t="s">
        <v>36</v>
      </c>
      <c r="N995" s="1334" t="s">
        <v>22</v>
      </c>
      <c r="O995" s="1408" t="s">
        <v>1829</v>
      </c>
      <c r="P995" s="179" t="s">
        <v>1802</v>
      </c>
    </row>
    <row r="996" spans="1:18" s="14" customFormat="1" ht="42.65" customHeight="1">
      <c r="A996" s="1018"/>
      <c r="B996" s="953" t="s">
        <v>19</v>
      </c>
      <c r="C996" s="607" t="s">
        <v>1826</v>
      </c>
      <c r="D996" s="178"/>
      <c r="E996" s="24"/>
      <c r="F996" s="15"/>
      <c r="G996" s="36"/>
      <c r="H996" s="37"/>
      <c r="I996" s="59"/>
      <c r="J996" s="890"/>
      <c r="K996" s="39"/>
      <c r="L996" s="58" t="s">
        <v>904</v>
      </c>
      <c r="M996" s="154" t="s">
        <v>36</v>
      </c>
      <c r="N996" s="1334" t="s">
        <v>22</v>
      </c>
      <c r="O996" s="1408" t="s">
        <v>1830</v>
      </c>
      <c r="P996" s="179" t="s">
        <v>1805</v>
      </c>
    </row>
    <row r="997" spans="1:18" s="14" customFormat="1" ht="42.65" customHeight="1">
      <c r="A997" s="1018"/>
      <c r="B997" s="953" t="s">
        <v>19</v>
      </c>
      <c r="C997" s="607" t="s">
        <v>1826</v>
      </c>
      <c r="D997" s="178"/>
      <c r="E997" s="24"/>
      <c r="F997" s="15"/>
      <c r="G997" s="36"/>
      <c r="H997" s="37"/>
      <c r="I997" s="59"/>
      <c r="J997" s="890"/>
      <c r="K997" s="39"/>
      <c r="L997" s="58" t="s">
        <v>1401</v>
      </c>
      <c r="M997" s="154" t="s">
        <v>36</v>
      </c>
      <c r="N997" s="1334" t="s">
        <v>22</v>
      </c>
      <c r="O997" s="1408" t="s">
        <v>1830</v>
      </c>
      <c r="P997" s="179" t="s">
        <v>1805</v>
      </c>
    </row>
    <row r="998" spans="1:18" s="14" customFormat="1" ht="42.65" customHeight="1">
      <c r="A998" s="1018"/>
      <c r="B998" s="953" t="s">
        <v>19</v>
      </c>
      <c r="C998" s="607" t="s">
        <v>1831</v>
      </c>
      <c r="D998" s="178"/>
      <c r="E998" s="24"/>
      <c r="F998" s="15"/>
      <c r="G998" s="36"/>
      <c r="H998" s="37"/>
      <c r="I998" s="59"/>
      <c r="J998" s="890"/>
      <c r="K998" s="39"/>
      <c r="L998" s="58" t="s">
        <v>52</v>
      </c>
      <c r="M998" s="154" t="s">
        <v>21</v>
      </c>
      <c r="N998" s="1334" t="s">
        <v>22</v>
      </c>
      <c r="O998" s="1408" t="s">
        <v>1832</v>
      </c>
      <c r="P998" s="179" t="s">
        <v>1833</v>
      </c>
    </row>
    <row r="999" spans="1:18" s="14" customFormat="1" ht="42.65" customHeight="1">
      <c r="A999" s="1018"/>
      <c r="B999" s="953" t="s">
        <v>19</v>
      </c>
      <c r="C999" s="607" t="s">
        <v>1831</v>
      </c>
      <c r="D999" s="178"/>
      <c r="E999" s="24"/>
      <c r="F999" s="15"/>
      <c r="G999" s="36"/>
      <c r="H999" s="37"/>
      <c r="I999" s="59"/>
      <c r="J999" s="890"/>
      <c r="K999" s="39"/>
      <c r="L999" s="58" t="s">
        <v>445</v>
      </c>
      <c r="M999" s="154" t="s">
        <v>21</v>
      </c>
      <c r="N999" s="1334" t="s">
        <v>22</v>
      </c>
      <c r="O999" s="1408" t="s">
        <v>1834</v>
      </c>
      <c r="P999" s="179" t="s">
        <v>1835</v>
      </c>
    </row>
    <row r="1000" spans="1:18" s="14" customFormat="1" ht="42.65" customHeight="1">
      <c r="A1000" s="1018"/>
      <c r="B1000" s="953" t="s">
        <v>19</v>
      </c>
      <c r="C1000" s="607" t="s">
        <v>1831</v>
      </c>
      <c r="D1000" s="178"/>
      <c r="E1000" s="24"/>
      <c r="F1000" s="15"/>
      <c r="G1000" s="36"/>
      <c r="H1000" s="37"/>
      <c r="I1000" s="59"/>
      <c r="J1000" s="890"/>
      <c r="K1000" s="39"/>
      <c r="L1000" s="58" t="s">
        <v>447</v>
      </c>
      <c r="M1000" s="154" t="s">
        <v>21</v>
      </c>
      <c r="N1000" s="1334" t="s">
        <v>22</v>
      </c>
      <c r="O1000" s="1408" t="s">
        <v>1836</v>
      </c>
      <c r="P1000" s="179" t="s">
        <v>1833</v>
      </c>
    </row>
    <row r="1001" spans="1:18" s="14" customFormat="1" ht="42.65" customHeight="1">
      <c r="A1001" s="1018"/>
      <c r="B1001" s="953" t="s">
        <v>19</v>
      </c>
      <c r="C1001" s="607" t="s">
        <v>1837</v>
      </c>
      <c r="D1001" s="178"/>
      <c r="E1001" s="885"/>
      <c r="F1001" s="15"/>
      <c r="G1001" s="36"/>
      <c r="H1001" s="37"/>
      <c r="I1001" s="59"/>
      <c r="J1001" s="890"/>
      <c r="K1001" s="39"/>
      <c r="L1001" s="117" t="s">
        <v>52</v>
      </c>
      <c r="M1001" s="154" t="s">
        <v>86</v>
      </c>
      <c r="N1001" s="1334" t="s">
        <v>22</v>
      </c>
      <c r="O1001" s="1408" t="s">
        <v>1838</v>
      </c>
      <c r="P1001" s="179" t="s">
        <v>528</v>
      </c>
      <c r="Q1001" s="33"/>
      <c r="R1001" s="33"/>
    </row>
    <row r="1002" spans="1:18" s="14" customFormat="1" ht="42.65" customHeight="1">
      <c r="A1002" s="1018"/>
      <c r="B1002" s="953" t="s">
        <v>19</v>
      </c>
      <c r="C1002" s="607" t="s">
        <v>1837</v>
      </c>
      <c r="D1002" s="178"/>
      <c r="E1002" s="885"/>
      <c r="F1002" s="15"/>
      <c r="G1002" s="36"/>
      <c r="H1002" s="37"/>
      <c r="I1002" s="59"/>
      <c r="J1002" s="890"/>
      <c r="K1002" s="39"/>
      <c r="L1002" s="117" t="s">
        <v>445</v>
      </c>
      <c r="M1002" s="154" t="s">
        <v>86</v>
      </c>
      <c r="N1002" s="1334" t="s">
        <v>22</v>
      </c>
      <c r="O1002" s="1408" t="s">
        <v>1839</v>
      </c>
      <c r="P1002" s="179" t="s">
        <v>1840</v>
      </c>
      <c r="Q1002" s="33"/>
      <c r="R1002" s="33"/>
    </row>
    <row r="1003" spans="1:18" s="14" customFormat="1" ht="42.65" customHeight="1">
      <c r="A1003" s="1018"/>
      <c r="B1003" s="953" t="s">
        <v>19</v>
      </c>
      <c r="C1003" s="614" t="s">
        <v>1837</v>
      </c>
      <c r="D1003" s="178"/>
      <c r="E1003" s="885"/>
      <c r="F1003" s="15"/>
      <c r="G1003" s="36"/>
      <c r="H1003" s="37"/>
      <c r="I1003" s="59"/>
      <c r="J1003" s="890"/>
      <c r="K1003" s="39"/>
      <c r="L1003" s="117" t="s">
        <v>447</v>
      </c>
      <c r="M1003" s="154" t="s">
        <v>86</v>
      </c>
      <c r="N1003" s="1334" t="s">
        <v>22</v>
      </c>
      <c r="O1003" s="1408" t="s">
        <v>1841</v>
      </c>
      <c r="P1003" s="179" t="s">
        <v>1842</v>
      </c>
      <c r="Q1003" s="33"/>
      <c r="R1003" s="33"/>
    </row>
    <row r="1004" spans="1:18" s="152" customFormat="1" ht="42.65" customHeight="1">
      <c r="A1004" s="1019"/>
      <c r="B1004" s="953" t="s">
        <v>19</v>
      </c>
      <c r="C1004" s="608" t="s">
        <v>1843</v>
      </c>
      <c r="D1004" s="178"/>
      <c r="E1004" s="885"/>
      <c r="F1004" s="886"/>
      <c r="G1004" s="887"/>
      <c r="H1004" s="888"/>
      <c r="I1004" s="889"/>
      <c r="J1004" s="890"/>
      <c r="K1004" s="888"/>
      <c r="L1004" s="155" t="s">
        <v>52</v>
      </c>
      <c r="M1004" s="154" t="s">
        <v>86</v>
      </c>
      <c r="N1004" s="1334">
        <v>12</v>
      </c>
      <c r="O1004" s="1408" t="s">
        <v>1844</v>
      </c>
      <c r="P1004" s="179" t="s">
        <v>1845</v>
      </c>
      <c r="Q1004" s="879"/>
      <c r="R1004" s="879"/>
    </row>
    <row r="1005" spans="1:18" s="152" customFormat="1" ht="42.65" customHeight="1">
      <c r="A1005" s="1019"/>
      <c r="B1005" s="953" t="s">
        <v>19</v>
      </c>
      <c r="C1005" s="608" t="s">
        <v>1843</v>
      </c>
      <c r="D1005" s="178"/>
      <c r="E1005" s="27"/>
      <c r="F1005" s="886"/>
      <c r="G1005" s="887"/>
      <c r="H1005" s="888"/>
      <c r="I1005" s="889"/>
      <c r="J1005" s="890"/>
      <c r="K1005" s="888"/>
      <c r="L1005" s="58" t="s">
        <v>447</v>
      </c>
      <c r="M1005" s="154" t="s">
        <v>86</v>
      </c>
      <c r="N1005" s="1334">
        <v>12</v>
      </c>
      <c r="O1005" s="1408" t="s">
        <v>1844</v>
      </c>
      <c r="P1005" s="179" t="s">
        <v>1845</v>
      </c>
      <c r="Q1005" s="879"/>
      <c r="R1005" s="879"/>
    </row>
    <row r="1006" spans="1:18" s="152" customFormat="1" ht="42.65" customHeight="1">
      <c r="A1006" s="1019"/>
      <c r="B1006" s="953" t="s">
        <v>19</v>
      </c>
      <c r="C1006" s="608" t="s">
        <v>1843</v>
      </c>
      <c r="D1006" s="178"/>
      <c r="E1006" s="27"/>
      <c r="F1006" s="886"/>
      <c r="G1006" s="887"/>
      <c r="H1006" s="888"/>
      <c r="I1006" s="889"/>
      <c r="J1006" s="890"/>
      <c r="K1006" s="888"/>
      <c r="L1006" s="58" t="s">
        <v>904</v>
      </c>
      <c r="M1006" s="154" t="s">
        <v>86</v>
      </c>
      <c r="N1006" s="1334">
        <v>12</v>
      </c>
      <c r="O1006" s="1408" t="s">
        <v>1846</v>
      </c>
      <c r="P1006" s="179" t="s">
        <v>1805</v>
      </c>
      <c r="Q1006" s="879"/>
      <c r="R1006" s="879"/>
    </row>
    <row r="1007" spans="1:18" s="152" customFormat="1" ht="42.65" customHeight="1">
      <c r="A1007" s="1019"/>
      <c r="B1007" s="953" t="s">
        <v>19</v>
      </c>
      <c r="C1007" s="607" t="s">
        <v>1843</v>
      </c>
      <c r="D1007" s="178"/>
      <c r="E1007" s="24"/>
      <c r="F1007" s="886"/>
      <c r="G1007" s="887"/>
      <c r="H1007" s="888"/>
      <c r="I1007" s="889"/>
      <c r="J1007" s="890"/>
      <c r="K1007" s="888"/>
      <c r="L1007" s="58" t="s">
        <v>906</v>
      </c>
      <c r="M1007" s="154" t="s">
        <v>86</v>
      </c>
      <c r="N1007" s="1334">
        <v>12</v>
      </c>
      <c r="O1007" s="1408" t="s">
        <v>1846</v>
      </c>
      <c r="P1007" s="179" t="s">
        <v>1805</v>
      </c>
      <c r="Q1007" s="879"/>
      <c r="R1007" s="879"/>
    </row>
    <row r="1008" spans="1:18" s="152" customFormat="1" ht="42.65" customHeight="1">
      <c r="A1008" s="1019"/>
      <c r="B1008" s="953" t="s">
        <v>19</v>
      </c>
      <c r="C1008" s="608" t="s">
        <v>1843</v>
      </c>
      <c r="D1008" s="178"/>
      <c r="E1008" s="885"/>
      <c r="F1008" s="886"/>
      <c r="G1008" s="887"/>
      <c r="H1008" s="888"/>
      <c r="I1008" s="889"/>
      <c r="J1008" s="890"/>
      <c r="K1008" s="888"/>
      <c r="L1008" s="155" t="s">
        <v>1847</v>
      </c>
      <c r="M1008" s="154" t="s">
        <v>86</v>
      </c>
      <c r="N1008" s="1334">
        <v>12</v>
      </c>
      <c r="O1008" s="1408" t="s">
        <v>1844</v>
      </c>
      <c r="P1008" s="179" t="s">
        <v>1845</v>
      </c>
      <c r="Q1008" s="1046"/>
      <c r="R1008" s="1046"/>
    </row>
    <row r="1009" spans="1:18" s="152" customFormat="1" ht="42.65" customHeight="1">
      <c r="A1009" s="1019"/>
      <c r="B1009" s="953" t="s">
        <v>19</v>
      </c>
      <c r="C1009" s="608" t="s">
        <v>1843</v>
      </c>
      <c r="D1009" s="178"/>
      <c r="E1009" s="27"/>
      <c r="F1009" s="886"/>
      <c r="G1009" s="887"/>
      <c r="H1009" s="888"/>
      <c r="I1009" s="889"/>
      <c r="J1009" s="890"/>
      <c r="K1009" s="888"/>
      <c r="L1009" s="58" t="s">
        <v>1848</v>
      </c>
      <c r="M1009" s="154" t="s">
        <v>86</v>
      </c>
      <c r="N1009" s="1334">
        <v>12</v>
      </c>
      <c r="O1009" s="1408" t="s">
        <v>1844</v>
      </c>
      <c r="P1009" s="179" t="s">
        <v>1845</v>
      </c>
      <c r="Q1009" s="1046"/>
      <c r="R1009" s="1046"/>
    </row>
    <row r="1010" spans="1:18" s="152" customFormat="1" ht="42.65" customHeight="1">
      <c r="A1010" s="1019"/>
      <c r="B1010" s="953" t="s">
        <v>19</v>
      </c>
      <c r="C1010" s="608" t="s">
        <v>1843</v>
      </c>
      <c r="D1010" s="178"/>
      <c r="E1010" s="27"/>
      <c r="F1010" s="886"/>
      <c r="G1010" s="887"/>
      <c r="H1010" s="888"/>
      <c r="I1010" s="889"/>
      <c r="J1010" s="890"/>
      <c r="K1010" s="888"/>
      <c r="L1010" s="58" t="s">
        <v>1849</v>
      </c>
      <c r="M1010" s="154" t="s">
        <v>86</v>
      </c>
      <c r="N1010" s="1334">
        <v>12</v>
      </c>
      <c r="O1010" s="1408" t="s">
        <v>1846</v>
      </c>
      <c r="P1010" s="179" t="s">
        <v>1805</v>
      </c>
      <c r="Q1010" s="1046"/>
      <c r="R1010" s="1046"/>
    </row>
    <row r="1011" spans="1:18" s="152" customFormat="1" ht="42.65" customHeight="1">
      <c r="A1011" s="1019"/>
      <c r="B1011" s="953" t="s">
        <v>19</v>
      </c>
      <c r="C1011" s="608" t="s">
        <v>1843</v>
      </c>
      <c r="D1011" s="178"/>
      <c r="E1011" s="27"/>
      <c r="F1011" s="886"/>
      <c r="G1011" s="887"/>
      <c r="H1011" s="888"/>
      <c r="I1011" s="889"/>
      <c r="J1011" s="890"/>
      <c r="K1011" s="888"/>
      <c r="L1011" s="58" t="s">
        <v>1850</v>
      </c>
      <c r="M1011" s="154" t="s">
        <v>86</v>
      </c>
      <c r="N1011" s="1334">
        <v>12</v>
      </c>
      <c r="O1011" s="1408" t="s">
        <v>1846</v>
      </c>
      <c r="P1011" s="179" t="s">
        <v>1805</v>
      </c>
      <c r="Q1011" s="1046"/>
      <c r="R1011" s="1046"/>
    </row>
    <row r="1012" spans="1:18" s="152" customFormat="1" ht="42.65" customHeight="1">
      <c r="A1012" s="1019"/>
      <c r="B1012" s="953" t="s">
        <v>19</v>
      </c>
      <c r="C1012" s="607" t="s">
        <v>1843</v>
      </c>
      <c r="D1012" s="178"/>
      <c r="E1012" s="24"/>
      <c r="F1012" s="886"/>
      <c r="G1012" s="887"/>
      <c r="H1012" s="888"/>
      <c r="I1012" s="889"/>
      <c r="J1012" s="890"/>
      <c r="K1012" s="888"/>
      <c r="L1012" s="58" t="s">
        <v>1851</v>
      </c>
      <c r="M1012" s="154" t="s">
        <v>86</v>
      </c>
      <c r="N1012" s="1334">
        <v>12</v>
      </c>
      <c r="O1012" s="1408" t="s">
        <v>1846</v>
      </c>
      <c r="P1012" s="179" t="s">
        <v>1852</v>
      </c>
      <c r="Q1012" s="1046"/>
      <c r="R1012" s="1046"/>
    </row>
    <row r="1013" spans="1:18" s="14" customFormat="1" ht="85.5" customHeight="1">
      <c r="A1013" s="1018"/>
      <c r="B1013" s="1232" t="s">
        <v>46</v>
      </c>
      <c r="C1013" s="607" t="s">
        <v>1853</v>
      </c>
      <c r="D1013" s="1412"/>
      <c r="E1013" s="24"/>
      <c r="F1013" s="18"/>
      <c r="G1013" s="40"/>
      <c r="H1013" s="41"/>
      <c r="I1013" s="59"/>
      <c r="J1013" s="890"/>
      <c r="K1013" s="39"/>
      <c r="L1013" s="117" t="s">
        <v>904</v>
      </c>
      <c r="M1013" s="154" t="s">
        <v>21</v>
      </c>
      <c r="N1013" s="1334" t="s">
        <v>909</v>
      </c>
      <c r="O1013" s="1408" t="s">
        <v>1854</v>
      </c>
      <c r="P1013" s="1571" t="s">
        <v>1855</v>
      </c>
      <c r="Q1013" s="55"/>
    </row>
    <row r="1014" spans="1:18" s="14" customFormat="1" ht="85.5" customHeight="1">
      <c r="A1014" s="1018"/>
      <c r="B1014" s="1232" t="s">
        <v>46</v>
      </c>
      <c r="C1014" s="611" t="s">
        <v>1853</v>
      </c>
      <c r="D1014" s="178"/>
      <c r="E1014" s="24"/>
      <c r="F1014" s="18"/>
      <c r="G1014" s="40"/>
      <c r="H1014" s="41"/>
      <c r="I1014" s="59"/>
      <c r="J1014" s="1423"/>
      <c r="K1014" s="39"/>
      <c r="L1014" s="117" t="s">
        <v>1401</v>
      </c>
      <c r="M1014" s="154" t="s">
        <v>21</v>
      </c>
      <c r="N1014" s="1334" t="s">
        <v>909</v>
      </c>
      <c r="O1014" s="1408" t="s">
        <v>1854</v>
      </c>
      <c r="P1014" s="1558" t="s">
        <v>1855</v>
      </c>
    </row>
    <row r="1015" spans="1:18" s="14" customFormat="1" ht="42.65" customHeight="1">
      <c r="A1015" s="1018"/>
      <c r="B1015" s="953" t="s">
        <v>19</v>
      </c>
      <c r="C1015" s="607" t="s">
        <v>1856</v>
      </c>
      <c r="D1015" s="1491"/>
      <c r="E1015" s="24"/>
      <c r="F1015" s="1047"/>
      <c r="G1015" s="1048"/>
      <c r="H1015" s="1049"/>
      <c r="I1015" s="801"/>
      <c r="J1015" s="1419"/>
      <c r="K1015" s="802"/>
      <c r="L1015" s="791" t="s">
        <v>52</v>
      </c>
      <c r="M1015" s="905" t="s">
        <v>36</v>
      </c>
      <c r="N1015" s="1334" t="s">
        <v>22</v>
      </c>
      <c r="O1015" s="1406" t="s">
        <v>1857</v>
      </c>
      <c r="P1015" s="1343" t="s">
        <v>1858</v>
      </c>
    </row>
    <row r="1016" spans="1:18" s="14" customFormat="1" ht="42.65" customHeight="1">
      <c r="A1016" s="1018"/>
      <c r="B1016" s="953" t="s">
        <v>19</v>
      </c>
      <c r="C1016" s="607" t="s">
        <v>1856</v>
      </c>
      <c r="D1016" s="178"/>
      <c r="E1016" s="24"/>
      <c r="F1016" s="15"/>
      <c r="G1016" s="36"/>
      <c r="H1016" s="37"/>
      <c r="I1016" s="59"/>
      <c r="J1016" s="1419"/>
      <c r="K1016" s="39"/>
      <c r="L1016" s="117" t="s">
        <v>445</v>
      </c>
      <c r="M1016" s="154" t="s">
        <v>36</v>
      </c>
      <c r="N1016" s="1334" t="s">
        <v>22</v>
      </c>
      <c r="O1016" s="1408" t="s">
        <v>1859</v>
      </c>
      <c r="P1016" s="179" t="s">
        <v>1860</v>
      </c>
    </row>
    <row r="1017" spans="1:18" s="14" customFormat="1" ht="42.65" customHeight="1">
      <c r="A1017" s="1018"/>
      <c r="B1017" s="953" t="s">
        <v>19</v>
      </c>
      <c r="C1017" s="607" t="s">
        <v>1856</v>
      </c>
      <c r="D1017" s="178"/>
      <c r="E1017" s="24"/>
      <c r="F1017" s="19"/>
      <c r="G1017" s="42"/>
      <c r="H1017" s="43"/>
      <c r="I1017" s="89"/>
      <c r="J1017" s="890"/>
      <c r="K1017" s="47"/>
      <c r="L1017" s="117" t="s">
        <v>447</v>
      </c>
      <c r="M1017" s="154" t="s">
        <v>36</v>
      </c>
      <c r="N1017" s="1334" t="s">
        <v>22</v>
      </c>
      <c r="O1017" s="1408" t="s">
        <v>1861</v>
      </c>
      <c r="P1017" s="179" t="s">
        <v>1862</v>
      </c>
    </row>
    <row r="1018" spans="1:18" s="14" customFormat="1" ht="42.65" customHeight="1">
      <c r="A1018" s="1018"/>
      <c r="B1018" s="953" t="s">
        <v>19</v>
      </c>
      <c r="C1018" s="607" t="s">
        <v>1863</v>
      </c>
      <c r="D1018" s="178" t="s">
        <v>1021</v>
      </c>
      <c r="E1018" s="947"/>
      <c r="F1018" s="948"/>
      <c r="G1018" s="949" t="str">
        <f>IF(F1018=0,"",#REF!/F1018)</f>
        <v/>
      </c>
      <c r="H1018" s="933" t="str">
        <f>IF(F1018=0,"",G1018*1.3)</f>
        <v/>
      </c>
      <c r="I1018" s="86"/>
      <c r="J1018" s="546"/>
      <c r="K1018" s="933" t="str">
        <f>IF(I1018=0,"",I1018*1.3*J1017)</f>
        <v/>
      </c>
      <c r="L1018" s="117" t="s">
        <v>52</v>
      </c>
      <c r="M1018" s="154" t="s">
        <v>86</v>
      </c>
      <c r="N1018" s="1334" t="s">
        <v>22</v>
      </c>
      <c r="O1018" s="1408" t="s">
        <v>1864</v>
      </c>
      <c r="P1018" s="179" t="s">
        <v>1865</v>
      </c>
    </row>
    <row r="1019" spans="1:18" s="14" customFormat="1" ht="42.65" customHeight="1">
      <c r="A1019" s="1018"/>
      <c r="B1019" s="953" t="s">
        <v>19</v>
      </c>
      <c r="C1019" s="607" t="s">
        <v>1863</v>
      </c>
      <c r="D1019" s="178" t="s">
        <v>1265</v>
      </c>
      <c r="E1019" s="24"/>
      <c r="F1019" s="15"/>
      <c r="G1019" s="36"/>
      <c r="H1019" s="37"/>
      <c r="I1019" s="59"/>
      <c r="J1019" s="1414" t="s">
        <v>513</v>
      </c>
      <c r="K1019" s="35" t="str">
        <f>IF(I1018=0,"",K1018*0.1)</f>
        <v/>
      </c>
      <c r="L1019" s="117" t="s">
        <v>445</v>
      </c>
      <c r="M1019" s="154" t="s">
        <v>86</v>
      </c>
      <c r="N1019" s="1334" t="s">
        <v>22</v>
      </c>
      <c r="O1019" s="1408" t="s">
        <v>1864</v>
      </c>
      <c r="P1019" s="179" t="s">
        <v>1866</v>
      </c>
    </row>
    <row r="1020" spans="1:18" s="14" customFormat="1" ht="42.65" customHeight="1">
      <c r="A1020" s="1018"/>
      <c r="B1020" s="953" t="s">
        <v>19</v>
      </c>
      <c r="C1020" s="607" t="s">
        <v>1863</v>
      </c>
      <c r="D1020" s="178" t="s">
        <v>1265</v>
      </c>
      <c r="E1020" s="24"/>
      <c r="F1020" s="15"/>
      <c r="G1020" s="36"/>
      <c r="H1020" s="37"/>
      <c r="I1020" s="59"/>
      <c r="J1020" s="1414" t="s">
        <v>515</v>
      </c>
      <c r="K1020" s="35"/>
      <c r="L1020" s="117" t="s">
        <v>447</v>
      </c>
      <c r="M1020" s="154" t="s">
        <v>86</v>
      </c>
      <c r="N1020" s="1334" t="s">
        <v>22</v>
      </c>
      <c r="O1020" s="1408" t="s">
        <v>1864</v>
      </c>
      <c r="P1020" s="179" t="s">
        <v>1867</v>
      </c>
    </row>
    <row r="1021" spans="1:18" s="14" customFormat="1" ht="42.65" customHeight="1">
      <c r="A1021" s="1018"/>
      <c r="B1021" s="953" t="s">
        <v>19</v>
      </c>
      <c r="C1021" s="607" t="s">
        <v>1868</v>
      </c>
      <c r="D1021" s="178"/>
      <c r="E1021" s="24"/>
      <c r="F1021" s="15"/>
      <c r="G1021" s="36"/>
      <c r="H1021" s="37"/>
      <c r="I1021" s="59"/>
      <c r="J1021" s="1414"/>
      <c r="K1021" s="35"/>
      <c r="L1021" s="117" t="s">
        <v>52</v>
      </c>
      <c r="M1021" s="154" t="s">
        <v>86</v>
      </c>
      <c r="N1021" s="1334" t="s">
        <v>22</v>
      </c>
      <c r="O1021" s="1408" t="s">
        <v>1869</v>
      </c>
      <c r="P1021" s="179" t="s">
        <v>1845</v>
      </c>
    </row>
    <row r="1022" spans="1:18" s="14" customFormat="1" ht="42.65" customHeight="1">
      <c r="A1022" s="1018"/>
      <c r="B1022" s="953" t="s">
        <v>19</v>
      </c>
      <c r="C1022" s="607" t="s">
        <v>1868</v>
      </c>
      <c r="D1022" s="178"/>
      <c r="E1022" s="24"/>
      <c r="F1022" s="15"/>
      <c r="G1022" s="36"/>
      <c r="H1022" s="37"/>
      <c r="I1022" s="59"/>
      <c r="J1022" s="1414"/>
      <c r="K1022" s="35"/>
      <c r="L1022" s="117" t="s">
        <v>445</v>
      </c>
      <c r="M1022" s="154" t="s">
        <v>86</v>
      </c>
      <c r="N1022" s="1334" t="s">
        <v>22</v>
      </c>
      <c r="O1022" s="1408" t="s">
        <v>1870</v>
      </c>
      <c r="P1022" s="179" t="s">
        <v>1871</v>
      </c>
    </row>
    <row r="1023" spans="1:18" s="14" customFormat="1" ht="42.65" customHeight="1">
      <c r="A1023" s="1018"/>
      <c r="B1023" s="953" t="s">
        <v>19</v>
      </c>
      <c r="C1023" s="607" t="s">
        <v>1868</v>
      </c>
      <c r="D1023" s="178"/>
      <c r="E1023" s="24"/>
      <c r="F1023" s="15"/>
      <c r="G1023" s="36"/>
      <c r="H1023" s="37"/>
      <c r="I1023" s="59"/>
      <c r="J1023" s="1414"/>
      <c r="K1023" s="35"/>
      <c r="L1023" s="117" t="s">
        <v>447</v>
      </c>
      <c r="M1023" s="154" t="s">
        <v>86</v>
      </c>
      <c r="N1023" s="1334" t="s">
        <v>22</v>
      </c>
      <c r="O1023" s="1408" t="s">
        <v>1872</v>
      </c>
      <c r="P1023" s="179" t="s">
        <v>1845</v>
      </c>
    </row>
    <row r="1024" spans="1:18" s="14" customFormat="1" ht="42.65" customHeight="1">
      <c r="A1024" s="1018"/>
      <c r="B1024" s="953" t="s">
        <v>19</v>
      </c>
      <c r="C1024" s="607" t="s">
        <v>1873</v>
      </c>
      <c r="D1024" s="178"/>
      <c r="E1024" s="947"/>
      <c r="F1024" s="15"/>
      <c r="G1024" s="36"/>
      <c r="H1024" s="37"/>
      <c r="I1024" s="59"/>
      <c r="J1024" s="890"/>
      <c r="K1024" s="39"/>
      <c r="L1024" s="117" t="s">
        <v>52</v>
      </c>
      <c r="M1024" s="154" t="s">
        <v>86</v>
      </c>
      <c r="N1024" s="1334" t="s">
        <v>22</v>
      </c>
      <c r="O1024" s="1408" t="s">
        <v>1874</v>
      </c>
      <c r="P1024" s="179" t="s">
        <v>1845</v>
      </c>
    </row>
    <row r="1025" spans="1:16" s="14" customFormat="1" ht="42.65" customHeight="1">
      <c r="A1025" s="1018"/>
      <c r="B1025" s="953" t="s">
        <v>19</v>
      </c>
      <c r="C1025" s="607" t="s">
        <v>1873</v>
      </c>
      <c r="D1025" s="178"/>
      <c r="E1025" s="24"/>
      <c r="F1025" s="15"/>
      <c r="G1025" s="36"/>
      <c r="H1025" s="37"/>
      <c r="I1025" s="59"/>
      <c r="J1025" s="890"/>
      <c r="K1025" s="39"/>
      <c r="L1025" s="117" t="s">
        <v>445</v>
      </c>
      <c r="M1025" s="154" t="s">
        <v>86</v>
      </c>
      <c r="N1025" s="1334" t="s">
        <v>22</v>
      </c>
      <c r="O1025" s="1408" t="s">
        <v>1875</v>
      </c>
      <c r="P1025" s="179" t="s">
        <v>1876</v>
      </c>
    </row>
    <row r="1026" spans="1:16" s="14" customFormat="1" ht="42.65" customHeight="1">
      <c r="A1026" s="1018"/>
      <c r="B1026" s="953" t="s">
        <v>19</v>
      </c>
      <c r="C1026" s="607" t="s">
        <v>1873</v>
      </c>
      <c r="D1026" s="178"/>
      <c r="E1026" s="947"/>
      <c r="F1026" s="15"/>
      <c r="G1026" s="36"/>
      <c r="H1026" s="37"/>
      <c r="I1026" s="59"/>
      <c r="J1026" s="890"/>
      <c r="K1026" s="39"/>
      <c r="L1026" s="117" t="s">
        <v>447</v>
      </c>
      <c r="M1026" s="154" t="s">
        <v>86</v>
      </c>
      <c r="N1026" s="1334" t="s">
        <v>22</v>
      </c>
      <c r="O1026" s="1408" t="s">
        <v>1874</v>
      </c>
      <c r="P1026" s="179" t="s">
        <v>1845</v>
      </c>
    </row>
    <row r="1027" spans="1:16" s="14" customFormat="1" ht="60.5" customHeight="1">
      <c r="A1027" s="1018"/>
      <c r="B1027" s="953" t="s">
        <v>19</v>
      </c>
      <c r="C1027" s="607" t="s">
        <v>1877</v>
      </c>
      <c r="D1027" s="178"/>
      <c r="E1027" s="24"/>
      <c r="F1027" s="15"/>
      <c r="G1027" s="36"/>
      <c r="H1027" s="37"/>
      <c r="I1027" s="59"/>
      <c r="J1027" s="890"/>
      <c r="K1027" s="39"/>
      <c r="L1027" s="117" t="s">
        <v>52</v>
      </c>
      <c r="M1027" s="154" t="s">
        <v>86</v>
      </c>
      <c r="N1027" s="1334" t="s">
        <v>22</v>
      </c>
      <c r="O1027" s="1408" t="s">
        <v>1878</v>
      </c>
      <c r="P1027" s="179" t="s">
        <v>1879</v>
      </c>
    </row>
    <row r="1028" spans="1:16" s="14" customFormat="1" ht="60.5" customHeight="1">
      <c r="A1028" s="1018"/>
      <c r="B1028" s="953" t="s">
        <v>19</v>
      </c>
      <c r="C1028" s="607" t="s">
        <v>1877</v>
      </c>
      <c r="D1028" s="178"/>
      <c r="E1028" s="24"/>
      <c r="F1028" s="15"/>
      <c r="G1028" s="36"/>
      <c r="H1028" s="37"/>
      <c r="I1028" s="59"/>
      <c r="J1028" s="890"/>
      <c r="K1028" s="39"/>
      <c r="L1028" s="117" t="s">
        <v>447</v>
      </c>
      <c r="M1028" s="154" t="s">
        <v>86</v>
      </c>
      <c r="N1028" s="1334" t="s">
        <v>22</v>
      </c>
      <c r="O1028" s="1408" t="s">
        <v>1878</v>
      </c>
      <c r="P1028" s="179" t="s">
        <v>1880</v>
      </c>
    </row>
    <row r="1029" spans="1:16" s="14" customFormat="1" ht="42.65" customHeight="1">
      <c r="A1029" s="1018"/>
      <c r="B1029" s="953" t="s">
        <v>19</v>
      </c>
      <c r="C1029" s="607" t="s">
        <v>1877</v>
      </c>
      <c r="D1029" s="178" t="s">
        <v>1021</v>
      </c>
      <c r="E1029" s="24"/>
      <c r="F1029" s="15"/>
      <c r="G1029" s="36"/>
      <c r="H1029" s="37"/>
      <c r="I1029" s="59"/>
      <c r="J1029" s="890"/>
      <c r="K1029" s="39"/>
      <c r="L1029" s="117" t="s">
        <v>1519</v>
      </c>
      <c r="M1029" s="154" t="s">
        <v>86</v>
      </c>
      <c r="N1029" s="1334" t="s">
        <v>22</v>
      </c>
      <c r="O1029" s="1408" t="s">
        <v>1881</v>
      </c>
      <c r="P1029" s="179" t="s">
        <v>1525</v>
      </c>
    </row>
    <row r="1030" spans="1:16" s="14" customFormat="1" ht="66.5" customHeight="1">
      <c r="A1030" s="1018"/>
      <c r="B1030" s="953" t="s">
        <v>19</v>
      </c>
      <c r="C1030" s="607" t="s">
        <v>1877</v>
      </c>
      <c r="D1030" s="178"/>
      <c r="E1030" s="24"/>
      <c r="F1030" s="15"/>
      <c r="G1030" s="36"/>
      <c r="H1030" s="37"/>
      <c r="I1030" s="59"/>
      <c r="J1030" s="890"/>
      <c r="K1030" s="39"/>
      <c r="L1030" s="117" t="s">
        <v>904</v>
      </c>
      <c r="M1030" s="154" t="s">
        <v>86</v>
      </c>
      <c r="N1030" s="1334" t="s">
        <v>22</v>
      </c>
      <c r="O1030" s="1408" t="s">
        <v>1878</v>
      </c>
      <c r="P1030" s="179" t="s">
        <v>1882</v>
      </c>
    </row>
    <row r="1031" spans="1:16" s="14" customFormat="1" ht="66.5" customHeight="1">
      <c r="A1031" s="1018"/>
      <c r="B1031" s="953" t="s">
        <v>19</v>
      </c>
      <c r="C1031" s="607" t="s">
        <v>1877</v>
      </c>
      <c r="D1031" s="178"/>
      <c r="E1031" s="24"/>
      <c r="F1031" s="15"/>
      <c r="G1031" s="36"/>
      <c r="H1031" s="37"/>
      <c r="I1031" s="59"/>
      <c r="J1031" s="890"/>
      <c r="K1031" s="39"/>
      <c r="L1031" s="117" t="s">
        <v>906</v>
      </c>
      <c r="M1031" s="154" t="s">
        <v>86</v>
      </c>
      <c r="N1031" s="1334" t="s">
        <v>22</v>
      </c>
      <c r="O1031" s="1408" t="s">
        <v>1878</v>
      </c>
      <c r="P1031" s="179" t="s">
        <v>1883</v>
      </c>
    </row>
    <row r="1032" spans="1:16" s="14" customFormat="1" ht="66.5" customHeight="1">
      <c r="A1032" s="1018"/>
      <c r="B1032" s="953" t="s">
        <v>19</v>
      </c>
      <c r="C1032" s="607" t="s">
        <v>1884</v>
      </c>
      <c r="D1032" s="178"/>
      <c r="E1032" s="947"/>
      <c r="F1032" s="15"/>
      <c r="G1032" s="36"/>
      <c r="H1032" s="37"/>
      <c r="I1032" s="59"/>
      <c r="J1032" s="890"/>
      <c r="K1032" s="39"/>
      <c r="L1032" s="117" t="s">
        <v>52</v>
      </c>
      <c r="M1032" s="154" t="s">
        <v>86</v>
      </c>
      <c r="N1032" s="1334" t="s">
        <v>22</v>
      </c>
      <c r="O1032" s="1408" t="s">
        <v>1885</v>
      </c>
      <c r="P1032" s="179" t="s">
        <v>1886</v>
      </c>
    </row>
    <row r="1033" spans="1:16" s="14" customFormat="1" ht="66.5" customHeight="1">
      <c r="A1033" s="1018"/>
      <c r="B1033" s="953" t="s">
        <v>19</v>
      </c>
      <c r="C1033" s="607" t="s">
        <v>1884</v>
      </c>
      <c r="D1033" s="178"/>
      <c r="E1033" s="24"/>
      <c r="F1033" s="15"/>
      <c r="G1033" s="36"/>
      <c r="H1033" s="37"/>
      <c r="I1033" s="59"/>
      <c r="J1033" s="890"/>
      <c r="K1033" s="39"/>
      <c r="L1033" s="117" t="s">
        <v>447</v>
      </c>
      <c r="M1033" s="154" t="s">
        <v>86</v>
      </c>
      <c r="N1033" s="1334" t="s">
        <v>22</v>
      </c>
      <c r="O1033" s="1408" t="s">
        <v>1887</v>
      </c>
      <c r="P1033" s="179" t="s">
        <v>1886</v>
      </c>
    </row>
    <row r="1034" spans="1:16" s="14" customFormat="1" ht="66.5" customHeight="1">
      <c r="A1034" s="1018"/>
      <c r="B1034" s="953" t="s">
        <v>19</v>
      </c>
      <c r="C1034" s="607" t="s">
        <v>1884</v>
      </c>
      <c r="D1034" s="178" t="s">
        <v>465</v>
      </c>
      <c r="E1034" s="27"/>
      <c r="F1034" s="948"/>
      <c r="G1034" s="949" t="str">
        <f>IF(F1034=0,"",E1031/F1034)</f>
        <v/>
      </c>
      <c r="H1034" s="933" t="str">
        <f>IF(F1034=0,"",G1034*1.35)</f>
        <v/>
      </c>
      <c r="I1034" s="86"/>
      <c r="J1034" s="890"/>
      <c r="K1034" s="933" t="str">
        <f>IF(I1034=0,"",I1034*1.35*J1034)</f>
        <v/>
      </c>
      <c r="L1034" s="117" t="s">
        <v>1888</v>
      </c>
      <c r="M1034" s="154" t="s">
        <v>86</v>
      </c>
      <c r="N1034" s="1334" t="s">
        <v>22</v>
      </c>
      <c r="O1034" s="1408" t="s">
        <v>1889</v>
      </c>
      <c r="P1034" s="179" t="s">
        <v>1890</v>
      </c>
    </row>
    <row r="1035" spans="1:16" s="14" customFormat="1" ht="42.65" customHeight="1">
      <c r="A1035" s="1018"/>
      <c r="B1035" s="953" t="s">
        <v>19</v>
      </c>
      <c r="C1035" s="609" t="s">
        <v>1884</v>
      </c>
      <c r="D1035" s="178" t="s">
        <v>1021</v>
      </c>
      <c r="E1035" s="27"/>
      <c r="F1035" s="948"/>
      <c r="G1035" s="949" t="str">
        <f>IF(F1035=0,"",E1032/F1035)</f>
        <v/>
      </c>
      <c r="H1035" s="933" t="str">
        <f>IF(F1035=0,"",G1035*1.35)</f>
        <v/>
      </c>
      <c r="I1035" s="86"/>
      <c r="J1035" s="890"/>
      <c r="K1035" s="933" t="str">
        <f>IF(I1035=0,"",I1035*1.35*J1035)</f>
        <v/>
      </c>
      <c r="L1035" s="117" t="s">
        <v>1519</v>
      </c>
      <c r="M1035" s="154" t="s">
        <v>86</v>
      </c>
      <c r="N1035" s="1334" t="s">
        <v>22</v>
      </c>
      <c r="O1035" s="1408" t="s">
        <v>1891</v>
      </c>
      <c r="P1035" s="179" t="s">
        <v>1892</v>
      </c>
    </row>
    <row r="1036" spans="1:16" s="14" customFormat="1" ht="42.65" customHeight="1">
      <c r="A1036" s="1018"/>
      <c r="B1036" s="1232" t="s">
        <v>19</v>
      </c>
      <c r="C1036" s="611" t="s">
        <v>1884</v>
      </c>
      <c r="D1036" s="1491"/>
      <c r="E1036" s="127"/>
      <c r="F1036" s="808"/>
      <c r="G1036" s="809"/>
      <c r="H1036" s="818"/>
      <c r="I1036" s="815"/>
      <c r="J1036" s="1428"/>
      <c r="K1036" s="816"/>
      <c r="L1036" s="791" t="s">
        <v>904</v>
      </c>
      <c r="M1036" s="905" t="s">
        <v>86</v>
      </c>
      <c r="N1036" s="1334" t="s">
        <v>22</v>
      </c>
      <c r="O1036" s="1406" t="s">
        <v>1893</v>
      </c>
      <c r="P1036" s="1343" t="s">
        <v>1894</v>
      </c>
    </row>
    <row r="1037" spans="1:16" s="14" customFormat="1" ht="42.65" customHeight="1">
      <c r="A1037" s="1018"/>
      <c r="B1037" s="953" t="s">
        <v>19</v>
      </c>
      <c r="C1037" s="607" t="s">
        <v>1884</v>
      </c>
      <c r="D1037" s="1491"/>
      <c r="E1037" s="24"/>
      <c r="F1037" s="51"/>
      <c r="G1037" s="52"/>
      <c r="H1037" s="53"/>
      <c r="I1037" s="60"/>
      <c r="J1037" s="1428"/>
      <c r="K1037" s="511"/>
      <c r="L1037" s="791" t="s">
        <v>1708</v>
      </c>
      <c r="M1037" s="905" t="s">
        <v>86</v>
      </c>
      <c r="N1037" s="1334" t="s">
        <v>22</v>
      </c>
      <c r="O1037" s="1406" t="s">
        <v>1893</v>
      </c>
      <c r="P1037" s="1343" t="s">
        <v>1895</v>
      </c>
    </row>
    <row r="1038" spans="1:16" s="14" customFormat="1" ht="42.65" customHeight="1">
      <c r="A1038" s="1018"/>
      <c r="B1038" s="953" t="s">
        <v>19</v>
      </c>
      <c r="C1038" s="607" t="s">
        <v>1896</v>
      </c>
      <c r="D1038" s="178"/>
      <c r="E1038" s="24"/>
      <c r="F1038" s="15"/>
      <c r="G1038" s="36"/>
      <c r="H1038" s="37"/>
      <c r="I1038" s="59"/>
      <c r="J1038" s="890"/>
      <c r="K1038" s="39"/>
      <c r="L1038" s="117" t="s">
        <v>52</v>
      </c>
      <c r="M1038" s="154" t="s">
        <v>86</v>
      </c>
      <c r="N1038" s="1334" t="s">
        <v>22</v>
      </c>
      <c r="O1038" s="1408" t="s">
        <v>1897</v>
      </c>
      <c r="P1038" s="179" t="s">
        <v>1898</v>
      </c>
    </row>
    <row r="1039" spans="1:16" s="14" customFormat="1" ht="42.65" customHeight="1">
      <c r="A1039" s="1018"/>
      <c r="B1039" s="953" t="s">
        <v>19</v>
      </c>
      <c r="C1039" s="607" t="s">
        <v>1896</v>
      </c>
      <c r="D1039" s="178"/>
      <c r="E1039" s="127"/>
      <c r="F1039" s="15"/>
      <c r="G1039" s="36"/>
      <c r="H1039" s="37"/>
      <c r="I1039" s="59"/>
      <c r="J1039" s="890"/>
      <c r="K1039" s="39"/>
      <c r="L1039" s="117" t="s">
        <v>447</v>
      </c>
      <c r="M1039" s="154" t="s">
        <v>86</v>
      </c>
      <c r="N1039" s="1334" t="s">
        <v>22</v>
      </c>
      <c r="O1039" s="1408" t="s">
        <v>1899</v>
      </c>
      <c r="P1039" s="179" t="s">
        <v>1898</v>
      </c>
    </row>
    <row r="1040" spans="1:16" s="14" customFormat="1" ht="42.65" customHeight="1">
      <c r="A1040" s="1018"/>
      <c r="B1040" s="953" t="s">
        <v>19</v>
      </c>
      <c r="C1040" s="609" t="s">
        <v>1896</v>
      </c>
      <c r="D1040" s="178" t="s">
        <v>1021</v>
      </c>
      <c r="E1040" s="27"/>
      <c r="F1040" s="948"/>
      <c r="G1040" s="949" t="str">
        <f>IF(F1040=0,"",E1037/F1040)</f>
        <v/>
      </c>
      <c r="H1040" s="933" t="str">
        <f>IF(F1040=0,"",G1040*1.3)</f>
        <v/>
      </c>
      <c r="I1040" s="86"/>
      <c r="J1040" s="890"/>
      <c r="K1040" s="933" t="str">
        <f>IF(I1040=0,"",I1040*1.3*J1040)</f>
        <v/>
      </c>
      <c r="L1040" s="117" t="s">
        <v>1519</v>
      </c>
      <c r="M1040" s="154" t="s">
        <v>86</v>
      </c>
      <c r="N1040" s="1334" t="s">
        <v>22</v>
      </c>
      <c r="O1040" s="1408" t="s">
        <v>1900</v>
      </c>
      <c r="P1040" s="179" t="s">
        <v>1529</v>
      </c>
    </row>
    <row r="1041" spans="1:16" s="14" customFormat="1" ht="42.65" customHeight="1">
      <c r="A1041" s="1018"/>
      <c r="B1041" s="1232" t="s">
        <v>19</v>
      </c>
      <c r="C1041" s="611" t="s">
        <v>1896</v>
      </c>
      <c r="D1041" s="1491"/>
      <c r="E1041" s="127"/>
      <c r="F1041" s="808"/>
      <c r="G1041" s="809"/>
      <c r="H1041" s="818"/>
      <c r="I1041" s="815"/>
      <c r="J1041" s="1428"/>
      <c r="K1041" s="816"/>
      <c r="L1041" s="791" t="s">
        <v>904</v>
      </c>
      <c r="M1041" s="905" t="s">
        <v>86</v>
      </c>
      <c r="N1041" s="1334" t="s">
        <v>22</v>
      </c>
      <c r="O1041" s="1406" t="s">
        <v>1901</v>
      </c>
      <c r="P1041" s="1343" t="s">
        <v>1902</v>
      </c>
    </row>
    <row r="1042" spans="1:16" s="14" customFormat="1" ht="42.65" customHeight="1">
      <c r="A1042" s="1018"/>
      <c r="B1042" s="953" t="s">
        <v>19</v>
      </c>
      <c r="C1042" s="607" t="s">
        <v>1896</v>
      </c>
      <c r="D1042" s="1491"/>
      <c r="E1042" s="980"/>
      <c r="F1042" s="51"/>
      <c r="G1042" s="52"/>
      <c r="H1042" s="53"/>
      <c r="I1042" s="60"/>
      <c r="J1042" s="1428"/>
      <c r="K1042" s="511"/>
      <c r="L1042" s="791" t="s">
        <v>1708</v>
      </c>
      <c r="M1042" s="905" t="s">
        <v>86</v>
      </c>
      <c r="N1042" s="1334" t="s">
        <v>22</v>
      </c>
      <c r="O1042" s="1406" t="s">
        <v>1901</v>
      </c>
      <c r="P1042" s="1343" t="s">
        <v>1903</v>
      </c>
    </row>
    <row r="1043" spans="1:16" s="68" customFormat="1" ht="42.65" customHeight="1">
      <c r="A1043" s="75"/>
      <c r="B1043" s="953" t="s">
        <v>19</v>
      </c>
      <c r="C1043" s="607" t="s">
        <v>1904</v>
      </c>
      <c r="D1043" s="178"/>
      <c r="E1043" s="983"/>
      <c r="F1043" s="981"/>
      <c r="G1043" s="982"/>
      <c r="H1043" s="952"/>
      <c r="I1043" s="59"/>
      <c r="J1043" s="890"/>
      <c r="K1043" s="952"/>
      <c r="L1043" s="117" t="s">
        <v>52</v>
      </c>
      <c r="M1043" s="154" t="s">
        <v>86</v>
      </c>
      <c r="N1043" s="1334" t="s">
        <v>22</v>
      </c>
      <c r="O1043" s="1408" t="s">
        <v>1905</v>
      </c>
      <c r="P1043" s="179" t="s">
        <v>1906</v>
      </c>
    </row>
    <row r="1044" spans="1:16" s="68" customFormat="1" ht="42.65" customHeight="1">
      <c r="A1044" s="75"/>
      <c r="B1044" s="953" t="s">
        <v>19</v>
      </c>
      <c r="C1044" s="607" t="s">
        <v>1904</v>
      </c>
      <c r="D1044" s="178"/>
      <c r="E1044" s="947"/>
      <c r="F1044" s="984"/>
      <c r="G1044" s="985"/>
      <c r="H1044" s="986"/>
      <c r="I1044" s="889"/>
      <c r="J1044" s="1419"/>
      <c r="K1044" s="986"/>
      <c r="L1044" s="155" t="s">
        <v>445</v>
      </c>
      <c r="M1044" s="154" t="s">
        <v>86</v>
      </c>
      <c r="N1044" s="1334" t="s">
        <v>22</v>
      </c>
      <c r="O1044" s="1408" t="s">
        <v>1905</v>
      </c>
      <c r="P1044" s="179" t="s">
        <v>1907</v>
      </c>
    </row>
    <row r="1045" spans="1:16" s="68" customFormat="1" ht="42.65" customHeight="1">
      <c r="A1045" s="75"/>
      <c r="B1045" s="953" t="s">
        <v>19</v>
      </c>
      <c r="C1045" s="607" t="s">
        <v>1904</v>
      </c>
      <c r="D1045" s="178"/>
      <c r="E1045" s="29"/>
      <c r="F1045" s="981"/>
      <c r="G1045" s="982"/>
      <c r="H1045" s="952"/>
      <c r="I1045" s="59"/>
      <c r="J1045" s="890"/>
      <c r="K1045" s="952"/>
      <c r="L1045" s="117" t="s">
        <v>447</v>
      </c>
      <c r="M1045" s="154" t="s">
        <v>86</v>
      </c>
      <c r="N1045" s="1334" t="s">
        <v>22</v>
      </c>
      <c r="O1045" s="1408" t="s">
        <v>1905</v>
      </c>
      <c r="P1045" s="179" t="s">
        <v>1906</v>
      </c>
    </row>
    <row r="1046" spans="1:16" s="14" customFormat="1" ht="42.65" customHeight="1">
      <c r="A1046" s="1018"/>
      <c r="B1046" s="953" t="s">
        <v>19</v>
      </c>
      <c r="C1046" s="607" t="s">
        <v>1908</v>
      </c>
      <c r="D1046" s="178"/>
      <c r="E1046" s="29"/>
      <c r="F1046" s="31"/>
      <c r="G1046" s="48"/>
      <c r="H1046" s="49"/>
      <c r="I1046" s="92"/>
      <c r="J1046" s="890"/>
      <c r="K1046" s="49"/>
      <c r="L1046" s="117" t="s">
        <v>52</v>
      </c>
      <c r="M1046" s="154" t="s">
        <v>86</v>
      </c>
      <c r="N1046" s="1334" t="s">
        <v>22</v>
      </c>
      <c r="O1046" s="1408" t="s">
        <v>1909</v>
      </c>
      <c r="P1046" s="179" t="s">
        <v>1910</v>
      </c>
    </row>
    <row r="1047" spans="1:16" s="14" customFormat="1" ht="42.65" customHeight="1">
      <c r="A1047" s="1018"/>
      <c r="B1047" s="953" t="s">
        <v>19</v>
      </c>
      <c r="C1047" s="607" t="s">
        <v>1908</v>
      </c>
      <c r="D1047" s="178"/>
      <c r="E1047" s="29"/>
      <c r="F1047" s="30"/>
      <c r="G1047" s="34"/>
      <c r="H1047" s="35"/>
      <c r="I1047" s="86"/>
      <c r="J1047" s="890"/>
      <c r="K1047" s="35"/>
      <c r="L1047" s="117" t="s">
        <v>445</v>
      </c>
      <c r="M1047" s="154" t="s">
        <v>86</v>
      </c>
      <c r="N1047" s="1334" t="s">
        <v>22</v>
      </c>
      <c r="O1047" s="1408" t="s">
        <v>1909</v>
      </c>
      <c r="P1047" s="179" t="s">
        <v>1911</v>
      </c>
    </row>
    <row r="1048" spans="1:16" s="14" customFormat="1" ht="42.65" customHeight="1">
      <c r="A1048" s="1018"/>
      <c r="B1048" s="953" t="s">
        <v>19</v>
      </c>
      <c r="C1048" s="607" t="s">
        <v>1908</v>
      </c>
      <c r="D1048" s="178" t="s">
        <v>465</v>
      </c>
      <c r="E1048" s="947"/>
      <c r="F1048" s="948"/>
      <c r="G1048" s="949"/>
      <c r="H1048" s="933"/>
      <c r="I1048" s="86"/>
      <c r="J1048" s="890"/>
      <c r="K1048" s="933" t="str">
        <f>IF(I1048=0,"",I1048*1.35*J1047)</f>
        <v/>
      </c>
      <c r="L1048" s="117" t="s">
        <v>468</v>
      </c>
      <c r="M1048" s="154" t="s">
        <v>86</v>
      </c>
      <c r="N1048" s="1334" t="s">
        <v>22</v>
      </c>
      <c r="O1048" s="1408" t="s">
        <v>1909</v>
      </c>
      <c r="P1048" s="179" t="s">
        <v>1912</v>
      </c>
    </row>
    <row r="1049" spans="1:16" s="14" customFormat="1" ht="42.65" customHeight="1">
      <c r="A1049" s="1018"/>
      <c r="B1049" s="953" t="s">
        <v>19</v>
      </c>
      <c r="C1049" s="607" t="s">
        <v>1908</v>
      </c>
      <c r="D1049" s="178" t="s">
        <v>465</v>
      </c>
      <c r="E1049" s="947"/>
      <c r="F1049" s="31"/>
      <c r="G1049" s="48"/>
      <c r="H1049" s="49"/>
      <c r="I1049" s="86"/>
      <c r="J1049" s="1419"/>
      <c r="K1049" s="933" t="str">
        <f>IF(I1049=0,"",I1049*1.35*J1048)</f>
        <v/>
      </c>
      <c r="L1049" s="117" t="s">
        <v>1216</v>
      </c>
      <c r="M1049" s="154" t="s">
        <v>86</v>
      </c>
      <c r="N1049" s="1334" t="s">
        <v>22</v>
      </c>
      <c r="O1049" s="1408" t="s">
        <v>1909</v>
      </c>
      <c r="P1049" s="179" t="s">
        <v>1913</v>
      </c>
    </row>
    <row r="1050" spans="1:16" s="14" customFormat="1" ht="42.65" customHeight="1">
      <c r="A1050" s="1018"/>
      <c r="B1050" s="953" t="s">
        <v>19</v>
      </c>
      <c r="C1050" s="607" t="s">
        <v>1908</v>
      </c>
      <c r="D1050" s="178"/>
      <c r="E1050" s="947"/>
      <c r="F1050" s="31"/>
      <c r="G1050" s="48"/>
      <c r="H1050" s="49"/>
      <c r="I1050" s="92"/>
      <c r="J1050" s="1419"/>
      <c r="K1050" s="49"/>
      <c r="L1050" s="117" t="s">
        <v>447</v>
      </c>
      <c r="M1050" s="154" t="s">
        <v>86</v>
      </c>
      <c r="N1050" s="1334" t="s">
        <v>22</v>
      </c>
      <c r="O1050" s="1408" t="s">
        <v>1909</v>
      </c>
      <c r="P1050" s="179" t="s">
        <v>1914</v>
      </c>
    </row>
    <row r="1051" spans="1:16" s="14" customFormat="1" ht="42.65" customHeight="1">
      <c r="A1051" s="1018"/>
      <c r="B1051" s="953" t="s">
        <v>19</v>
      </c>
      <c r="C1051" s="607" t="s">
        <v>1915</v>
      </c>
      <c r="D1051" s="178" t="s">
        <v>465</v>
      </c>
      <c r="E1051" s="947"/>
      <c r="F1051" s="948"/>
      <c r="G1051" s="949"/>
      <c r="H1051" s="933"/>
      <c r="I1051" s="86"/>
      <c r="J1051" s="890"/>
      <c r="K1051" s="933" t="str">
        <f>IF(I1051=0,"",I1051*1.35*J1055)</f>
        <v/>
      </c>
      <c r="L1051" s="117" t="s">
        <v>52</v>
      </c>
      <c r="M1051" s="154" t="s">
        <v>86</v>
      </c>
      <c r="N1051" s="1334" t="s">
        <v>22</v>
      </c>
      <c r="O1051" s="1408" t="s">
        <v>1916</v>
      </c>
      <c r="P1051" s="179" t="s">
        <v>1917</v>
      </c>
    </row>
    <row r="1052" spans="1:16" s="14" customFormat="1" ht="42.65" customHeight="1">
      <c r="A1052" s="1018"/>
      <c r="B1052" s="953" t="s">
        <v>19</v>
      </c>
      <c r="C1052" s="607" t="s">
        <v>1915</v>
      </c>
      <c r="D1052" s="178" t="s">
        <v>465</v>
      </c>
      <c r="E1052" s="947"/>
      <c r="F1052" s="948"/>
      <c r="G1052" s="949"/>
      <c r="H1052" s="933"/>
      <c r="I1052" s="86"/>
      <c r="J1052" s="890"/>
      <c r="K1052" s="933" t="str">
        <f>IF(I1052=0,"",I1052*1.35*J1056)</f>
        <v/>
      </c>
      <c r="L1052" s="117" t="s">
        <v>1519</v>
      </c>
      <c r="M1052" s="154" t="s">
        <v>86</v>
      </c>
      <c r="N1052" s="1334" t="s">
        <v>22</v>
      </c>
      <c r="O1052" s="1408" t="s">
        <v>1918</v>
      </c>
      <c r="P1052" s="179" t="s">
        <v>1757</v>
      </c>
    </row>
    <row r="1053" spans="1:16" s="14" customFormat="1" ht="42.65" customHeight="1">
      <c r="A1053" s="1018"/>
      <c r="B1053" s="953" t="s">
        <v>19</v>
      </c>
      <c r="C1053" s="607" t="s">
        <v>1915</v>
      </c>
      <c r="D1053" s="178"/>
      <c r="E1053" s="947"/>
      <c r="F1053" s="948"/>
      <c r="G1053" s="949"/>
      <c r="H1053" s="933"/>
      <c r="I1053" s="86"/>
      <c r="J1053" s="890"/>
      <c r="K1053" s="933" t="str">
        <f>IF(I1053=0,"",I1053*1.35*J1051)</f>
        <v/>
      </c>
      <c r="L1053" s="117" t="s">
        <v>447</v>
      </c>
      <c r="M1053" s="154" t="s">
        <v>86</v>
      </c>
      <c r="N1053" s="1334" t="s">
        <v>22</v>
      </c>
      <c r="O1053" s="1408" t="s">
        <v>1919</v>
      </c>
      <c r="P1053" s="179" t="s">
        <v>1917</v>
      </c>
    </row>
    <row r="1054" spans="1:16" s="14" customFormat="1" ht="42.65" customHeight="1">
      <c r="A1054" s="1018"/>
      <c r="B1054" s="953" t="s">
        <v>19</v>
      </c>
      <c r="C1054" s="607" t="s">
        <v>1915</v>
      </c>
      <c r="D1054" s="178"/>
      <c r="E1054" s="947"/>
      <c r="F1054" s="31"/>
      <c r="G1054" s="48"/>
      <c r="H1054" s="49"/>
      <c r="I1054" s="92"/>
      <c r="J1054" s="1419"/>
      <c r="K1054" s="49"/>
      <c r="L1054" s="117" t="s">
        <v>904</v>
      </c>
      <c r="M1054" s="154" t="s">
        <v>86</v>
      </c>
      <c r="N1054" s="1334" t="s">
        <v>22</v>
      </c>
      <c r="O1054" s="1408" t="s">
        <v>1919</v>
      </c>
      <c r="P1054" s="179" t="s">
        <v>1920</v>
      </c>
    </row>
    <row r="1055" spans="1:16" s="14" customFormat="1" ht="42.65" customHeight="1">
      <c r="A1055" s="1018"/>
      <c r="B1055" s="953" t="s">
        <v>19</v>
      </c>
      <c r="C1055" s="607" t="s">
        <v>1915</v>
      </c>
      <c r="D1055" s="178"/>
      <c r="E1055" s="947"/>
      <c r="F1055" s="31"/>
      <c r="G1055" s="48"/>
      <c r="H1055" s="49"/>
      <c r="I1055" s="92"/>
      <c r="J1055" s="890"/>
      <c r="K1055" s="49"/>
      <c r="L1055" s="117" t="s">
        <v>906</v>
      </c>
      <c r="M1055" s="154" t="s">
        <v>86</v>
      </c>
      <c r="N1055" s="1334" t="s">
        <v>22</v>
      </c>
      <c r="O1055" s="1408" t="s">
        <v>1919</v>
      </c>
      <c r="P1055" s="179" t="s">
        <v>1921</v>
      </c>
    </row>
    <row r="1056" spans="1:16" s="14" customFormat="1" ht="42.65" customHeight="1">
      <c r="A1056" s="1018"/>
      <c r="B1056" s="953" t="s">
        <v>19</v>
      </c>
      <c r="C1056" s="607" t="s">
        <v>1922</v>
      </c>
      <c r="D1056" s="178" t="s">
        <v>465</v>
      </c>
      <c r="E1056" s="947"/>
      <c r="F1056" s="948"/>
      <c r="G1056" s="949"/>
      <c r="H1056" s="933"/>
      <c r="I1056" s="86"/>
      <c r="J1056" s="890"/>
      <c r="K1056" s="933" t="str">
        <f>IF(I1056=0,"",I1056*1.35*J1060)</f>
        <v/>
      </c>
      <c r="L1056" s="117" t="s">
        <v>52</v>
      </c>
      <c r="M1056" s="154" t="s">
        <v>86</v>
      </c>
      <c r="N1056" s="1334" t="s">
        <v>22</v>
      </c>
      <c r="O1056" s="1408" t="s">
        <v>1923</v>
      </c>
      <c r="P1056" s="179" t="s">
        <v>1917</v>
      </c>
    </row>
    <row r="1057" spans="1:16" s="14" customFormat="1" ht="42.65" customHeight="1">
      <c r="A1057" s="1018"/>
      <c r="B1057" s="953" t="s">
        <v>19</v>
      </c>
      <c r="C1057" s="607" t="s">
        <v>1922</v>
      </c>
      <c r="D1057" s="178" t="s">
        <v>465</v>
      </c>
      <c r="E1057" s="947"/>
      <c r="F1057" s="948"/>
      <c r="G1057" s="949"/>
      <c r="H1057" s="933"/>
      <c r="I1057" s="86"/>
      <c r="J1057" s="890"/>
      <c r="K1057" s="933" t="str">
        <f>IF(I1057=0,"",I1057*1.35*J1061)</f>
        <v/>
      </c>
      <c r="L1057" s="117" t="s">
        <v>1519</v>
      </c>
      <c r="M1057" s="154" t="s">
        <v>86</v>
      </c>
      <c r="N1057" s="1334" t="s">
        <v>22</v>
      </c>
      <c r="O1057" s="1408" t="s">
        <v>1924</v>
      </c>
      <c r="P1057" s="179" t="s">
        <v>1757</v>
      </c>
    </row>
    <row r="1058" spans="1:16" s="14" customFormat="1" ht="42.65" customHeight="1">
      <c r="A1058" s="1018"/>
      <c r="B1058" s="953" t="s">
        <v>19</v>
      </c>
      <c r="C1058" s="607" t="s">
        <v>1922</v>
      </c>
      <c r="D1058" s="178"/>
      <c r="E1058" s="24"/>
      <c r="F1058" s="948"/>
      <c r="G1058" s="949"/>
      <c r="H1058" s="933"/>
      <c r="I1058" s="86"/>
      <c r="J1058" s="890"/>
      <c r="K1058" s="933" t="str">
        <f>IF(I1058=0,"",I1058*1.35*J1056)</f>
        <v/>
      </c>
      <c r="L1058" s="117" t="s">
        <v>447</v>
      </c>
      <c r="M1058" s="154" t="s">
        <v>86</v>
      </c>
      <c r="N1058" s="1334" t="s">
        <v>22</v>
      </c>
      <c r="O1058" s="1408" t="s">
        <v>1925</v>
      </c>
      <c r="P1058" s="179" t="s">
        <v>1917</v>
      </c>
    </row>
    <row r="1059" spans="1:16" s="14" customFormat="1" ht="42.65" customHeight="1">
      <c r="A1059" s="1018"/>
      <c r="B1059" s="953" t="s">
        <v>19</v>
      </c>
      <c r="C1059" s="608" t="s">
        <v>1922</v>
      </c>
      <c r="D1059" s="178"/>
      <c r="E1059" s="947"/>
      <c r="F1059" s="948"/>
      <c r="G1059" s="949"/>
      <c r="H1059" s="933"/>
      <c r="I1059" s="86"/>
      <c r="J1059" s="890"/>
      <c r="K1059" s="933" t="str">
        <f>IF(I1059=0,"",I1059*1.35*J1053)</f>
        <v/>
      </c>
      <c r="L1059" s="58" t="s">
        <v>904</v>
      </c>
      <c r="M1059" s="154" t="s">
        <v>86</v>
      </c>
      <c r="N1059" s="1334" t="s">
        <v>22</v>
      </c>
      <c r="O1059" s="1408" t="s">
        <v>1925</v>
      </c>
      <c r="P1059" s="179" t="s">
        <v>1926</v>
      </c>
    </row>
    <row r="1060" spans="1:16" s="14" customFormat="1" ht="42.65" customHeight="1">
      <c r="A1060" s="1018"/>
      <c r="B1060" s="953" t="s">
        <v>19</v>
      </c>
      <c r="C1060" s="607" t="s">
        <v>1922</v>
      </c>
      <c r="D1060" s="178"/>
      <c r="E1060" s="947"/>
      <c r="F1060" s="948"/>
      <c r="G1060" s="949"/>
      <c r="H1060" s="933"/>
      <c r="I1060" s="86"/>
      <c r="J1060" s="890"/>
      <c r="K1060" s="933" t="str">
        <f>IF(I1060=0,"",I1060*1.35*J1059)</f>
        <v/>
      </c>
      <c r="L1060" s="58" t="s">
        <v>906</v>
      </c>
      <c r="M1060" s="154" t="s">
        <v>86</v>
      </c>
      <c r="N1060" s="1334" t="s">
        <v>22</v>
      </c>
      <c r="O1060" s="1408" t="s">
        <v>1925</v>
      </c>
      <c r="P1060" s="179" t="s">
        <v>1927</v>
      </c>
    </row>
    <row r="1061" spans="1:16" s="14" customFormat="1" ht="42.65" customHeight="1">
      <c r="A1061" s="1018"/>
      <c r="B1061" s="953" t="s">
        <v>19</v>
      </c>
      <c r="C1061" s="607" t="s">
        <v>1928</v>
      </c>
      <c r="D1061" s="178" t="s">
        <v>1021</v>
      </c>
      <c r="E1061" s="27"/>
      <c r="F1061" s="948"/>
      <c r="G1061" s="949" t="str">
        <f>IF(F1061=0,"",E1058/F1061)</f>
        <v/>
      </c>
      <c r="H1061" s="933" t="str">
        <f>IF(F1061=0,"",G1061*1.3)</f>
        <v/>
      </c>
      <c r="I1061" s="86"/>
      <c r="J1061" s="890"/>
      <c r="K1061" s="933" t="str">
        <f>IF(I1061=0,"",I1061*1.3*J1061)</f>
        <v/>
      </c>
      <c r="L1061" s="117" t="s">
        <v>52</v>
      </c>
      <c r="M1061" s="154" t="s">
        <v>86</v>
      </c>
      <c r="N1061" s="1334" t="s">
        <v>22</v>
      </c>
      <c r="O1061" s="1408" t="s">
        <v>1929</v>
      </c>
      <c r="P1061" s="179" t="s">
        <v>1549</v>
      </c>
    </row>
    <row r="1062" spans="1:16" s="14" customFormat="1" ht="42.65" customHeight="1">
      <c r="A1062" s="1018"/>
      <c r="B1062" s="953" t="s">
        <v>19</v>
      </c>
      <c r="C1062" s="607" t="s">
        <v>1930</v>
      </c>
      <c r="D1062" s="178" t="s">
        <v>1021</v>
      </c>
      <c r="E1062" s="27"/>
      <c r="F1062" s="948"/>
      <c r="G1062" s="949" t="str">
        <f>IF(F1062=0,"",E1059/F1062)</f>
        <v/>
      </c>
      <c r="H1062" s="933" t="str">
        <f>IF(F1062=0,"",G1062*1.3)</f>
        <v/>
      </c>
      <c r="I1062" s="86"/>
      <c r="J1062" s="890"/>
      <c r="K1062" s="933" t="str">
        <f>IF(I1062=0,"",I1062*1.3*J1062)</f>
        <v/>
      </c>
      <c r="L1062" s="117" t="s">
        <v>52</v>
      </c>
      <c r="M1062" s="154" t="s">
        <v>86</v>
      </c>
      <c r="N1062" s="1334" t="s">
        <v>22</v>
      </c>
      <c r="O1062" s="1408" t="s">
        <v>1931</v>
      </c>
      <c r="P1062" s="179" t="s">
        <v>1549</v>
      </c>
    </row>
    <row r="1063" spans="1:16" s="14" customFormat="1" ht="42.65" customHeight="1">
      <c r="A1063" s="1018"/>
      <c r="B1063" s="953" t="s">
        <v>19</v>
      </c>
      <c r="C1063" s="607" t="s">
        <v>1932</v>
      </c>
      <c r="D1063" s="178"/>
      <c r="E1063" s="24"/>
      <c r="F1063" s="15"/>
      <c r="G1063" s="36"/>
      <c r="H1063" s="37"/>
      <c r="I1063" s="59"/>
      <c r="J1063" s="890"/>
      <c r="K1063" s="39"/>
      <c r="L1063" s="117" t="s">
        <v>52</v>
      </c>
      <c r="M1063" s="154" t="s">
        <v>86</v>
      </c>
      <c r="N1063" s="1334" t="s">
        <v>22</v>
      </c>
      <c r="O1063" s="1408" t="s">
        <v>1933</v>
      </c>
      <c r="P1063" s="179" t="s">
        <v>1934</v>
      </c>
    </row>
    <row r="1064" spans="1:16" s="14" customFormat="1" ht="42.65" customHeight="1">
      <c r="A1064" s="1018"/>
      <c r="B1064" s="953" t="s">
        <v>19</v>
      </c>
      <c r="C1064" s="607" t="s">
        <v>1932</v>
      </c>
      <c r="D1064" s="178"/>
      <c r="E1064" s="24"/>
      <c r="F1064" s="15"/>
      <c r="G1064" s="36"/>
      <c r="H1064" s="37"/>
      <c r="I1064" s="59"/>
      <c r="J1064" s="890"/>
      <c r="K1064" s="39"/>
      <c r="L1064" s="117" t="s">
        <v>445</v>
      </c>
      <c r="M1064" s="154" t="s">
        <v>86</v>
      </c>
      <c r="N1064" s="1334" t="s">
        <v>22</v>
      </c>
      <c r="O1064" s="1408" t="s">
        <v>1933</v>
      </c>
      <c r="P1064" s="179" t="s">
        <v>1935</v>
      </c>
    </row>
    <row r="1065" spans="1:16" s="14" customFormat="1" ht="42.65" customHeight="1">
      <c r="A1065" s="1018"/>
      <c r="B1065" s="953" t="s">
        <v>19</v>
      </c>
      <c r="C1065" s="607" t="s">
        <v>1932</v>
      </c>
      <c r="D1065" s="178"/>
      <c r="E1065" s="24"/>
      <c r="F1065" s="15"/>
      <c r="G1065" s="36"/>
      <c r="H1065" s="37"/>
      <c r="I1065" s="59"/>
      <c r="J1065" s="890"/>
      <c r="K1065" s="39"/>
      <c r="L1065" s="117" t="s">
        <v>447</v>
      </c>
      <c r="M1065" s="154" t="s">
        <v>86</v>
      </c>
      <c r="N1065" s="1334" t="s">
        <v>22</v>
      </c>
      <c r="O1065" s="1408" t="s">
        <v>1933</v>
      </c>
      <c r="P1065" s="179" t="s">
        <v>1936</v>
      </c>
    </row>
    <row r="1066" spans="1:16" s="14" customFormat="1" ht="42.65" customHeight="1">
      <c r="A1066" s="1018"/>
      <c r="B1066" s="953" t="s">
        <v>19</v>
      </c>
      <c r="C1066" s="607" t="s">
        <v>1937</v>
      </c>
      <c r="D1066" s="178"/>
      <c r="E1066" s="24"/>
      <c r="F1066" s="15"/>
      <c r="G1066" s="36"/>
      <c r="H1066" s="37"/>
      <c r="I1066" s="59"/>
      <c r="J1066" s="890"/>
      <c r="K1066" s="39"/>
      <c r="L1066" s="117" t="s">
        <v>52</v>
      </c>
      <c r="M1066" s="154" t="s">
        <v>86</v>
      </c>
      <c r="N1066" s="1334" t="s">
        <v>22</v>
      </c>
      <c r="O1066" s="1408" t="s">
        <v>1938</v>
      </c>
      <c r="P1066" s="179" t="s">
        <v>1939</v>
      </c>
    </row>
    <row r="1067" spans="1:16" s="14" customFormat="1" ht="42.65" customHeight="1">
      <c r="A1067" s="1018"/>
      <c r="B1067" s="953" t="s">
        <v>19</v>
      </c>
      <c r="C1067" s="607" t="s">
        <v>1937</v>
      </c>
      <c r="D1067" s="178"/>
      <c r="E1067" s="24"/>
      <c r="F1067" s="15"/>
      <c r="G1067" s="36"/>
      <c r="H1067" s="37"/>
      <c r="I1067" s="59"/>
      <c r="J1067" s="890"/>
      <c r="K1067" s="39"/>
      <c r="L1067" s="117" t="s">
        <v>445</v>
      </c>
      <c r="M1067" s="154" t="s">
        <v>86</v>
      </c>
      <c r="N1067" s="1334" t="s">
        <v>22</v>
      </c>
      <c r="O1067" s="1408" t="s">
        <v>1938</v>
      </c>
      <c r="P1067" s="179" t="s">
        <v>1940</v>
      </c>
    </row>
    <row r="1068" spans="1:16" s="14" customFormat="1" ht="42.65" customHeight="1">
      <c r="A1068" s="1018"/>
      <c r="B1068" s="953" t="s">
        <v>19</v>
      </c>
      <c r="C1068" s="607" t="s">
        <v>1937</v>
      </c>
      <c r="D1068" s="178"/>
      <c r="E1068" s="24"/>
      <c r="F1068" s="15"/>
      <c r="G1068" s="36"/>
      <c r="H1068" s="37"/>
      <c r="I1068" s="59"/>
      <c r="J1068" s="890"/>
      <c r="K1068" s="39"/>
      <c r="L1068" s="117" t="s">
        <v>447</v>
      </c>
      <c r="M1068" s="154" t="s">
        <v>86</v>
      </c>
      <c r="N1068" s="1334" t="s">
        <v>22</v>
      </c>
      <c r="O1068" s="1408" t="s">
        <v>1938</v>
      </c>
      <c r="P1068" s="179" t="s">
        <v>1939</v>
      </c>
    </row>
    <row r="1069" spans="1:16" s="14" customFormat="1" ht="42.65" customHeight="1">
      <c r="A1069" s="1018"/>
      <c r="B1069" s="953" t="s">
        <v>19</v>
      </c>
      <c r="C1069" s="607" t="s">
        <v>1941</v>
      </c>
      <c r="D1069" s="178"/>
      <c r="E1069" s="24"/>
      <c r="F1069" s="15"/>
      <c r="G1069" s="36"/>
      <c r="H1069" s="37"/>
      <c r="I1069" s="59"/>
      <c r="J1069" s="890"/>
      <c r="K1069" s="39"/>
      <c r="L1069" s="117" t="s">
        <v>52</v>
      </c>
      <c r="M1069" s="154" t="s">
        <v>86</v>
      </c>
      <c r="N1069" s="1334" t="s">
        <v>22</v>
      </c>
      <c r="O1069" s="1408" t="s">
        <v>1942</v>
      </c>
      <c r="P1069" s="179" t="s">
        <v>1943</v>
      </c>
    </row>
    <row r="1070" spans="1:16" s="14" customFormat="1" ht="42.65" customHeight="1">
      <c r="A1070" s="1018"/>
      <c r="B1070" s="953" t="s">
        <v>19</v>
      </c>
      <c r="C1070" s="607" t="s">
        <v>1941</v>
      </c>
      <c r="D1070" s="178"/>
      <c r="E1070" s="24"/>
      <c r="F1070" s="15"/>
      <c r="G1070" s="36"/>
      <c r="H1070" s="37"/>
      <c r="I1070" s="59"/>
      <c r="J1070" s="890"/>
      <c r="K1070" s="39"/>
      <c r="L1070" s="117" t="s">
        <v>445</v>
      </c>
      <c r="M1070" s="154" t="s">
        <v>86</v>
      </c>
      <c r="N1070" s="1334" t="s">
        <v>22</v>
      </c>
      <c r="O1070" s="1408" t="s">
        <v>1942</v>
      </c>
      <c r="P1070" s="179" t="s">
        <v>1944</v>
      </c>
    </row>
    <row r="1071" spans="1:16" s="14" customFormat="1" ht="42.65" customHeight="1">
      <c r="A1071" s="1018"/>
      <c r="B1071" s="953" t="s">
        <v>19</v>
      </c>
      <c r="C1071" s="607" t="s">
        <v>1941</v>
      </c>
      <c r="D1071" s="178"/>
      <c r="E1071" s="24"/>
      <c r="F1071" s="15"/>
      <c r="G1071" s="36"/>
      <c r="H1071" s="37"/>
      <c r="I1071" s="59"/>
      <c r="J1071" s="890"/>
      <c r="K1071" s="39"/>
      <c r="L1071" s="117" t="s">
        <v>447</v>
      </c>
      <c r="M1071" s="154" t="s">
        <v>86</v>
      </c>
      <c r="N1071" s="1334" t="s">
        <v>22</v>
      </c>
      <c r="O1071" s="1408" t="s">
        <v>1942</v>
      </c>
      <c r="P1071" s="179" t="s">
        <v>1945</v>
      </c>
    </row>
    <row r="1072" spans="1:16" s="14" customFormat="1" ht="42.65" customHeight="1">
      <c r="A1072" s="1018"/>
      <c r="B1072" s="953" t="s">
        <v>19</v>
      </c>
      <c r="C1072" s="607" t="s">
        <v>1946</v>
      </c>
      <c r="D1072" s="178"/>
      <c r="E1072" s="558"/>
      <c r="F1072" s="15"/>
      <c r="G1072" s="36"/>
      <c r="H1072" s="37"/>
      <c r="I1072" s="59"/>
      <c r="J1072" s="890"/>
      <c r="K1072" s="39"/>
      <c r="L1072" s="117" t="s">
        <v>52</v>
      </c>
      <c r="M1072" s="154" t="s">
        <v>86</v>
      </c>
      <c r="N1072" s="1334" t="s">
        <v>22</v>
      </c>
      <c r="O1072" s="1408" t="s">
        <v>1947</v>
      </c>
      <c r="P1072" s="179" t="s">
        <v>1948</v>
      </c>
    </row>
    <row r="1073" spans="1:16" s="14" customFormat="1" ht="42.65" customHeight="1">
      <c r="A1073" s="1018"/>
      <c r="B1073" s="953" t="s">
        <v>19</v>
      </c>
      <c r="C1073" s="607" t="s">
        <v>1946</v>
      </c>
      <c r="D1073" s="178"/>
      <c r="E1073" s="558"/>
      <c r="F1073" s="15"/>
      <c r="G1073" s="36"/>
      <c r="H1073" s="37"/>
      <c r="I1073" s="59"/>
      <c r="J1073" s="890"/>
      <c r="K1073" s="39"/>
      <c r="L1073" s="117" t="s">
        <v>445</v>
      </c>
      <c r="M1073" s="154" t="s">
        <v>86</v>
      </c>
      <c r="N1073" s="1334" t="s">
        <v>22</v>
      </c>
      <c r="O1073" s="1408" t="s">
        <v>1947</v>
      </c>
      <c r="P1073" s="179" t="s">
        <v>1949</v>
      </c>
    </row>
    <row r="1074" spans="1:16" s="14" customFormat="1" ht="42.65" customHeight="1">
      <c r="A1074" s="1018"/>
      <c r="B1074" s="953" t="s">
        <v>19</v>
      </c>
      <c r="C1074" s="608" t="s">
        <v>1946</v>
      </c>
      <c r="D1074" s="178"/>
      <c r="E1074" s="69"/>
      <c r="F1074" s="15"/>
      <c r="G1074" s="36"/>
      <c r="H1074" s="37"/>
      <c r="I1074" s="59"/>
      <c r="J1074" s="890"/>
      <c r="K1074" s="39"/>
      <c r="L1074" s="117" t="s">
        <v>447</v>
      </c>
      <c r="M1074" s="154" t="s">
        <v>86</v>
      </c>
      <c r="N1074" s="1334" t="s">
        <v>22</v>
      </c>
      <c r="O1074" s="1408" t="s">
        <v>1947</v>
      </c>
      <c r="P1074" s="179" t="s">
        <v>1948</v>
      </c>
    </row>
    <row r="1075" spans="1:16" s="14" customFormat="1" ht="42.65" customHeight="1">
      <c r="A1075" s="1018"/>
      <c r="B1075" s="953" t="s">
        <v>19</v>
      </c>
      <c r="C1075" s="607" t="s">
        <v>1950</v>
      </c>
      <c r="D1075" s="178"/>
      <c r="E1075" s="558"/>
      <c r="F1075" s="70"/>
      <c r="G1075" s="71"/>
      <c r="H1075" s="72"/>
      <c r="I1075" s="88"/>
      <c r="J1075" s="890"/>
      <c r="K1075" s="72"/>
      <c r="L1075" s="117" t="s">
        <v>52</v>
      </c>
      <c r="M1075" s="154" t="s">
        <v>86</v>
      </c>
      <c r="N1075" s="1334" t="s">
        <v>22</v>
      </c>
      <c r="O1075" s="1408" t="s">
        <v>1951</v>
      </c>
      <c r="P1075" s="179" t="s">
        <v>1952</v>
      </c>
    </row>
    <row r="1076" spans="1:16" s="14" customFormat="1" ht="42.65" customHeight="1">
      <c r="A1076" s="1018"/>
      <c r="B1076" s="953" t="s">
        <v>19</v>
      </c>
      <c r="C1076" s="608" t="s">
        <v>1950</v>
      </c>
      <c r="D1076" s="178"/>
      <c r="E1076" s="69"/>
      <c r="F1076" s="563"/>
      <c r="G1076" s="564"/>
      <c r="H1076" s="565"/>
      <c r="I1076" s="566"/>
      <c r="J1076" s="890"/>
      <c r="K1076" s="565"/>
      <c r="L1076" s="58" t="s">
        <v>904</v>
      </c>
      <c r="M1076" s="154" t="s">
        <v>86</v>
      </c>
      <c r="N1076" s="1334" t="s">
        <v>22</v>
      </c>
      <c r="O1076" s="1408" t="s">
        <v>1951</v>
      </c>
      <c r="P1076" s="179" t="s">
        <v>1953</v>
      </c>
    </row>
    <row r="1077" spans="1:16" s="14" customFormat="1" ht="42.65" customHeight="1">
      <c r="A1077" s="1018"/>
      <c r="B1077" s="953" t="s">
        <v>19</v>
      </c>
      <c r="C1077" s="607" t="s">
        <v>1950</v>
      </c>
      <c r="D1077" s="178"/>
      <c r="E1077" s="558"/>
      <c r="F1077" s="563"/>
      <c r="G1077" s="564"/>
      <c r="H1077" s="565"/>
      <c r="I1077" s="566"/>
      <c r="J1077" s="890"/>
      <c r="K1077" s="565"/>
      <c r="L1077" s="58" t="s">
        <v>906</v>
      </c>
      <c r="M1077" s="154" t="s">
        <v>86</v>
      </c>
      <c r="N1077" s="1334" t="s">
        <v>22</v>
      </c>
      <c r="O1077" s="1408" t="s">
        <v>1951</v>
      </c>
      <c r="P1077" s="179" t="s">
        <v>1954</v>
      </c>
    </row>
    <row r="1078" spans="1:16" s="68" customFormat="1" ht="42.65" customHeight="1">
      <c r="A1078" s="75"/>
      <c r="B1078" s="953" t="s">
        <v>19</v>
      </c>
      <c r="C1078" s="608" t="s">
        <v>1950</v>
      </c>
      <c r="D1078" s="178"/>
      <c r="E1078" s="69"/>
      <c r="F1078" s="70"/>
      <c r="G1078" s="71"/>
      <c r="H1078" s="72"/>
      <c r="I1078" s="88"/>
      <c r="J1078" s="890"/>
      <c r="K1078" s="72"/>
      <c r="L1078" s="117" t="s">
        <v>447</v>
      </c>
      <c r="M1078" s="154" t="s">
        <v>86</v>
      </c>
      <c r="N1078" s="1334" t="s">
        <v>22</v>
      </c>
      <c r="O1078" s="1408" t="s">
        <v>1951</v>
      </c>
      <c r="P1078" s="179" t="s">
        <v>1955</v>
      </c>
    </row>
    <row r="1079" spans="1:16" s="68" customFormat="1" ht="42.65" customHeight="1">
      <c r="A1079" s="75"/>
      <c r="B1079" s="953" t="s">
        <v>19</v>
      </c>
      <c r="C1079" s="608" t="s">
        <v>1956</v>
      </c>
      <c r="D1079" s="178"/>
      <c r="E1079" s="69"/>
      <c r="F1079" s="563"/>
      <c r="G1079" s="564"/>
      <c r="H1079" s="565"/>
      <c r="I1079" s="566"/>
      <c r="J1079" s="890"/>
      <c r="K1079" s="565"/>
      <c r="L1079" s="58" t="s">
        <v>904</v>
      </c>
      <c r="M1079" s="154" t="s">
        <v>86</v>
      </c>
      <c r="N1079" s="1334" t="s">
        <v>22</v>
      </c>
      <c r="O1079" s="1408" t="s">
        <v>1957</v>
      </c>
      <c r="P1079" s="179" t="s">
        <v>1954</v>
      </c>
    </row>
    <row r="1080" spans="1:16" s="68" customFormat="1" ht="42.65" customHeight="1">
      <c r="A1080" s="75"/>
      <c r="B1080" s="953" t="s">
        <v>19</v>
      </c>
      <c r="C1080" s="607" t="s">
        <v>1956</v>
      </c>
      <c r="D1080" s="178"/>
      <c r="E1080" s="24"/>
      <c r="F1080" s="563"/>
      <c r="G1080" s="564"/>
      <c r="H1080" s="565"/>
      <c r="I1080" s="566"/>
      <c r="J1080" s="890"/>
      <c r="K1080" s="565"/>
      <c r="L1080" s="58" t="s">
        <v>906</v>
      </c>
      <c r="M1080" s="154" t="s">
        <v>86</v>
      </c>
      <c r="N1080" s="1334" t="s">
        <v>22</v>
      </c>
      <c r="O1080" s="1408" t="s">
        <v>1957</v>
      </c>
      <c r="P1080" s="179" t="s">
        <v>1954</v>
      </c>
    </row>
    <row r="1081" spans="1:16" s="68" customFormat="1" ht="42.65" customHeight="1">
      <c r="A1081" s="75"/>
      <c r="B1081" s="953" t="s">
        <v>19</v>
      </c>
      <c r="C1081" s="607" t="s">
        <v>1956</v>
      </c>
      <c r="D1081" s="178"/>
      <c r="E1081" s="24"/>
      <c r="F1081" s="70"/>
      <c r="G1081" s="71"/>
      <c r="H1081" s="72"/>
      <c r="I1081" s="88"/>
      <c r="J1081" s="890"/>
      <c r="K1081" s="72"/>
      <c r="L1081" s="117" t="s">
        <v>52</v>
      </c>
      <c r="M1081" s="154" t="s">
        <v>86</v>
      </c>
      <c r="N1081" s="1334" t="s">
        <v>22</v>
      </c>
      <c r="O1081" s="1408" t="s">
        <v>1957</v>
      </c>
      <c r="P1081" s="179" t="s">
        <v>1958</v>
      </c>
    </row>
    <row r="1082" spans="1:16" s="68" customFormat="1" ht="42.65" customHeight="1">
      <c r="A1082" s="75"/>
      <c r="B1082" s="953" t="s">
        <v>19</v>
      </c>
      <c r="C1082" s="607" t="s">
        <v>1956</v>
      </c>
      <c r="D1082" s="178"/>
      <c r="E1082" s="24"/>
      <c r="F1082" s="70"/>
      <c r="G1082" s="71"/>
      <c r="H1082" s="72"/>
      <c r="I1082" s="88"/>
      <c r="J1082" s="890"/>
      <c r="K1082" s="72"/>
      <c r="L1082" s="117" t="s">
        <v>447</v>
      </c>
      <c r="M1082" s="154" t="s">
        <v>86</v>
      </c>
      <c r="N1082" s="1334" t="s">
        <v>22</v>
      </c>
      <c r="O1082" s="1408" t="s">
        <v>1957</v>
      </c>
      <c r="P1082" s="179" t="s">
        <v>1959</v>
      </c>
    </row>
    <row r="1083" spans="1:16" s="14" customFormat="1" ht="42.65" customHeight="1">
      <c r="A1083" s="1018"/>
      <c r="B1083" s="953" t="s">
        <v>19</v>
      </c>
      <c r="C1083" s="607" t="s">
        <v>1960</v>
      </c>
      <c r="D1083" s="178"/>
      <c r="E1083" s="24"/>
      <c r="F1083" s="15"/>
      <c r="G1083" s="36"/>
      <c r="H1083" s="37"/>
      <c r="I1083" s="59"/>
      <c r="J1083" s="890"/>
      <c r="K1083" s="39"/>
      <c r="L1083" s="117" t="s">
        <v>52</v>
      </c>
      <c r="M1083" s="154" t="s">
        <v>86</v>
      </c>
      <c r="N1083" s="1334" t="s">
        <v>22</v>
      </c>
      <c r="O1083" s="1408" t="s">
        <v>1961</v>
      </c>
      <c r="P1083" s="179" t="s">
        <v>1962</v>
      </c>
    </row>
    <row r="1084" spans="1:16" s="14" customFormat="1" ht="42.65" customHeight="1">
      <c r="A1084" s="1018"/>
      <c r="B1084" s="953" t="s">
        <v>19</v>
      </c>
      <c r="C1084" s="607" t="s">
        <v>1960</v>
      </c>
      <c r="D1084" s="178"/>
      <c r="E1084" s="24"/>
      <c r="F1084" s="15"/>
      <c r="G1084" s="36"/>
      <c r="H1084" s="37"/>
      <c r="I1084" s="59"/>
      <c r="J1084" s="890"/>
      <c r="K1084" s="39"/>
      <c r="L1084" s="117" t="s">
        <v>445</v>
      </c>
      <c r="M1084" s="154" t="s">
        <v>86</v>
      </c>
      <c r="N1084" s="1334" t="s">
        <v>22</v>
      </c>
      <c r="O1084" s="1408" t="s">
        <v>1961</v>
      </c>
      <c r="P1084" s="179" t="s">
        <v>1963</v>
      </c>
    </row>
    <row r="1085" spans="1:16" s="14" customFormat="1" ht="42.65" customHeight="1">
      <c r="A1085" s="1018"/>
      <c r="B1085" s="953" t="s">
        <v>19</v>
      </c>
      <c r="C1085" s="607" t="s">
        <v>1960</v>
      </c>
      <c r="D1085" s="178"/>
      <c r="E1085" s="24"/>
      <c r="F1085" s="15"/>
      <c r="G1085" s="36"/>
      <c r="H1085" s="37"/>
      <c r="I1085" s="59"/>
      <c r="J1085" s="890"/>
      <c r="K1085" s="39"/>
      <c r="L1085" s="117" t="s">
        <v>447</v>
      </c>
      <c r="M1085" s="154" t="s">
        <v>86</v>
      </c>
      <c r="N1085" s="1334" t="s">
        <v>22</v>
      </c>
      <c r="O1085" s="1408" t="s">
        <v>1961</v>
      </c>
      <c r="P1085" s="179" t="s">
        <v>1964</v>
      </c>
    </row>
    <row r="1086" spans="1:16" s="14" customFormat="1" ht="42.65" customHeight="1">
      <c r="A1086" s="1018"/>
      <c r="B1086" s="953" t="s">
        <v>19</v>
      </c>
      <c r="C1086" s="607" t="s">
        <v>1965</v>
      </c>
      <c r="D1086" s="178"/>
      <c r="E1086" s="24"/>
      <c r="F1086" s="15"/>
      <c r="G1086" s="36"/>
      <c r="H1086" s="37"/>
      <c r="I1086" s="59"/>
      <c r="J1086" s="890"/>
      <c r="K1086" s="39"/>
      <c r="L1086" s="117" t="s">
        <v>52</v>
      </c>
      <c r="M1086" s="154" t="s">
        <v>86</v>
      </c>
      <c r="N1086" s="1334" t="s">
        <v>22</v>
      </c>
      <c r="O1086" s="1408" t="s">
        <v>1966</v>
      </c>
      <c r="P1086" s="179" t="s">
        <v>1967</v>
      </c>
    </row>
    <row r="1087" spans="1:16" s="14" customFormat="1" ht="42.65" customHeight="1">
      <c r="A1087" s="1018"/>
      <c r="B1087" s="953" t="s">
        <v>19</v>
      </c>
      <c r="C1087" s="607" t="s">
        <v>1965</v>
      </c>
      <c r="D1087" s="178"/>
      <c r="E1087" s="24"/>
      <c r="F1087" s="15"/>
      <c r="G1087" s="36"/>
      <c r="H1087" s="37"/>
      <c r="I1087" s="59"/>
      <c r="J1087" s="890"/>
      <c r="K1087" s="39"/>
      <c r="L1087" s="117" t="s">
        <v>445</v>
      </c>
      <c r="M1087" s="154" t="s">
        <v>86</v>
      </c>
      <c r="N1087" s="1334" t="s">
        <v>22</v>
      </c>
      <c r="O1087" s="1408" t="s">
        <v>1966</v>
      </c>
      <c r="P1087" s="179" t="s">
        <v>1968</v>
      </c>
    </row>
    <row r="1088" spans="1:16" s="14" customFormat="1" ht="42.65" customHeight="1">
      <c r="A1088" s="1018"/>
      <c r="B1088" s="953" t="s">
        <v>19</v>
      </c>
      <c r="C1088" s="607" t="s">
        <v>1965</v>
      </c>
      <c r="D1088" s="178"/>
      <c r="E1088" s="24"/>
      <c r="F1088" s="15"/>
      <c r="G1088" s="36"/>
      <c r="H1088" s="37"/>
      <c r="I1088" s="59"/>
      <c r="J1088" s="890"/>
      <c r="K1088" s="39"/>
      <c r="L1088" s="117" t="s">
        <v>447</v>
      </c>
      <c r="M1088" s="154" t="s">
        <v>86</v>
      </c>
      <c r="N1088" s="1334" t="s">
        <v>22</v>
      </c>
      <c r="O1088" s="1408" t="s">
        <v>1966</v>
      </c>
      <c r="P1088" s="179" t="s">
        <v>1967</v>
      </c>
    </row>
    <row r="1089" spans="1:16" s="14" customFormat="1" ht="42.65" customHeight="1">
      <c r="A1089" s="1018"/>
      <c r="B1089" s="953" t="s">
        <v>19</v>
      </c>
      <c r="C1089" s="607" t="s">
        <v>1969</v>
      </c>
      <c r="D1089" s="178"/>
      <c r="E1089" s="24"/>
      <c r="F1089" s="15"/>
      <c r="G1089" s="36"/>
      <c r="H1089" s="37"/>
      <c r="I1089" s="59"/>
      <c r="J1089" s="890"/>
      <c r="K1089" s="39"/>
      <c r="L1089" s="117" t="s">
        <v>52</v>
      </c>
      <c r="M1089" s="154" t="s">
        <v>86</v>
      </c>
      <c r="N1089" s="1334" t="s">
        <v>22</v>
      </c>
      <c r="O1089" s="1408" t="s">
        <v>1970</v>
      </c>
      <c r="P1089" s="179" t="s">
        <v>1971</v>
      </c>
    </row>
    <row r="1090" spans="1:16" s="14" customFormat="1" ht="42.65" customHeight="1">
      <c r="A1090" s="1018"/>
      <c r="B1090" s="953" t="s">
        <v>19</v>
      </c>
      <c r="C1090" s="607" t="s">
        <v>1969</v>
      </c>
      <c r="D1090" s="178"/>
      <c r="E1090" s="24"/>
      <c r="F1090" s="15"/>
      <c r="G1090" s="36"/>
      <c r="H1090" s="37"/>
      <c r="I1090" s="59"/>
      <c r="J1090" s="890"/>
      <c r="K1090" s="39"/>
      <c r="L1090" s="117" t="s">
        <v>445</v>
      </c>
      <c r="M1090" s="154" t="s">
        <v>86</v>
      </c>
      <c r="N1090" s="1334" t="s">
        <v>22</v>
      </c>
      <c r="O1090" s="1408" t="s">
        <v>1970</v>
      </c>
      <c r="P1090" s="179" t="s">
        <v>1972</v>
      </c>
    </row>
    <row r="1091" spans="1:16" s="14" customFormat="1" ht="42.65" customHeight="1">
      <c r="A1091" s="1018"/>
      <c r="B1091" s="953" t="s">
        <v>19</v>
      </c>
      <c r="C1091" s="607" t="s">
        <v>1969</v>
      </c>
      <c r="D1091" s="178"/>
      <c r="E1091" s="24"/>
      <c r="F1091" s="15"/>
      <c r="G1091" s="36"/>
      <c r="H1091" s="37"/>
      <c r="I1091" s="59"/>
      <c r="J1091" s="890"/>
      <c r="K1091" s="39"/>
      <c r="L1091" s="117" t="s">
        <v>447</v>
      </c>
      <c r="M1091" s="154" t="s">
        <v>86</v>
      </c>
      <c r="N1091" s="1334" t="s">
        <v>22</v>
      </c>
      <c r="O1091" s="1408" t="s">
        <v>1970</v>
      </c>
      <c r="P1091" s="179" t="s">
        <v>1971</v>
      </c>
    </row>
    <row r="1092" spans="1:16" s="14" customFormat="1" ht="42.65" customHeight="1">
      <c r="A1092" s="1018"/>
      <c r="B1092" s="953" t="s">
        <v>19</v>
      </c>
      <c r="C1092" s="607" t="s">
        <v>1973</v>
      </c>
      <c r="D1092" s="178"/>
      <c r="E1092" s="24"/>
      <c r="F1092" s="15"/>
      <c r="G1092" s="36"/>
      <c r="H1092" s="37"/>
      <c r="I1092" s="59"/>
      <c r="J1092" s="890"/>
      <c r="K1092" s="39"/>
      <c r="L1092" s="117" t="s">
        <v>52</v>
      </c>
      <c r="M1092" s="154" t="s">
        <v>86</v>
      </c>
      <c r="N1092" s="1334" t="s">
        <v>22</v>
      </c>
      <c r="O1092" s="1408" t="s">
        <v>1974</v>
      </c>
      <c r="P1092" s="179" t="s">
        <v>1975</v>
      </c>
    </row>
    <row r="1093" spans="1:16" s="14" customFormat="1" ht="42.65" customHeight="1">
      <c r="A1093" s="1018"/>
      <c r="B1093" s="953" t="s">
        <v>19</v>
      </c>
      <c r="C1093" s="607" t="s">
        <v>1973</v>
      </c>
      <c r="D1093" s="178"/>
      <c r="E1093" s="24"/>
      <c r="F1093" s="15"/>
      <c r="G1093" s="36"/>
      <c r="H1093" s="37"/>
      <c r="I1093" s="59"/>
      <c r="J1093" s="890"/>
      <c r="K1093" s="39"/>
      <c r="L1093" s="117" t="s">
        <v>445</v>
      </c>
      <c r="M1093" s="154" t="s">
        <v>86</v>
      </c>
      <c r="N1093" s="1334" t="s">
        <v>22</v>
      </c>
      <c r="O1093" s="1408" t="s">
        <v>1974</v>
      </c>
      <c r="P1093" s="179" t="s">
        <v>1976</v>
      </c>
    </row>
    <row r="1094" spans="1:16" s="14" customFormat="1" ht="42.65" customHeight="1">
      <c r="A1094" s="1018"/>
      <c r="B1094" s="953" t="s">
        <v>19</v>
      </c>
      <c r="C1094" s="607" t="s">
        <v>1973</v>
      </c>
      <c r="D1094" s="178"/>
      <c r="E1094" s="24"/>
      <c r="F1094" s="15"/>
      <c r="G1094" s="36"/>
      <c r="H1094" s="37"/>
      <c r="I1094" s="59"/>
      <c r="J1094" s="890"/>
      <c r="K1094" s="39"/>
      <c r="L1094" s="117" t="s">
        <v>447</v>
      </c>
      <c r="M1094" s="154" t="s">
        <v>86</v>
      </c>
      <c r="N1094" s="1334" t="s">
        <v>22</v>
      </c>
      <c r="O1094" s="1408" t="s">
        <v>1974</v>
      </c>
      <c r="P1094" s="179" t="s">
        <v>1977</v>
      </c>
    </row>
    <row r="1095" spans="1:16" s="14" customFormat="1" ht="42.65" customHeight="1">
      <c r="A1095" s="1018"/>
      <c r="B1095" s="953" t="s">
        <v>19</v>
      </c>
      <c r="C1095" s="607" t="s">
        <v>1978</v>
      </c>
      <c r="D1095" s="178"/>
      <c r="E1095" s="24"/>
      <c r="F1095" s="15"/>
      <c r="G1095" s="36"/>
      <c r="H1095" s="37"/>
      <c r="I1095" s="59"/>
      <c r="J1095" s="890"/>
      <c r="K1095" s="39"/>
      <c r="L1095" s="117" t="s">
        <v>52</v>
      </c>
      <c r="M1095" s="154" t="s">
        <v>86</v>
      </c>
      <c r="N1095" s="1334" t="s">
        <v>22</v>
      </c>
      <c r="O1095" s="1408" t="s">
        <v>1979</v>
      </c>
      <c r="P1095" s="179" t="s">
        <v>1980</v>
      </c>
    </row>
    <row r="1096" spans="1:16" s="14" customFormat="1" ht="42.65" customHeight="1">
      <c r="A1096" s="1018"/>
      <c r="B1096" s="953" t="s">
        <v>19</v>
      </c>
      <c r="C1096" s="607" t="s">
        <v>1978</v>
      </c>
      <c r="D1096" s="178"/>
      <c r="E1096" s="24"/>
      <c r="F1096" s="15"/>
      <c r="G1096" s="36"/>
      <c r="H1096" s="37"/>
      <c r="I1096" s="59"/>
      <c r="J1096" s="890"/>
      <c r="K1096" s="39"/>
      <c r="L1096" s="117" t="s">
        <v>445</v>
      </c>
      <c r="M1096" s="154" t="s">
        <v>86</v>
      </c>
      <c r="N1096" s="1334" t="s">
        <v>22</v>
      </c>
      <c r="O1096" s="1408" t="s">
        <v>1979</v>
      </c>
      <c r="P1096" s="179" t="s">
        <v>1981</v>
      </c>
    </row>
    <row r="1097" spans="1:16" s="14" customFormat="1" ht="42.65" customHeight="1">
      <c r="A1097" s="1018"/>
      <c r="B1097" s="953" t="s">
        <v>19</v>
      </c>
      <c r="C1097" s="607" t="s">
        <v>1978</v>
      </c>
      <c r="D1097" s="178"/>
      <c r="E1097" s="24"/>
      <c r="F1097" s="15"/>
      <c r="G1097" s="36"/>
      <c r="H1097" s="37"/>
      <c r="I1097" s="59"/>
      <c r="J1097" s="890"/>
      <c r="K1097" s="39"/>
      <c r="L1097" s="117" t="s">
        <v>447</v>
      </c>
      <c r="M1097" s="154" t="s">
        <v>86</v>
      </c>
      <c r="N1097" s="1334" t="s">
        <v>22</v>
      </c>
      <c r="O1097" s="1408" t="s">
        <v>1979</v>
      </c>
      <c r="P1097" s="179" t="s">
        <v>1980</v>
      </c>
    </row>
    <row r="1098" spans="1:16" s="14" customFormat="1" ht="42.65" customHeight="1">
      <c r="A1098" s="1018"/>
      <c r="B1098" s="953" t="s">
        <v>19</v>
      </c>
      <c r="C1098" s="607" t="s">
        <v>1982</v>
      </c>
      <c r="D1098" s="178"/>
      <c r="E1098" s="146"/>
      <c r="F1098" s="15"/>
      <c r="G1098" s="36"/>
      <c r="H1098" s="37"/>
      <c r="I1098" s="59"/>
      <c r="J1098" s="890"/>
      <c r="K1098" s="39"/>
      <c r="L1098" s="117" t="s">
        <v>52</v>
      </c>
      <c r="M1098" s="154" t="s">
        <v>86</v>
      </c>
      <c r="N1098" s="1334" t="s">
        <v>22</v>
      </c>
      <c r="O1098" s="1408" t="s">
        <v>1983</v>
      </c>
      <c r="P1098" s="179" t="s">
        <v>1984</v>
      </c>
    </row>
    <row r="1099" spans="1:16" s="14" customFormat="1" ht="42.65" customHeight="1">
      <c r="A1099" s="1018"/>
      <c r="B1099" s="953" t="s">
        <v>19</v>
      </c>
      <c r="C1099" s="607" t="s">
        <v>1982</v>
      </c>
      <c r="D1099" s="178"/>
      <c r="E1099" s="146"/>
      <c r="F1099" s="15"/>
      <c r="G1099" s="36"/>
      <c r="H1099" s="37"/>
      <c r="I1099" s="59"/>
      <c r="J1099" s="890"/>
      <c r="K1099" s="39"/>
      <c r="L1099" s="117" t="s">
        <v>445</v>
      </c>
      <c r="M1099" s="154" t="s">
        <v>86</v>
      </c>
      <c r="N1099" s="1334" t="s">
        <v>22</v>
      </c>
      <c r="O1099" s="1408" t="s">
        <v>1983</v>
      </c>
      <c r="P1099" s="179" t="s">
        <v>1985</v>
      </c>
    </row>
    <row r="1100" spans="1:16" s="14" customFormat="1" ht="42.65" customHeight="1">
      <c r="A1100" s="1018"/>
      <c r="B1100" s="953" t="s">
        <v>19</v>
      </c>
      <c r="C1100" s="608" t="s">
        <v>1982</v>
      </c>
      <c r="D1100" s="178"/>
      <c r="E1100" s="146"/>
      <c r="F1100" s="15"/>
      <c r="G1100" s="36"/>
      <c r="H1100" s="37"/>
      <c r="I1100" s="59"/>
      <c r="J1100" s="890"/>
      <c r="K1100" s="39"/>
      <c r="L1100" s="117" t="s">
        <v>447</v>
      </c>
      <c r="M1100" s="154" t="s">
        <v>86</v>
      </c>
      <c r="N1100" s="1334" t="s">
        <v>22</v>
      </c>
      <c r="O1100" s="1408" t="s">
        <v>1983</v>
      </c>
      <c r="P1100" s="179" t="s">
        <v>1986</v>
      </c>
    </row>
    <row r="1101" spans="1:16" s="152" customFormat="1" ht="42.65" customHeight="1">
      <c r="A1101" s="1019"/>
      <c r="B1101" s="953" t="s">
        <v>19</v>
      </c>
      <c r="C1101" s="608" t="s">
        <v>1987</v>
      </c>
      <c r="D1101" s="178"/>
      <c r="E1101" s="24"/>
      <c r="F1101" s="147"/>
      <c r="G1101" s="148"/>
      <c r="H1101" s="149"/>
      <c r="I1101" s="150"/>
      <c r="J1101" s="890"/>
      <c r="K1101" s="149"/>
      <c r="L1101" s="58" t="s">
        <v>52</v>
      </c>
      <c r="M1101" s="154" t="s">
        <v>1988</v>
      </c>
      <c r="N1101" s="1334" t="s">
        <v>22</v>
      </c>
      <c r="O1101" s="1408" t="s">
        <v>1989</v>
      </c>
      <c r="P1101" s="179" t="s">
        <v>1990</v>
      </c>
    </row>
    <row r="1102" spans="1:16" s="152" customFormat="1" ht="42.65" customHeight="1">
      <c r="A1102" s="1019"/>
      <c r="B1102" s="953" t="s">
        <v>19</v>
      </c>
      <c r="C1102" s="608" t="s">
        <v>1987</v>
      </c>
      <c r="D1102" s="178"/>
      <c r="E1102" s="24"/>
      <c r="F1102" s="147"/>
      <c r="G1102" s="148"/>
      <c r="H1102" s="149"/>
      <c r="I1102" s="150"/>
      <c r="J1102" s="890"/>
      <c r="K1102" s="149"/>
      <c r="L1102" s="58" t="s">
        <v>445</v>
      </c>
      <c r="M1102" s="154" t="s">
        <v>1988</v>
      </c>
      <c r="N1102" s="1334" t="s">
        <v>22</v>
      </c>
      <c r="O1102" s="1408" t="s">
        <v>1991</v>
      </c>
      <c r="P1102" s="179" t="s">
        <v>1992</v>
      </c>
    </row>
    <row r="1103" spans="1:16" s="152" customFormat="1" ht="42.65" customHeight="1">
      <c r="A1103" s="1019"/>
      <c r="B1103" s="953" t="s">
        <v>19</v>
      </c>
      <c r="C1103" s="608" t="s">
        <v>1987</v>
      </c>
      <c r="D1103" s="178"/>
      <c r="E1103" s="24"/>
      <c r="F1103" s="147"/>
      <c r="G1103" s="148"/>
      <c r="H1103" s="149"/>
      <c r="I1103" s="150"/>
      <c r="J1103" s="890"/>
      <c r="K1103" s="149"/>
      <c r="L1103" s="58" t="s">
        <v>447</v>
      </c>
      <c r="M1103" s="154" t="s">
        <v>1988</v>
      </c>
      <c r="N1103" s="1334" t="s">
        <v>22</v>
      </c>
      <c r="O1103" s="1408" t="s">
        <v>1989</v>
      </c>
      <c r="P1103" s="179" t="s">
        <v>1990</v>
      </c>
    </row>
    <row r="1104" spans="1:16" s="14" customFormat="1" ht="42.65" customHeight="1">
      <c r="A1104" s="1018"/>
      <c r="B1104" s="953" t="s">
        <v>19</v>
      </c>
      <c r="C1104" s="607" t="s">
        <v>1993</v>
      </c>
      <c r="D1104" s="178"/>
      <c r="E1104" s="24"/>
      <c r="F1104" s="15"/>
      <c r="G1104" s="36"/>
      <c r="H1104" s="37"/>
      <c r="I1104" s="59"/>
      <c r="J1104" s="890"/>
      <c r="K1104" s="39"/>
      <c r="L1104" s="117" t="s">
        <v>52</v>
      </c>
      <c r="M1104" s="154" t="s">
        <v>86</v>
      </c>
      <c r="N1104" s="1334" t="s">
        <v>22</v>
      </c>
      <c r="O1104" s="1408" t="s">
        <v>1994</v>
      </c>
      <c r="P1104" s="179" t="s">
        <v>1995</v>
      </c>
    </row>
    <row r="1105" spans="1:16" s="14" customFormat="1" ht="42.65" customHeight="1">
      <c r="A1105" s="1018"/>
      <c r="B1105" s="953" t="s">
        <v>19</v>
      </c>
      <c r="C1105" s="607" t="s">
        <v>1993</v>
      </c>
      <c r="D1105" s="178"/>
      <c r="E1105" s="24"/>
      <c r="F1105" s="15"/>
      <c r="G1105" s="36"/>
      <c r="H1105" s="37"/>
      <c r="I1105" s="59"/>
      <c r="J1105" s="890"/>
      <c r="K1105" s="39"/>
      <c r="L1105" s="117" t="s">
        <v>445</v>
      </c>
      <c r="M1105" s="154" t="s">
        <v>86</v>
      </c>
      <c r="N1105" s="1334" t="s">
        <v>22</v>
      </c>
      <c r="O1105" s="1408" t="s">
        <v>1994</v>
      </c>
      <c r="P1105" s="179" t="s">
        <v>1996</v>
      </c>
    </row>
    <row r="1106" spans="1:16" s="14" customFormat="1" ht="42.65" customHeight="1">
      <c r="A1106" s="1018"/>
      <c r="B1106" s="953" t="s">
        <v>19</v>
      </c>
      <c r="C1106" s="607" t="s">
        <v>1993</v>
      </c>
      <c r="D1106" s="178"/>
      <c r="E1106" s="24"/>
      <c r="F1106" s="15"/>
      <c r="G1106" s="36"/>
      <c r="H1106" s="37"/>
      <c r="I1106" s="59"/>
      <c r="J1106" s="890"/>
      <c r="K1106" s="39"/>
      <c r="L1106" s="117" t="s">
        <v>447</v>
      </c>
      <c r="M1106" s="154" t="s">
        <v>86</v>
      </c>
      <c r="N1106" s="1334" t="s">
        <v>22</v>
      </c>
      <c r="O1106" s="1408" t="s">
        <v>1994</v>
      </c>
      <c r="P1106" s="179" t="s">
        <v>1995</v>
      </c>
    </row>
    <row r="1107" spans="1:16" s="14" customFormat="1" ht="42.65" customHeight="1">
      <c r="A1107" s="1018"/>
      <c r="B1107" s="953" t="s">
        <v>19</v>
      </c>
      <c r="C1107" s="607" t="s">
        <v>1997</v>
      </c>
      <c r="D1107" s="178"/>
      <c r="E1107" s="24"/>
      <c r="F1107" s="15"/>
      <c r="G1107" s="36"/>
      <c r="H1107" s="37"/>
      <c r="I1107" s="59"/>
      <c r="J1107" s="890"/>
      <c r="K1107" s="39"/>
      <c r="L1107" s="117" t="s">
        <v>52</v>
      </c>
      <c r="M1107" s="154" t="s">
        <v>86</v>
      </c>
      <c r="N1107" s="1334" t="s">
        <v>22</v>
      </c>
      <c r="O1107" s="1408" t="s">
        <v>1998</v>
      </c>
      <c r="P1107" s="179" t="s">
        <v>1999</v>
      </c>
    </row>
    <row r="1108" spans="1:16" s="14" customFormat="1" ht="42.65" customHeight="1">
      <c r="A1108" s="1018"/>
      <c r="B1108" s="953" t="s">
        <v>19</v>
      </c>
      <c r="C1108" s="607" t="s">
        <v>1997</v>
      </c>
      <c r="D1108" s="178"/>
      <c r="E1108" s="24"/>
      <c r="F1108" s="15"/>
      <c r="G1108" s="36"/>
      <c r="H1108" s="37"/>
      <c r="I1108" s="59"/>
      <c r="J1108" s="890"/>
      <c r="K1108" s="39"/>
      <c r="L1108" s="117" t="s">
        <v>445</v>
      </c>
      <c r="M1108" s="154" t="s">
        <v>86</v>
      </c>
      <c r="N1108" s="1334" t="s">
        <v>22</v>
      </c>
      <c r="O1108" s="1408" t="s">
        <v>1998</v>
      </c>
      <c r="P1108" s="179" t="s">
        <v>2000</v>
      </c>
    </row>
    <row r="1109" spans="1:16" s="14" customFormat="1" ht="42.65" customHeight="1">
      <c r="A1109" s="1018"/>
      <c r="B1109" s="953" t="s">
        <v>19</v>
      </c>
      <c r="C1109" s="607" t="s">
        <v>1997</v>
      </c>
      <c r="D1109" s="178"/>
      <c r="E1109" s="24"/>
      <c r="F1109" s="15"/>
      <c r="G1109" s="36"/>
      <c r="H1109" s="37"/>
      <c r="I1109" s="59"/>
      <c r="J1109" s="890"/>
      <c r="K1109" s="39"/>
      <c r="L1109" s="117" t="s">
        <v>447</v>
      </c>
      <c r="M1109" s="154" t="s">
        <v>86</v>
      </c>
      <c r="N1109" s="1334" t="s">
        <v>22</v>
      </c>
      <c r="O1109" s="1408" t="s">
        <v>1998</v>
      </c>
      <c r="P1109" s="179" t="s">
        <v>1999</v>
      </c>
    </row>
    <row r="1110" spans="1:16" s="14" customFormat="1" ht="42.65" customHeight="1">
      <c r="A1110" s="1018"/>
      <c r="B1110" s="953" t="s">
        <v>19</v>
      </c>
      <c r="C1110" s="607" t="s">
        <v>2001</v>
      </c>
      <c r="D1110" s="178"/>
      <c r="E1110" s="24"/>
      <c r="F1110" s="15"/>
      <c r="G1110" s="36"/>
      <c r="H1110" s="37"/>
      <c r="I1110" s="59"/>
      <c r="J1110" s="890"/>
      <c r="K1110" s="39"/>
      <c r="L1110" s="117" t="s">
        <v>52</v>
      </c>
      <c r="M1110" s="154" t="s">
        <v>86</v>
      </c>
      <c r="N1110" s="1334" t="s">
        <v>22</v>
      </c>
      <c r="O1110" s="1408" t="s">
        <v>2002</v>
      </c>
      <c r="P1110" s="179" t="s">
        <v>2003</v>
      </c>
    </row>
    <row r="1111" spans="1:16" s="14" customFormat="1" ht="42.65" customHeight="1">
      <c r="A1111" s="1018"/>
      <c r="B1111" s="953" t="s">
        <v>19</v>
      </c>
      <c r="C1111" s="607" t="s">
        <v>2001</v>
      </c>
      <c r="D1111" s="178"/>
      <c r="E1111" s="24"/>
      <c r="F1111" s="15"/>
      <c r="G1111" s="36"/>
      <c r="H1111" s="37"/>
      <c r="I1111" s="59"/>
      <c r="J1111" s="890"/>
      <c r="K1111" s="39"/>
      <c r="L1111" s="117" t="s">
        <v>445</v>
      </c>
      <c r="M1111" s="154" t="s">
        <v>86</v>
      </c>
      <c r="N1111" s="1334" t="s">
        <v>22</v>
      </c>
      <c r="O1111" s="1408" t="s">
        <v>2002</v>
      </c>
      <c r="P1111" s="179" t="s">
        <v>2004</v>
      </c>
    </row>
    <row r="1112" spans="1:16" s="14" customFormat="1" ht="42.65" customHeight="1">
      <c r="A1112" s="1018"/>
      <c r="B1112" s="953" t="s">
        <v>19</v>
      </c>
      <c r="C1112" s="607" t="s">
        <v>2001</v>
      </c>
      <c r="D1112" s="178"/>
      <c r="E1112" s="24"/>
      <c r="F1112" s="15"/>
      <c r="G1112" s="36"/>
      <c r="H1112" s="37"/>
      <c r="I1112" s="59"/>
      <c r="J1112" s="890"/>
      <c r="K1112" s="39"/>
      <c r="L1112" s="117" t="s">
        <v>447</v>
      </c>
      <c r="M1112" s="154" t="s">
        <v>86</v>
      </c>
      <c r="N1112" s="1334" t="s">
        <v>22</v>
      </c>
      <c r="O1112" s="1408" t="s">
        <v>2002</v>
      </c>
      <c r="P1112" s="179" t="s">
        <v>2003</v>
      </c>
    </row>
    <row r="1113" spans="1:16" s="14" customFormat="1" ht="42.65" customHeight="1">
      <c r="A1113" s="1018"/>
      <c r="B1113" s="953" t="s">
        <v>19</v>
      </c>
      <c r="C1113" s="607" t="s">
        <v>2005</v>
      </c>
      <c r="D1113" s="178"/>
      <c r="E1113" s="24"/>
      <c r="F1113" s="15"/>
      <c r="G1113" s="36"/>
      <c r="H1113" s="37"/>
      <c r="I1113" s="59"/>
      <c r="J1113" s="890"/>
      <c r="K1113" s="39"/>
      <c r="L1113" s="117" t="s">
        <v>52</v>
      </c>
      <c r="M1113" s="154" t="s">
        <v>86</v>
      </c>
      <c r="N1113" s="1334" t="s">
        <v>22</v>
      </c>
      <c r="O1113" s="1408" t="s">
        <v>2006</v>
      </c>
      <c r="P1113" s="179" t="s">
        <v>2007</v>
      </c>
    </row>
    <row r="1114" spans="1:16" s="14" customFormat="1" ht="42.65" customHeight="1">
      <c r="A1114" s="1018"/>
      <c r="B1114" s="953" t="s">
        <v>19</v>
      </c>
      <c r="C1114" s="607" t="s">
        <v>2005</v>
      </c>
      <c r="D1114" s="178"/>
      <c r="E1114" s="947"/>
      <c r="F1114" s="15"/>
      <c r="G1114" s="36"/>
      <c r="H1114" s="37"/>
      <c r="I1114" s="59"/>
      <c r="J1114" s="890"/>
      <c r="K1114" s="39"/>
      <c r="L1114" s="117" t="s">
        <v>447</v>
      </c>
      <c r="M1114" s="154" t="s">
        <v>86</v>
      </c>
      <c r="N1114" s="1334" t="s">
        <v>22</v>
      </c>
      <c r="O1114" s="1408" t="s">
        <v>2006</v>
      </c>
      <c r="P1114" s="179" t="s">
        <v>2008</v>
      </c>
    </row>
    <row r="1115" spans="1:16" s="14" customFormat="1" ht="42.65" customHeight="1">
      <c r="A1115" s="1018"/>
      <c r="B1115" s="953" t="s">
        <v>19</v>
      </c>
      <c r="C1115" s="607" t="s">
        <v>2005</v>
      </c>
      <c r="D1115" s="178"/>
      <c r="E1115" s="978"/>
      <c r="F1115" s="15"/>
      <c r="G1115" s="36"/>
      <c r="H1115" s="37"/>
      <c r="I1115" s="59"/>
      <c r="J1115" s="890"/>
      <c r="K1115" s="39"/>
      <c r="L1115" s="117" t="s">
        <v>904</v>
      </c>
      <c r="M1115" s="154" t="s">
        <v>86</v>
      </c>
      <c r="N1115" s="1334" t="s">
        <v>22</v>
      </c>
      <c r="O1115" s="1408" t="s">
        <v>2006</v>
      </c>
      <c r="P1115" s="179" t="s">
        <v>2009</v>
      </c>
    </row>
    <row r="1116" spans="1:16" s="14" customFormat="1" ht="42.65" customHeight="1">
      <c r="A1116" s="1018"/>
      <c r="B1116" s="1232" t="s">
        <v>19</v>
      </c>
      <c r="C1116" s="607" t="s">
        <v>2005</v>
      </c>
      <c r="D1116" s="178"/>
      <c r="E1116" s="947"/>
      <c r="F1116" s="15"/>
      <c r="G1116" s="36"/>
      <c r="H1116" s="37"/>
      <c r="I1116" s="59"/>
      <c r="J1116" s="890"/>
      <c r="K1116" s="39"/>
      <c r="L1116" s="117" t="s">
        <v>1708</v>
      </c>
      <c r="M1116" s="154" t="s">
        <v>86</v>
      </c>
      <c r="N1116" s="1334" t="s">
        <v>22</v>
      </c>
      <c r="O1116" s="1408" t="s">
        <v>2006</v>
      </c>
      <c r="P1116" s="179" t="s">
        <v>2009</v>
      </c>
    </row>
    <row r="1117" spans="1:16" s="14" customFormat="1" ht="42.65" customHeight="1">
      <c r="A1117" s="1018"/>
      <c r="B1117" s="1232" t="s">
        <v>19</v>
      </c>
      <c r="C1117" s="607" t="s">
        <v>2010</v>
      </c>
      <c r="D1117" s="178"/>
      <c r="E1117" s="947"/>
      <c r="F1117" s="15"/>
      <c r="G1117" s="36"/>
      <c r="H1117" s="37"/>
      <c r="I1117" s="59"/>
      <c r="J1117" s="907"/>
      <c r="K1117" s="39"/>
      <c r="L1117" s="117" t="s">
        <v>52</v>
      </c>
      <c r="M1117" s="154" t="s">
        <v>86</v>
      </c>
      <c r="N1117" s="1334" t="s">
        <v>22</v>
      </c>
      <c r="O1117" s="1404" t="s">
        <v>2011</v>
      </c>
      <c r="P1117" s="179" t="s">
        <v>2012</v>
      </c>
    </row>
    <row r="1118" spans="1:16" s="14" customFormat="1" ht="42.65" customHeight="1">
      <c r="A1118" s="1018"/>
      <c r="B1118" s="1232" t="s">
        <v>19</v>
      </c>
      <c r="C1118" s="607" t="s">
        <v>2010</v>
      </c>
      <c r="D1118" s="178"/>
      <c r="E1118" s="947"/>
      <c r="F1118" s="15"/>
      <c r="G1118" s="36"/>
      <c r="H1118" s="37"/>
      <c r="I1118" s="59"/>
      <c r="J1118" s="907"/>
      <c r="K1118" s="39"/>
      <c r="L1118" s="117" t="s">
        <v>447</v>
      </c>
      <c r="M1118" s="154" t="s">
        <v>86</v>
      </c>
      <c r="N1118" s="1334" t="s">
        <v>22</v>
      </c>
      <c r="O1118" s="1404" t="s">
        <v>2011</v>
      </c>
      <c r="P1118" s="179" t="s">
        <v>2012</v>
      </c>
    </row>
    <row r="1119" spans="1:16" s="14" customFormat="1" ht="42.65" customHeight="1">
      <c r="A1119" s="1018"/>
      <c r="B1119" s="1232" t="s">
        <v>19</v>
      </c>
      <c r="C1119" s="607" t="s">
        <v>2010</v>
      </c>
      <c r="D1119" s="178"/>
      <c r="E1119" s="947"/>
      <c r="F1119" s="15"/>
      <c r="G1119" s="36"/>
      <c r="H1119" s="37"/>
      <c r="I1119" s="59"/>
      <c r="J1119" s="907"/>
      <c r="K1119" s="39"/>
      <c r="L1119" s="117" t="s">
        <v>904</v>
      </c>
      <c r="M1119" s="154" t="s">
        <v>86</v>
      </c>
      <c r="N1119" s="1334" t="s">
        <v>22</v>
      </c>
      <c r="O1119" s="1404" t="s">
        <v>2011</v>
      </c>
      <c r="P1119" s="179" t="s">
        <v>2012</v>
      </c>
    </row>
    <row r="1120" spans="1:16" s="14" customFormat="1" ht="42.65" customHeight="1">
      <c r="A1120" s="1018"/>
      <c r="B1120" s="1232" t="s">
        <v>19</v>
      </c>
      <c r="C1120" s="607" t="s">
        <v>2010</v>
      </c>
      <c r="D1120" s="178"/>
      <c r="E1120" s="947"/>
      <c r="F1120" s="15"/>
      <c r="G1120" s="36"/>
      <c r="H1120" s="37"/>
      <c r="I1120" s="59"/>
      <c r="J1120" s="907"/>
      <c r="K1120" s="39"/>
      <c r="L1120" s="117" t="s">
        <v>1708</v>
      </c>
      <c r="M1120" s="154" t="s">
        <v>86</v>
      </c>
      <c r="N1120" s="1334" t="s">
        <v>22</v>
      </c>
      <c r="O1120" s="1404" t="s">
        <v>2011</v>
      </c>
      <c r="P1120" s="179" t="s">
        <v>2012</v>
      </c>
    </row>
    <row r="1121" spans="1:16" s="14" customFormat="1" ht="42.65" customHeight="1">
      <c r="A1121" s="1018"/>
      <c r="B1121" s="1232" t="s">
        <v>19</v>
      </c>
      <c r="C1121" s="607" t="s">
        <v>2013</v>
      </c>
      <c r="D1121" s="178"/>
      <c r="E1121" s="947"/>
      <c r="F1121" s="15"/>
      <c r="G1121" s="36"/>
      <c r="H1121" s="37"/>
      <c r="I1121" s="59"/>
      <c r="J1121" s="907"/>
      <c r="K1121" s="39"/>
      <c r="L1121" s="117" t="s">
        <v>52</v>
      </c>
      <c r="M1121" s="154" t="s">
        <v>86</v>
      </c>
      <c r="N1121" s="1334" t="s">
        <v>22</v>
      </c>
      <c r="O1121" s="1404" t="s">
        <v>2014</v>
      </c>
      <c r="P1121" s="179" t="s">
        <v>2015</v>
      </c>
    </row>
    <row r="1122" spans="1:16" s="14" customFormat="1" ht="42.65" customHeight="1">
      <c r="A1122" s="1018"/>
      <c r="B1122" s="1232" t="s">
        <v>19</v>
      </c>
      <c r="C1122" s="607" t="s">
        <v>2013</v>
      </c>
      <c r="D1122" s="178"/>
      <c r="E1122" s="947"/>
      <c r="F1122" s="15"/>
      <c r="G1122" s="36"/>
      <c r="H1122" s="37"/>
      <c r="I1122" s="59"/>
      <c r="J1122" s="907"/>
      <c r="K1122" s="39"/>
      <c r="L1122" s="117" t="s">
        <v>447</v>
      </c>
      <c r="M1122" s="154" t="s">
        <v>86</v>
      </c>
      <c r="N1122" s="1334" t="s">
        <v>22</v>
      </c>
      <c r="O1122" s="1404" t="s">
        <v>2014</v>
      </c>
      <c r="P1122" s="179" t="s">
        <v>2015</v>
      </c>
    </row>
    <row r="1123" spans="1:16" s="14" customFormat="1" ht="42.65" customHeight="1">
      <c r="A1123" s="1018"/>
      <c r="B1123" s="1232" t="s">
        <v>19</v>
      </c>
      <c r="C1123" s="607" t="s">
        <v>2013</v>
      </c>
      <c r="D1123" s="178"/>
      <c r="E1123" s="947"/>
      <c r="F1123" s="15"/>
      <c r="G1123" s="36"/>
      <c r="H1123" s="37"/>
      <c r="I1123" s="59"/>
      <c r="J1123" s="907"/>
      <c r="K1123" s="39"/>
      <c r="L1123" s="117" t="s">
        <v>904</v>
      </c>
      <c r="M1123" s="154" t="s">
        <v>86</v>
      </c>
      <c r="N1123" s="1334" t="s">
        <v>22</v>
      </c>
      <c r="O1123" s="1404" t="s">
        <v>2014</v>
      </c>
      <c r="P1123" s="179" t="s">
        <v>2015</v>
      </c>
    </row>
    <row r="1124" spans="1:16" s="14" customFormat="1" ht="42.65" customHeight="1">
      <c r="A1124" s="1018"/>
      <c r="B1124" s="1232" t="s">
        <v>19</v>
      </c>
      <c r="C1124" s="607" t="s">
        <v>2013</v>
      </c>
      <c r="D1124" s="178"/>
      <c r="E1124" s="947"/>
      <c r="F1124" s="15"/>
      <c r="G1124" s="36"/>
      <c r="H1124" s="37"/>
      <c r="I1124" s="59"/>
      <c r="J1124" s="907"/>
      <c r="K1124" s="39"/>
      <c r="L1124" s="117" t="s">
        <v>1708</v>
      </c>
      <c r="M1124" s="154" t="s">
        <v>86</v>
      </c>
      <c r="N1124" s="1334" t="s">
        <v>22</v>
      </c>
      <c r="O1124" s="1404" t="s">
        <v>2014</v>
      </c>
      <c r="P1124" s="179" t="s">
        <v>2015</v>
      </c>
    </row>
    <row r="1125" spans="1:16" s="14" customFormat="1" ht="42.65" customHeight="1">
      <c r="A1125" s="1018"/>
      <c r="B1125" s="1232" t="s">
        <v>19</v>
      </c>
      <c r="C1125" s="607" t="s">
        <v>2016</v>
      </c>
      <c r="D1125" s="178"/>
      <c r="E1125" s="947"/>
      <c r="F1125" s="15"/>
      <c r="G1125" s="36"/>
      <c r="H1125" s="37"/>
      <c r="I1125" s="59"/>
      <c r="J1125" s="907"/>
      <c r="K1125" s="39"/>
      <c r="L1125" s="117" t="s">
        <v>52</v>
      </c>
      <c r="M1125" s="154" t="s">
        <v>86</v>
      </c>
      <c r="N1125" s="1334" t="s">
        <v>22</v>
      </c>
      <c r="O1125" s="1404" t="s">
        <v>2017</v>
      </c>
      <c r="P1125" s="179" t="s">
        <v>2018</v>
      </c>
    </row>
    <row r="1126" spans="1:16" s="14" customFormat="1" ht="42.65" customHeight="1">
      <c r="A1126" s="1018"/>
      <c r="B1126" s="1232" t="s">
        <v>19</v>
      </c>
      <c r="C1126" s="607" t="s">
        <v>2016</v>
      </c>
      <c r="D1126" s="178"/>
      <c r="E1126" s="947"/>
      <c r="F1126" s="15"/>
      <c r="G1126" s="36"/>
      <c r="H1126" s="37"/>
      <c r="I1126" s="59"/>
      <c r="J1126" s="907"/>
      <c r="K1126" s="39"/>
      <c r="L1126" s="117" t="s">
        <v>447</v>
      </c>
      <c r="M1126" s="154" t="s">
        <v>86</v>
      </c>
      <c r="N1126" s="1334" t="s">
        <v>22</v>
      </c>
      <c r="O1126" s="1404" t="s">
        <v>2017</v>
      </c>
      <c r="P1126" s="179" t="s">
        <v>2019</v>
      </c>
    </row>
    <row r="1127" spans="1:16" s="14" customFormat="1" ht="42.65" customHeight="1">
      <c r="A1127" s="1018"/>
      <c r="B1127" s="1232" t="s">
        <v>19</v>
      </c>
      <c r="C1127" s="607" t="s">
        <v>2016</v>
      </c>
      <c r="D1127" s="178"/>
      <c r="E1127" s="947"/>
      <c r="F1127" s="15"/>
      <c r="G1127" s="36"/>
      <c r="H1127" s="37"/>
      <c r="I1127" s="59"/>
      <c r="J1127" s="907"/>
      <c r="K1127" s="39"/>
      <c r="L1127" s="117" t="s">
        <v>904</v>
      </c>
      <c r="M1127" s="154" t="s">
        <v>86</v>
      </c>
      <c r="N1127" s="1334" t="s">
        <v>22</v>
      </c>
      <c r="O1127" s="1404" t="s">
        <v>2017</v>
      </c>
      <c r="P1127" s="179" t="s">
        <v>2018</v>
      </c>
    </row>
    <row r="1128" spans="1:16" s="14" customFormat="1" ht="42.65" customHeight="1">
      <c r="A1128" s="1018"/>
      <c r="B1128" s="1232" t="s">
        <v>19</v>
      </c>
      <c r="C1128" s="607" t="s">
        <v>2016</v>
      </c>
      <c r="D1128" s="178"/>
      <c r="E1128" s="947"/>
      <c r="F1128" s="15"/>
      <c r="G1128" s="36"/>
      <c r="H1128" s="37"/>
      <c r="I1128" s="59"/>
      <c r="J1128" s="907"/>
      <c r="K1128" s="39"/>
      <c r="L1128" s="117" t="s">
        <v>1708</v>
      </c>
      <c r="M1128" s="154" t="s">
        <v>86</v>
      </c>
      <c r="N1128" s="1334" t="s">
        <v>22</v>
      </c>
      <c r="O1128" s="1404" t="s">
        <v>2017</v>
      </c>
      <c r="P1128" s="179" t="s">
        <v>2018</v>
      </c>
    </row>
    <row r="1129" spans="1:16" s="14" customFormat="1" ht="42.65" customHeight="1">
      <c r="A1129" s="1018"/>
      <c r="B1129" s="1232" t="s">
        <v>19</v>
      </c>
      <c r="C1129" s="607" t="s">
        <v>2020</v>
      </c>
      <c r="D1129" s="178"/>
      <c r="E1129" s="947"/>
      <c r="F1129" s="15"/>
      <c r="G1129" s="36"/>
      <c r="H1129" s="37"/>
      <c r="I1129" s="59"/>
      <c r="J1129" s="907"/>
      <c r="K1129" s="39"/>
      <c r="L1129" s="117" t="s">
        <v>52</v>
      </c>
      <c r="M1129" s="154" t="s">
        <v>86</v>
      </c>
      <c r="N1129" s="1334" t="s">
        <v>22</v>
      </c>
      <c r="O1129" s="1404" t="s">
        <v>2021</v>
      </c>
      <c r="P1129" s="179" t="s">
        <v>2022</v>
      </c>
    </row>
    <row r="1130" spans="1:16" s="14" customFormat="1" ht="42.65" customHeight="1">
      <c r="A1130" s="1018"/>
      <c r="B1130" s="1232" t="s">
        <v>19</v>
      </c>
      <c r="C1130" s="607" t="s">
        <v>2020</v>
      </c>
      <c r="D1130" s="178"/>
      <c r="E1130" s="947"/>
      <c r="F1130" s="15"/>
      <c r="G1130" s="36"/>
      <c r="H1130" s="37"/>
      <c r="I1130" s="59"/>
      <c r="J1130" s="907"/>
      <c r="K1130" s="39"/>
      <c r="L1130" s="117" t="s">
        <v>447</v>
      </c>
      <c r="M1130" s="154" t="s">
        <v>86</v>
      </c>
      <c r="N1130" s="1334" t="s">
        <v>22</v>
      </c>
      <c r="O1130" s="1404" t="s">
        <v>2021</v>
      </c>
      <c r="P1130" s="179" t="s">
        <v>2023</v>
      </c>
    </row>
    <row r="1131" spans="1:16" s="14" customFormat="1" ht="42.65" customHeight="1">
      <c r="A1131" s="1018"/>
      <c r="B1131" s="1232" t="s">
        <v>19</v>
      </c>
      <c r="C1131" s="607" t="s">
        <v>2020</v>
      </c>
      <c r="D1131" s="178"/>
      <c r="E1131" s="947"/>
      <c r="F1131" s="15"/>
      <c r="G1131" s="36"/>
      <c r="H1131" s="37"/>
      <c r="I1131" s="59"/>
      <c r="J1131" s="907"/>
      <c r="K1131" s="39"/>
      <c r="L1131" s="117" t="s">
        <v>904</v>
      </c>
      <c r="M1131" s="154" t="s">
        <v>86</v>
      </c>
      <c r="N1131" s="1334" t="s">
        <v>22</v>
      </c>
      <c r="O1131" s="1404" t="s">
        <v>2021</v>
      </c>
      <c r="P1131" s="179" t="s">
        <v>2024</v>
      </c>
    </row>
    <row r="1132" spans="1:16" s="14" customFormat="1" ht="42.65" customHeight="1">
      <c r="A1132" s="1018"/>
      <c r="B1132" s="1232" t="s">
        <v>19</v>
      </c>
      <c r="C1132" s="607" t="s">
        <v>2020</v>
      </c>
      <c r="D1132" s="178"/>
      <c r="E1132" s="947"/>
      <c r="F1132" s="15"/>
      <c r="G1132" s="36"/>
      <c r="H1132" s="37"/>
      <c r="I1132" s="59"/>
      <c r="J1132" s="907"/>
      <c r="K1132" s="39"/>
      <c r="L1132" s="117" t="s">
        <v>1708</v>
      </c>
      <c r="M1132" s="154" t="s">
        <v>86</v>
      </c>
      <c r="N1132" s="1334" t="s">
        <v>22</v>
      </c>
      <c r="O1132" s="1404" t="s">
        <v>2021</v>
      </c>
      <c r="P1132" s="179" t="s">
        <v>2024</v>
      </c>
    </row>
    <row r="1133" spans="1:16" s="14" customFormat="1" ht="42.65" customHeight="1">
      <c r="A1133" s="1018"/>
      <c r="B1133" s="1232" t="s">
        <v>19</v>
      </c>
      <c r="C1133" s="607" t="s">
        <v>2025</v>
      </c>
      <c r="D1133" s="178"/>
      <c r="E1133" s="947"/>
      <c r="F1133" s="15"/>
      <c r="G1133" s="36"/>
      <c r="H1133" s="37"/>
      <c r="I1133" s="59"/>
      <c r="J1133" s="907"/>
      <c r="K1133" s="39"/>
      <c r="L1133" s="117" t="s">
        <v>52</v>
      </c>
      <c r="M1133" s="154" t="s">
        <v>86</v>
      </c>
      <c r="N1133" s="1334" t="s">
        <v>22</v>
      </c>
      <c r="O1133" s="1404" t="s">
        <v>2026</v>
      </c>
      <c r="P1133" s="179" t="s">
        <v>2027</v>
      </c>
    </row>
    <row r="1134" spans="1:16" s="14" customFormat="1" ht="42.65" customHeight="1">
      <c r="A1134" s="1018"/>
      <c r="B1134" s="1232" t="s">
        <v>19</v>
      </c>
      <c r="C1134" s="607" t="s">
        <v>2025</v>
      </c>
      <c r="D1134" s="178"/>
      <c r="E1134" s="947"/>
      <c r="F1134" s="15"/>
      <c r="G1134" s="36"/>
      <c r="H1134" s="37"/>
      <c r="I1134" s="59"/>
      <c r="J1134" s="907"/>
      <c r="K1134" s="39"/>
      <c r="L1134" s="117" t="s">
        <v>447</v>
      </c>
      <c r="M1134" s="154" t="s">
        <v>86</v>
      </c>
      <c r="N1134" s="1334" t="s">
        <v>22</v>
      </c>
      <c r="O1134" s="1404" t="s">
        <v>2026</v>
      </c>
      <c r="P1134" s="179" t="s">
        <v>2027</v>
      </c>
    </row>
    <row r="1135" spans="1:16" s="14" customFormat="1" ht="42.65" customHeight="1">
      <c r="A1135" s="1018"/>
      <c r="B1135" s="1232" t="s">
        <v>19</v>
      </c>
      <c r="C1135" s="607" t="s">
        <v>2025</v>
      </c>
      <c r="D1135" s="178"/>
      <c r="E1135" s="947"/>
      <c r="F1135" s="15"/>
      <c r="G1135" s="36"/>
      <c r="H1135" s="37"/>
      <c r="I1135" s="59"/>
      <c r="J1135" s="907"/>
      <c r="K1135" s="39"/>
      <c r="L1135" s="117" t="s">
        <v>904</v>
      </c>
      <c r="M1135" s="154" t="s">
        <v>86</v>
      </c>
      <c r="N1135" s="1334" t="s">
        <v>22</v>
      </c>
      <c r="O1135" s="1404" t="s">
        <v>2026</v>
      </c>
      <c r="P1135" s="179" t="s">
        <v>2027</v>
      </c>
    </row>
    <row r="1136" spans="1:16" s="14" customFormat="1" ht="42.65" customHeight="1">
      <c r="A1136" s="1018"/>
      <c r="B1136" s="1232" t="s">
        <v>19</v>
      </c>
      <c r="C1136" s="607" t="s">
        <v>2025</v>
      </c>
      <c r="D1136" s="178"/>
      <c r="E1136" s="947"/>
      <c r="F1136" s="15"/>
      <c r="G1136" s="36"/>
      <c r="H1136" s="37"/>
      <c r="I1136" s="59"/>
      <c r="J1136" s="907"/>
      <c r="K1136" s="39"/>
      <c r="L1136" s="117" t="s">
        <v>1708</v>
      </c>
      <c r="M1136" s="154" t="s">
        <v>86</v>
      </c>
      <c r="N1136" s="1334" t="s">
        <v>22</v>
      </c>
      <c r="O1136" s="1404" t="s">
        <v>2026</v>
      </c>
      <c r="P1136" s="179" t="s">
        <v>2027</v>
      </c>
    </row>
    <row r="1137" spans="1:252" s="14" customFormat="1" ht="42.65" customHeight="1">
      <c r="A1137" s="1018"/>
      <c r="B1137" s="953" t="s">
        <v>19</v>
      </c>
      <c r="C1137" s="607" t="s">
        <v>2028</v>
      </c>
      <c r="D1137" s="178" t="s">
        <v>1021</v>
      </c>
      <c r="E1137" s="947"/>
      <c r="F1137" s="948"/>
      <c r="G1137" s="949" t="str">
        <f>IF(F1137=0,"",E1114/F1137)</f>
        <v/>
      </c>
      <c r="H1137" s="933" t="str">
        <f>IF(F1137=0,"",G1137*1.3)</f>
        <v/>
      </c>
      <c r="I1137" s="86"/>
      <c r="J1137" s="907"/>
      <c r="K1137" s="933" t="str">
        <f>IF(I1137=0,"",I1137*1.3*J1116)</f>
        <v/>
      </c>
      <c r="L1137" s="117"/>
      <c r="M1137" s="154" t="s">
        <v>36</v>
      </c>
      <c r="N1137" s="1334" t="s">
        <v>22</v>
      </c>
      <c r="O1137" s="1408" t="s">
        <v>2029</v>
      </c>
      <c r="P1137" s="179" t="s">
        <v>2030</v>
      </c>
    </row>
    <row r="1138" spans="1:252" s="14" customFormat="1" ht="42.65" customHeight="1">
      <c r="A1138" s="1018"/>
      <c r="B1138" s="953" t="s">
        <v>19</v>
      </c>
      <c r="C1138" s="611" t="s">
        <v>2031</v>
      </c>
      <c r="D1138" s="1491"/>
      <c r="E1138" s="947"/>
      <c r="F1138" s="966"/>
      <c r="G1138" s="979"/>
      <c r="H1138" s="968"/>
      <c r="I1138" s="785"/>
      <c r="J1138" s="890"/>
      <c r="K1138" s="968"/>
      <c r="L1138" s="791" t="s">
        <v>52</v>
      </c>
      <c r="M1138" s="905" t="s">
        <v>21</v>
      </c>
      <c r="N1138" s="1334" t="s">
        <v>22</v>
      </c>
      <c r="O1138" s="1406" t="s">
        <v>2032</v>
      </c>
      <c r="P1138" s="1343" t="s">
        <v>1842</v>
      </c>
    </row>
    <row r="1139" spans="1:252" s="14" customFormat="1" ht="42.65" customHeight="1">
      <c r="A1139" s="1018"/>
      <c r="B1139" s="953" t="s">
        <v>19</v>
      </c>
      <c r="C1139" s="607" t="s">
        <v>2031</v>
      </c>
      <c r="D1139" s="178"/>
      <c r="E1139" s="24"/>
      <c r="F1139" s="948"/>
      <c r="G1139" s="949"/>
      <c r="H1139" s="933"/>
      <c r="I1139" s="86"/>
      <c r="J1139" s="890"/>
      <c r="K1139" s="933"/>
      <c r="L1139" s="117" t="s">
        <v>445</v>
      </c>
      <c r="M1139" s="154" t="s">
        <v>21</v>
      </c>
      <c r="N1139" s="1334" t="s">
        <v>22</v>
      </c>
      <c r="O1139" s="1408" t="s">
        <v>2032</v>
      </c>
      <c r="P1139" s="179" t="s">
        <v>2033</v>
      </c>
    </row>
    <row r="1140" spans="1:252" s="14" customFormat="1" ht="42.65" customHeight="1">
      <c r="A1140" s="1018"/>
      <c r="B1140" s="953" t="s">
        <v>19</v>
      </c>
      <c r="C1140" s="607" t="s">
        <v>2031</v>
      </c>
      <c r="D1140" s="178"/>
      <c r="E1140" s="24"/>
      <c r="F1140" s="948"/>
      <c r="G1140" s="949"/>
      <c r="H1140" s="933"/>
      <c r="I1140" s="86"/>
      <c r="J1140" s="890"/>
      <c r="K1140" s="933"/>
      <c r="L1140" s="117" t="s">
        <v>447</v>
      </c>
      <c r="M1140" s="154" t="s">
        <v>21</v>
      </c>
      <c r="N1140" s="1334" t="s">
        <v>22</v>
      </c>
      <c r="O1140" s="1408" t="s">
        <v>2032</v>
      </c>
      <c r="P1140" s="179" t="s">
        <v>1842</v>
      </c>
    </row>
    <row r="1141" spans="1:252" s="14" customFormat="1" ht="42.65" customHeight="1">
      <c r="A1141" s="1018"/>
      <c r="B1141" s="953" t="s">
        <v>19</v>
      </c>
      <c r="C1141" s="611" t="s">
        <v>2031</v>
      </c>
      <c r="D1141" s="1491"/>
      <c r="E1141" s="947"/>
      <c r="F1141" s="966"/>
      <c r="G1141" s="979"/>
      <c r="H1141" s="968"/>
      <c r="I1141" s="785"/>
      <c r="J1141" s="890"/>
      <c r="K1141" s="968"/>
      <c r="L1141" s="791" t="s">
        <v>2034</v>
      </c>
      <c r="M1141" s="905" t="s">
        <v>21</v>
      </c>
      <c r="N1141" s="1334" t="s">
        <v>22</v>
      </c>
      <c r="O1141" s="1406" t="s">
        <v>2032</v>
      </c>
      <c r="P1141" s="1343" t="s">
        <v>1842</v>
      </c>
    </row>
    <row r="1142" spans="1:252" s="14" customFormat="1" ht="42.65" customHeight="1">
      <c r="A1142" s="1018"/>
      <c r="B1142" s="953" t="s">
        <v>19</v>
      </c>
      <c r="C1142" s="607" t="s">
        <v>2031</v>
      </c>
      <c r="D1142" s="178"/>
      <c r="E1142" s="24"/>
      <c r="F1142" s="948"/>
      <c r="G1142" s="949"/>
      <c r="H1142" s="933"/>
      <c r="I1142" s="86"/>
      <c r="J1142" s="890"/>
      <c r="K1142" s="933"/>
      <c r="L1142" s="117" t="s">
        <v>2035</v>
      </c>
      <c r="M1142" s="154" t="s">
        <v>21</v>
      </c>
      <c r="N1142" s="1334" t="s">
        <v>22</v>
      </c>
      <c r="O1142" s="1408" t="s">
        <v>2032</v>
      </c>
      <c r="P1142" s="179" t="s">
        <v>2036</v>
      </c>
    </row>
    <row r="1143" spans="1:252" s="14" customFormat="1" ht="42.65" customHeight="1">
      <c r="A1143" s="1018"/>
      <c r="B1143" s="953" t="s">
        <v>19</v>
      </c>
      <c r="C1143" s="607" t="s">
        <v>2031</v>
      </c>
      <c r="D1143" s="178"/>
      <c r="E1143" s="24"/>
      <c r="F1143" s="948"/>
      <c r="G1143" s="949"/>
      <c r="H1143" s="933"/>
      <c r="I1143" s="86"/>
      <c r="J1143" s="890"/>
      <c r="K1143" s="933"/>
      <c r="L1143" s="117" t="s">
        <v>2037</v>
      </c>
      <c r="M1143" s="154" t="s">
        <v>21</v>
      </c>
      <c r="N1143" s="1334" t="s">
        <v>22</v>
      </c>
      <c r="O1143" s="1408" t="s">
        <v>2032</v>
      </c>
      <c r="P1143" s="179" t="s">
        <v>1842</v>
      </c>
    </row>
    <row r="1144" spans="1:252" s="14" customFormat="1" ht="42.65" customHeight="1">
      <c r="A1144" s="1018"/>
      <c r="B1144" s="953" t="s">
        <v>19</v>
      </c>
      <c r="C1144" s="607" t="s">
        <v>2038</v>
      </c>
      <c r="D1144" s="178" t="s">
        <v>32</v>
      </c>
      <c r="E1144" s="24"/>
      <c r="F1144" s="948"/>
      <c r="G1144" s="949" t="str">
        <f>IF(F1144=0,"",E1138/F1144)</f>
        <v/>
      </c>
      <c r="H1144" s="933" t="str">
        <f>IF(F1144=0,"",G1144*1.2)</f>
        <v/>
      </c>
      <c r="I1144" s="86"/>
      <c r="J1144" s="890"/>
      <c r="K1144" s="933" t="str">
        <f>IF(I1144=0,"",I1144*1.2*J1140)</f>
        <v/>
      </c>
      <c r="L1144" s="117"/>
      <c r="M1144" s="154" t="s">
        <v>21</v>
      </c>
      <c r="N1144" s="1334" t="s">
        <v>22</v>
      </c>
      <c r="O1144" s="1408" t="s">
        <v>2039</v>
      </c>
      <c r="P1144" s="179" t="s">
        <v>2040</v>
      </c>
    </row>
    <row r="1145" spans="1:252" s="14" customFormat="1" ht="42.65" customHeight="1">
      <c r="A1145" s="1018"/>
      <c r="B1145" s="953" t="s">
        <v>19</v>
      </c>
      <c r="C1145" s="607" t="s">
        <v>2041</v>
      </c>
      <c r="D1145" s="178"/>
      <c r="E1145" s="24"/>
      <c r="F1145" s="15"/>
      <c r="G1145" s="36"/>
      <c r="H1145" s="37"/>
      <c r="I1145" s="59"/>
      <c r="J1145" s="890"/>
      <c r="K1145" s="39"/>
      <c r="L1145" s="117" t="s">
        <v>52</v>
      </c>
      <c r="M1145" s="154" t="s">
        <v>86</v>
      </c>
      <c r="N1145" s="1334" t="s">
        <v>22</v>
      </c>
      <c r="O1145" s="1408" t="s">
        <v>2042</v>
      </c>
      <c r="P1145" s="179" t="s">
        <v>1842</v>
      </c>
    </row>
    <row r="1146" spans="1:252" s="14" customFormat="1" ht="42.65" customHeight="1">
      <c r="A1146" s="1018"/>
      <c r="B1146" s="953" t="s">
        <v>19</v>
      </c>
      <c r="C1146" s="607" t="s">
        <v>2043</v>
      </c>
      <c r="D1146" s="178"/>
      <c r="E1146" s="24"/>
      <c r="F1146" s="15"/>
      <c r="G1146" s="36"/>
      <c r="H1146" s="37"/>
      <c r="I1146" s="59"/>
      <c r="J1146" s="890"/>
      <c r="K1146" s="39"/>
      <c r="L1146" s="117" t="s">
        <v>52</v>
      </c>
      <c r="M1146" s="154" t="s">
        <v>86</v>
      </c>
      <c r="N1146" s="1334" t="s">
        <v>22</v>
      </c>
      <c r="O1146" s="1408" t="s">
        <v>2044</v>
      </c>
      <c r="P1146" s="179" t="s">
        <v>1842</v>
      </c>
    </row>
    <row r="1147" spans="1:252" s="14" customFormat="1" ht="42.65" customHeight="1">
      <c r="A1147" s="1018"/>
      <c r="B1147" s="953" t="s">
        <v>19</v>
      </c>
      <c r="C1147" s="607" t="s">
        <v>2045</v>
      </c>
      <c r="D1147" s="178"/>
      <c r="E1147" s="24"/>
      <c r="F1147" s="15"/>
      <c r="G1147" s="36"/>
      <c r="H1147" s="37"/>
      <c r="I1147" s="59"/>
      <c r="J1147" s="890"/>
      <c r="K1147" s="39"/>
      <c r="L1147" s="117" t="s">
        <v>52</v>
      </c>
      <c r="M1147" s="154" t="s">
        <v>86</v>
      </c>
      <c r="N1147" s="1334" t="s">
        <v>22</v>
      </c>
      <c r="O1147" s="1408" t="s">
        <v>2046</v>
      </c>
      <c r="P1147" s="179" t="s">
        <v>1842</v>
      </c>
    </row>
    <row r="1148" spans="1:252" s="14" customFormat="1" ht="42.65" customHeight="1">
      <c r="A1148" s="1018"/>
      <c r="B1148" s="953" t="s">
        <v>19</v>
      </c>
      <c r="C1148" s="607" t="s">
        <v>2047</v>
      </c>
      <c r="D1148" s="178"/>
      <c r="E1148" s="24"/>
      <c r="F1148" s="15"/>
      <c r="G1148" s="36"/>
      <c r="H1148" s="37"/>
      <c r="I1148" s="59"/>
      <c r="J1148" s="890"/>
      <c r="K1148" s="39"/>
      <c r="L1148" s="117" t="s">
        <v>1847</v>
      </c>
      <c r="M1148" s="154" t="s">
        <v>86</v>
      </c>
      <c r="N1148" s="1334" t="s">
        <v>22</v>
      </c>
      <c r="O1148" s="1408" t="s">
        <v>2048</v>
      </c>
      <c r="P1148" s="179" t="s">
        <v>2049</v>
      </c>
      <c r="Q1148" s="32"/>
      <c r="R1148" s="32"/>
      <c r="S1148" s="32"/>
      <c r="T1148" s="32"/>
      <c r="U1148" s="32"/>
      <c r="V1148" s="32"/>
      <c r="W1148" s="32"/>
      <c r="X1148" s="32"/>
      <c r="Y1148" s="32"/>
      <c r="Z1148" s="32"/>
      <c r="AA1148" s="32"/>
      <c r="AB1148" s="32"/>
      <c r="AC1148" s="32"/>
      <c r="AD1148" s="32"/>
      <c r="AE1148" s="32"/>
      <c r="AF1148" s="32"/>
      <c r="AG1148" s="32"/>
      <c r="AH1148" s="32"/>
      <c r="AI1148" s="32"/>
      <c r="AJ1148" s="32"/>
      <c r="AK1148" s="32"/>
      <c r="AL1148" s="32"/>
      <c r="AM1148" s="32"/>
      <c r="AN1148" s="32"/>
      <c r="AO1148" s="32"/>
      <c r="AP1148" s="32"/>
      <c r="AQ1148" s="32"/>
      <c r="AR1148" s="32"/>
      <c r="AS1148" s="32"/>
      <c r="AT1148" s="32"/>
      <c r="AU1148" s="32"/>
      <c r="AV1148" s="32"/>
      <c r="AW1148" s="32"/>
      <c r="AX1148" s="32"/>
      <c r="AY1148" s="32"/>
      <c r="AZ1148" s="32"/>
      <c r="BA1148" s="32"/>
      <c r="BB1148" s="32"/>
      <c r="BC1148" s="32"/>
      <c r="BD1148" s="32"/>
      <c r="BE1148" s="32"/>
      <c r="BF1148" s="32"/>
      <c r="BG1148" s="32"/>
      <c r="BH1148" s="32"/>
      <c r="BI1148" s="32"/>
      <c r="BJ1148" s="32"/>
      <c r="BK1148" s="32"/>
      <c r="BL1148" s="32"/>
      <c r="BM1148" s="32"/>
      <c r="BN1148" s="32"/>
      <c r="BO1148" s="32"/>
      <c r="BP1148" s="32"/>
      <c r="BQ1148" s="32"/>
      <c r="BR1148" s="32"/>
      <c r="BS1148" s="32"/>
      <c r="BT1148" s="32"/>
      <c r="BU1148" s="32"/>
      <c r="BV1148" s="32"/>
      <c r="BW1148" s="32"/>
      <c r="BX1148" s="32"/>
      <c r="BY1148" s="32"/>
      <c r="BZ1148" s="32"/>
      <c r="CA1148" s="32"/>
      <c r="CB1148" s="32"/>
      <c r="CC1148" s="32"/>
      <c r="CD1148" s="32"/>
      <c r="CE1148" s="32"/>
      <c r="CF1148" s="32"/>
      <c r="CG1148" s="32"/>
      <c r="CH1148" s="32"/>
      <c r="CI1148" s="32"/>
      <c r="CJ1148" s="32"/>
      <c r="CK1148" s="32"/>
      <c r="CL1148" s="32"/>
      <c r="CM1148" s="32"/>
      <c r="CN1148" s="32"/>
      <c r="CO1148" s="32"/>
      <c r="CP1148" s="32"/>
      <c r="CQ1148" s="32"/>
      <c r="CR1148" s="32"/>
      <c r="CS1148" s="32"/>
      <c r="CT1148" s="32"/>
      <c r="CU1148" s="32"/>
      <c r="CV1148" s="32"/>
      <c r="CW1148" s="32"/>
      <c r="CX1148" s="32"/>
      <c r="CY1148" s="32"/>
      <c r="CZ1148" s="32"/>
      <c r="DA1148" s="32"/>
      <c r="DB1148" s="32"/>
      <c r="DC1148" s="32"/>
      <c r="DD1148" s="32"/>
      <c r="DE1148" s="32"/>
      <c r="DF1148" s="32"/>
      <c r="DG1148" s="32"/>
      <c r="DH1148" s="32"/>
      <c r="DI1148" s="32"/>
      <c r="DJ1148" s="32"/>
      <c r="DK1148" s="32"/>
      <c r="DL1148" s="32"/>
      <c r="DM1148" s="32"/>
      <c r="DN1148" s="32"/>
      <c r="DO1148" s="32"/>
      <c r="DP1148" s="32"/>
      <c r="DQ1148" s="32"/>
      <c r="DR1148" s="32"/>
      <c r="DS1148" s="32"/>
      <c r="DT1148" s="32"/>
      <c r="DU1148" s="32"/>
      <c r="DV1148" s="32"/>
      <c r="DW1148" s="32"/>
      <c r="DX1148" s="32"/>
      <c r="DY1148" s="32"/>
      <c r="DZ1148" s="32"/>
      <c r="EA1148" s="32"/>
      <c r="EB1148" s="32"/>
      <c r="EC1148" s="32"/>
      <c r="ED1148" s="32"/>
      <c r="EE1148" s="32"/>
      <c r="EF1148" s="32"/>
      <c r="EG1148" s="32"/>
      <c r="EH1148" s="32"/>
      <c r="EI1148" s="32"/>
      <c r="EJ1148" s="32"/>
      <c r="EK1148" s="32"/>
      <c r="EL1148" s="32"/>
      <c r="EM1148" s="32"/>
      <c r="EN1148" s="32"/>
      <c r="EO1148" s="32"/>
      <c r="EP1148" s="32"/>
      <c r="EQ1148" s="32"/>
      <c r="ER1148" s="32"/>
      <c r="ES1148" s="32"/>
      <c r="ET1148" s="32"/>
      <c r="EU1148" s="32"/>
      <c r="EV1148" s="32"/>
      <c r="EW1148" s="32"/>
      <c r="EX1148" s="32"/>
      <c r="EY1148" s="32"/>
      <c r="EZ1148" s="32"/>
      <c r="FA1148" s="32"/>
      <c r="FB1148" s="32"/>
      <c r="FC1148" s="32"/>
      <c r="FD1148" s="32"/>
      <c r="FE1148" s="32"/>
      <c r="FF1148" s="32"/>
      <c r="FG1148" s="32"/>
      <c r="FH1148" s="32"/>
      <c r="FI1148" s="32"/>
      <c r="FJ1148" s="32"/>
      <c r="FK1148" s="32"/>
      <c r="FL1148" s="32"/>
      <c r="FM1148" s="32"/>
      <c r="FN1148" s="32"/>
      <c r="FO1148" s="32"/>
      <c r="FP1148" s="32"/>
      <c r="FQ1148" s="32"/>
      <c r="FR1148" s="32"/>
      <c r="FS1148" s="32"/>
      <c r="FT1148" s="32"/>
      <c r="FU1148" s="32"/>
      <c r="FV1148" s="32"/>
      <c r="FW1148" s="32"/>
      <c r="FX1148" s="32"/>
      <c r="FY1148" s="32"/>
      <c r="FZ1148" s="32"/>
      <c r="GA1148" s="32"/>
      <c r="GB1148" s="32"/>
      <c r="GC1148" s="32"/>
      <c r="GD1148" s="32"/>
      <c r="GE1148" s="32"/>
      <c r="GF1148" s="32"/>
      <c r="GG1148" s="32"/>
      <c r="GH1148" s="32"/>
      <c r="GI1148" s="32"/>
      <c r="GJ1148" s="32"/>
      <c r="GK1148" s="32"/>
      <c r="GL1148" s="32"/>
      <c r="GM1148" s="32"/>
      <c r="GN1148" s="32"/>
      <c r="GO1148" s="32"/>
      <c r="GP1148" s="32"/>
      <c r="GQ1148" s="32"/>
      <c r="GR1148" s="32"/>
      <c r="GS1148" s="32"/>
      <c r="GT1148" s="32"/>
      <c r="GU1148" s="32"/>
      <c r="GV1148" s="32"/>
      <c r="GW1148" s="32"/>
      <c r="GX1148" s="32"/>
      <c r="GY1148" s="32"/>
      <c r="GZ1148" s="32"/>
      <c r="HA1148" s="32"/>
      <c r="HB1148" s="32"/>
      <c r="HC1148" s="32"/>
      <c r="HD1148" s="32"/>
      <c r="HE1148" s="32"/>
      <c r="HF1148" s="32"/>
      <c r="HG1148" s="32"/>
      <c r="HH1148" s="32"/>
      <c r="HI1148" s="32"/>
      <c r="HJ1148" s="32"/>
      <c r="HK1148" s="32"/>
      <c r="HL1148" s="32"/>
      <c r="HM1148" s="32"/>
      <c r="HN1148" s="32"/>
      <c r="HO1148" s="32"/>
      <c r="HP1148" s="32"/>
      <c r="HQ1148" s="32"/>
      <c r="HR1148" s="32"/>
      <c r="HS1148" s="32"/>
      <c r="HT1148" s="32"/>
      <c r="HU1148" s="32"/>
      <c r="HV1148" s="32"/>
      <c r="HW1148" s="32"/>
      <c r="HX1148" s="32"/>
      <c r="HY1148" s="32"/>
      <c r="HZ1148" s="32"/>
      <c r="IA1148" s="32"/>
      <c r="IB1148" s="32"/>
      <c r="IC1148" s="32"/>
      <c r="ID1148" s="32"/>
      <c r="IE1148" s="32"/>
      <c r="IF1148" s="32"/>
      <c r="IG1148" s="32"/>
      <c r="IH1148" s="32"/>
      <c r="II1148" s="32"/>
      <c r="IJ1148" s="32"/>
      <c r="IK1148" s="32"/>
      <c r="IL1148" s="32"/>
      <c r="IM1148" s="32"/>
      <c r="IN1148" s="32"/>
      <c r="IO1148" s="32"/>
      <c r="IP1148" s="32"/>
      <c r="IQ1148" s="32"/>
      <c r="IR1148" s="32"/>
    </row>
    <row r="1149" spans="1:252" s="14" customFormat="1" ht="42.65" customHeight="1">
      <c r="A1149" s="1018"/>
      <c r="B1149" s="953" t="s">
        <v>19</v>
      </c>
      <c r="C1149" s="607" t="s">
        <v>2047</v>
      </c>
      <c r="D1149" s="178"/>
      <c r="E1149" s="24"/>
      <c r="F1149" s="15"/>
      <c r="G1149" s="36"/>
      <c r="H1149" s="37"/>
      <c r="I1149" s="59"/>
      <c r="J1149" s="890"/>
      <c r="K1149" s="39"/>
      <c r="L1149" s="117" t="s">
        <v>2050</v>
      </c>
      <c r="M1149" s="154" t="s">
        <v>86</v>
      </c>
      <c r="N1149" s="1334" t="s">
        <v>22</v>
      </c>
      <c r="O1149" s="1408" t="s">
        <v>2048</v>
      </c>
      <c r="P1149" s="179" t="s">
        <v>2051</v>
      </c>
      <c r="Q1149" s="32"/>
      <c r="R1149" s="32"/>
      <c r="S1149" s="32"/>
      <c r="T1149" s="32"/>
      <c r="U1149" s="32"/>
      <c r="V1149" s="32"/>
      <c r="W1149" s="32"/>
      <c r="X1149" s="32"/>
      <c r="Y1149" s="32"/>
      <c r="Z1149" s="32"/>
      <c r="AA1149" s="32"/>
      <c r="AB1149" s="32"/>
      <c r="AC1149" s="32"/>
      <c r="AD1149" s="32"/>
      <c r="AE1149" s="32"/>
      <c r="AF1149" s="32"/>
      <c r="AG1149" s="32"/>
      <c r="AH1149" s="32"/>
      <c r="AI1149" s="32"/>
      <c r="AJ1149" s="32"/>
      <c r="AK1149" s="32"/>
      <c r="AL1149" s="32"/>
      <c r="AM1149" s="32"/>
      <c r="AN1149" s="32"/>
      <c r="AO1149" s="32"/>
      <c r="AP1149" s="32"/>
      <c r="AQ1149" s="32"/>
      <c r="AR1149" s="32"/>
      <c r="AS1149" s="32"/>
      <c r="AT1149" s="32"/>
      <c r="AU1149" s="32"/>
      <c r="AV1149" s="32"/>
      <c r="AW1149" s="32"/>
      <c r="AX1149" s="32"/>
      <c r="AY1149" s="32"/>
      <c r="AZ1149" s="32"/>
      <c r="BA1149" s="32"/>
      <c r="BB1149" s="32"/>
      <c r="BC1149" s="32"/>
      <c r="BD1149" s="32"/>
      <c r="BE1149" s="32"/>
      <c r="BF1149" s="32"/>
      <c r="BG1149" s="32"/>
      <c r="BH1149" s="32"/>
      <c r="BI1149" s="32"/>
      <c r="BJ1149" s="32"/>
      <c r="BK1149" s="32"/>
      <c r="BL1149" s="32"/>
      <c r="BM1149" s="32"/>
      <c r="BN1149" s="32"/>
      <c r="BO1149" s="32"/>
      <c r="BP1149" s="32"/>
      <c r="BQ1149" s="32"/>
      <c r="BR1149" s="32"/>
      <c r="BS1149" s="32"/>
      <c r="BT1149" s="32"/>
      <c r="BU1149" s="32"/>
      <c r="BV1149" s="32"/>
      <c r="BW1149" s="32"/>
      <c r="BX1149" s="32"/>
      <c r="BY1149" s="32"/>
      <c r="BZ1149" s="32"/>
      <c r="CA1149" s="32"/>
      <c r="CB1149" s="32"/>
      <c r="CC1149" s="32"/>
      <c r="CD1149" s="32"/>
      <c r="CE1149" s="32"/>
      <c r="CF1149" s="32"/>
      <c r="CG1149" s="32"/>
      <c r="CH1149" s="32"/>
      <c r="CI1149" s="32"/>
      <c r="CJ1149" s="32"/>
      <c r="CK1149" s="32"/>
      <c r="CL1149" s="32"/>
      <c r="CM1149" s="32"/>
      <c r="CN1149" s="32"/>
      <c r="CO1149" s="32"/>
      <c r="CP1149" s="32"/>
      <c r="CQ1149" s="32"/>
      <c r="CR1149" s="32"/>
      <c r="CS1149" s="32"/>
      <c r="CT1149" s="32"/>
      <c r="CU1149" s="32"/>
      <c r="CV1149" s="32"/>
      <c r="CW1149" s="32"/>
      <c r="CX1149" s="32"/>
      <c r="CY1149" s="32"/>
      <c r="CZ1149" s="32"/>
      <c r="DA1149" s="32"/>
      <c r="DB1149" s="32"/>
      <c r="DC1149" s="32"/>
      <c r="DD1149" s="32"/>
      <c r="DE1149" s="32"/>
      <c r="DF1149" s="32"/>
      <c r="DG1149" s="32"/>
      <c r="DH1149" s="32"/>
      <c r="DI1149" s="32"/>
      <c r="DJ1149" s="32"/>
      <c r="DK1149" s="32"/>
      <c r="DL1149" s="32"/>
      <c r="DM1149" s="32"/>
      <c r="DN1149" s="32"/>
      <c r="DO1149" s="32"/>
      <c r="DP1149" s="32"/>
      <c r="DQ1149" s="32"/>
      <c r="DR1149" s="32"/>
      <c r="DS1149" s="32"/>
      <c r="DT1149" s="32"/>
      <c r="DU1149" s="32"/>
      <c r="DV1149" s="32"/>
      <c r="DW1149" s="32"/>
      <c r="DX1149" s="32"/>
      <c r="DY1149" s="32"/>
      <c r="DZ1149" s="32"/>
      <c r="EA1149" s="32"/>
      <c r="EB1149" s="32"/>
      <c r="EC1149" s="32"/>
      <c r="ED1149" s="32"/>
      <c r="EE1149" s="32"/>
      <c r="EF1149" s="32"/>
      <c r="EG1149" s="32"/>
      <c r="EH1149" s="32"/>
      <c r="EI1149" s="32"/>
      <c r="EJ1149" s="32"/>
      <c r="EK1149" s="32"/>
      <c r="EL1149" s="32"/>
      <c r="EM1149" s="32"/>
      <c r="EN1149" s="32"/>
      <c r="EO1149" s="32"/>
      <c r="EP1149" s="32"/>
      <c r="EQ1149" s="32"/>
      <c r="ER1149" s="32"/>
      <c r="ES1149" s="32"/>
      <c r="ET1149" s="32"/>
      <c r="EU1149" s="32"/>
      <c r="EV1149" s="32"/>
      <c r="EW1149" s="32"/>
      <c r="EX1149" s="32"/>
      <c r="EY1149" s="32"/>
      <c r="EZ1149" s="32"/>
      <c r="FA1149" s="32"/>
      <c r="FB1149" s="32"/>
      <c r="FC1149" s="32"/>
      <c r="FD1149" s="32"/>
      <c r="FE1149" s="32"/>
      <c r="FF1149" s="32"/>
      <c r="FG1149" s="32"/>
      <c r="FH1149" s="32"/>
      <c r="FI1149" s="32"/>
      <c r="FJ1149" s="32"/>
      <c r="FK1149" s="32"/>
      <c r="FL1149" s="32"/>
      <c r="FM1149" s="32"/>
      <c r="FN1149" s="32"/>
      <c r="FO1149" s="32"/>
      <c r="FP1149" s="32"/>
      <c r="FQ1149" s="32"/>
      <c r="FR1149" s="32"/>
      <c r="FS1149" s="32"/>
      <c r="FT1149" s="32"/>
      <c r="FU1149" s="32"/>
      <c r="FV1149" s="32"/>
      <c r="FW1149" s="32"/>
      <c r="FX1149" s="32"/>
      <c r="FY1149" s="32"/>
      <c r="FZ1149" s="32"/>
      <c r="GA1149" s="32"/>
      <c r="GB1149" s="32"/>
      <c r="GC1149" s="32"/>
      <c r="GD1149" s="32"/>
      <c r="GE1149" s="32"/>
      <c r="GF1149" s="32"/>
      <c r="GG1149" s="32"/>
      <c r="GH1149" s="32"/>
      <c r="GI1149" s="32"/>
      <c r="GJ1149" s="32"/>
      <c r="GK1149" s="32"/>
      <c r="GL1149" s="32"/>
      <c r="GM1149" s="32"/>
      <c r="GN1149" s="32"/>
      <c r="GO1149" s="32"/>
      <c r="GP1149" s="32"/>
      <c r="GQ1149" s="32"/>
      <c r="GR1149" s="32"/>
      <c r="GS1149" s="32"/>
      <c r="GT1149" s="32"/>
      <c r="GU1149" s="32"/>
      <c r="GV1149" s="32"/>
      <c r="GW1149" s="32"/>
      <c r="GX1149" s="32"/>
      <c r="GY1149" s="32"/>
      <c r="GZ1149" s="32"/>
      <c r="HA1149" s="32"/>
      <c r="HB1149" s="32"/>
      <c r="HC1149" s="32"/>
      <c r="HD1149" s="32"/>
      <c r="HE1149" s="32"/>
      <c r="HF1149" s="32"/>
      <c r="HG1149" s="32"/>
      <c r="HH1149" s="32"/>
      <c r="HI1149" s="32"/>
      <c r="HJ1149" s="32"/>
      <c r="HK1149" s="32"/>
      <c r="HL1149" s="32"/>
      <c r="HM1149" s="32"/>
      <c r="HN1149" s="32"/>
      <c r="HO1149" s="32"/>
      <c r="HP1149" s="32"/>
      <c r="HQ1149" s="32"/>
      <c r="HR1149" s="32"/>
      <c r="HS1149" s="32"/>
      <c r="HT1149" s="32"/>
      <c r="HU1149" s="32"/>
      <c r="HV1149" s="32"/>
      <c r="HW1149" s="32"/>
      <c r="HX1149" s="32"/>
      <c r="HY1149" s="32"/>
      <c r="HZ1149" s="32"/>
      <c r="IA1149" s="32"/>
      <c r="IB1149" s="32"/>
      <c r="IC1149" s="32"/>
      <c r="ID1149" s="32"/>
      <c r="IE1149" s="32"/>
      <c r="IF1149" s="32"/>
      <c r="IG1149" s="32"/>
      <c r="IH1149" s="32"/>
      <c r="II1149" s="32"/>
      <c r="IJ1149" s="32"/>
      <c r="IK1149" s="32"/>
      <c r="IL1149" s="32"/>
      <c r="IM1149" s="32"/>
      <c r="IN1149" s="32"/>
      <c r="IO1149" s="32"/>
      <c r="IP1149" s="32"/>
      <c r="IQ1149" s="32"/>
      <c r="IR1149" s="32"/>
    </row>
    <row r="1150" spans="1:252" s="14" customFormat="1" ht="42.65" customHeight="1">
      <c r="A1150" s="1018"/>
      <c r="B1150" s="953" t="s">
        <v>19</v>
      </c>
      <c r="C1150" s="607" t="s">
        <v>2047</v>
      </c>
      <c r="D1150" s="178"/>
      <c r="E1150" s="24"/>
      <c r="F1150" s="15"/>
      <c r="G1150" s="36"/>
      <c r="H1150" s="37"/>
      <c r="I1150" s="59"/>
      <c r="J1150" s="890"/>
      <c r="K1150" s="39"/>
      <c r="L1150" s="117" t="s">
        <v>1848</v>
      </c>
      <c r="M1150" s="154" t="s">
        <v>86</v>
      </c>
      <c r="N1150" s="1334" t="s">
        <v>22</v>
      </c>
      <c r="O1150" s="1408" t="s">
        <v>2048</v>
      </c>
      <c r="P1150" s="179" t="s">
        <v>2049</v>
      </c>
      <c r="Q1150" s="32"/>
      <c r="R1150" s="32"/>
      <c r="S1150" s="32"/>
      <c r="T1150" s="32"/>
      <c r="U1150" s="32"/>
      <c r="V1150" s="32"/>
      <c r="W1150" s="32"/>
      <c r="X1150" s="32"/>
      <c r="Y1150" s="32"/>
      <c r="Z1150" s="32"/>
      <c r="AA1150" s="32"/>
      <c r="AB1150" s="32"/>
      <c r="AC1150" s="32"/>
      <c r="AD1150" s="32"/>
      <c r="AE1150" s="32"/>
      <c r="AF1150" s="32"/>
      <c r="AG1150" s="32"/>
      <c r="AH1150" s="32"/>
      <c r="AI1150" s="32"/>
      <c r="AJ1150" s="32"/>
      <c r="AK1150" s="32"/>
      <c r="AL1150" s="32"/>
      <c r="AM1150" s="32"/>
      <c r="AN1150" s="32"/>
      <c r="AO1150" s="32"/>
      <c r="AP1150" s="32"/>
      <c r="AQ1150" s="32"/>
      <c r="AR1150" s="32"/>
      <c r="AS1150" s="32"/>
      <c r="AT1150" s="32"/>
      <c r="AU1150" s="32"/>
      <c r="AV1150" s="32"/>
      <c r="AW1150" s="32"/>
      <c r="AX1150" s="32"/>
      <c r="AY1150" s="32"/>
      <c r="AZ1150" s="32"/>
      <c r="BA1150" s="32"/>
      <c r="BB1150" s="32"/>
      <c r="BC1150" s="32"/>
      <c r="BD1150" s="32"/>
      <c r="BE1150" s="32"/>
      <c r="BF1150" s="32"/>
      <c r="BG1150" s="32"/>
      <c r="BH1150" s="32"/>
      <c r="BI1150" s="32"/>
      <c r="BJ1150" s="32"/>
      <c r="BK1150" s="32"/>
      <c r="BL1150" s="32"/>
      <c r="BM1150" s="32"/>
      <c r="BN1150" s="32"/>
      <c r="BO1150" s="32"/>
      <c r="BP1150" s="32"/>
      <c r="BQ1150" s="32"/>
      <c r="BR1150" s="32"/>
      <c r="BS1150" s="32"/>
      <c r="BT1150" s="32"/>
      <c r="BU1150" s="32"/>
      <c r="BV1150" s="32"/>
      <c r="BW1150" s="32"/>
      <c r="BX1150" s="32"/>
      <c r="BY1150" s="32"/>
      <c r="BZ1150" s="32"/>
      <c r="CA1150" s="32"/>
      <c r="CB1150" s="32"/>
      <c r="CC1150" s="32"/>
      <c r="CD1150" s="32"/>
      <c r="CE1150" s="32"/>
      <c r="CF1150" s="32"/>
      <c r="CG1150" s="32"/>
      <c r="CH1150" s="32"/>
      <c r="CI1150" s="32"/>
      <c r="CJ1150" s="32"/>
      <c r="CK1150" s="32"/>
      <c r="CL1150" s="32"/>
      <c r="CM1150" s="32"/>
      <c r="CN1150" s="32"/>
      <c r="CO1150" s="32"/>
      <c r="CP1150" s="32"/>
      <c r="CQ1150" s="32"/>
      <c r="CR1150" s="32"/>
      <c r="CS1150" s="32"/>
      <c r="CT1150" s="32"/>
      <c r="CU1150" s="32"/>
      <c r="CV1150" s="32"/>
      <c r="CW1150" s="32"/>
      <c r="CX1150" s="32"/>
      <c r="CY1150" s="32"/>
      <c r="CZ1150" s="32"/>
      <c r="DA1150" s="32"/>
      <c r="DB1150" s="32"/>
      <c r="DC1150" s="32"/>
      <c r="DD1150" s="32"/>
      <c r="DE1150" s="32"/>
      <c r="DF1150" s="32"/>
      <c r="DG1150" s="32"/>
      <c r="DH1150" s="32"/>
      <c r="DI1150" s="32"/>
      <c r="DJ1150" s="32"/>
      <c r="DK1150" s="32"/>
      <c r="DL1150" s="32"/>
      <c r="DM1150" s="32"/>
      <c r="DN1150" s="32"/>
      <c r="DO1150" s="32"/>
      <c r="DP1150" s="32"/>
      <c r="DQ1150" s="32"/>
      <c r="DR1150" s="32"/>
      <c r="DS1150" s="32"/>
      <c r="DT1150" s="32"/>
      <c r="DU1150" s="32"/>
      <c r="DV1150" s="32"/>
      <c r="DW1150" s="32"/>
      <c r="DX1150" s="32"/>
      <c r="DY1150" s="32"/>
      <c r="DZ1150" s="32"/>
      <c r="EA1150" s="32"/>
      <c r="EB1150" s="32"/>
      <c r="EC1150" s="32"/>
      <c r="ED1150" s="32"/>
      <c r="EE1150" s="32"/>
      <c r="EF1150" s="32"/>
      <c r="EG1150" s="32"/>
      <c r="EH1150" s="32"/>
      <c r="EI1150" s="32"/>
      <c r="EJ1150" s="32"/>
      <c r="EK1150" s="32"/>
      <c r="EL1150" s="32"/>
      <c r="EM1150" s="32"/>
      <c r="EN1150" s="32"/>
      <c r="EO1150" s="32"/>
      <c r="EP1150" s="32"/>
      <c r="EQ1150" s="32"/>
      <c r="ER1150" s="32"/>
      <c r="ES1150" s="32"/>
      <c r="ET1150" s="32"/>
      <c r="EU1150" s="32"/>
      <c r="EV1150" s="32"/>
      <c r="EW1150" s="32"/>
      <c r="EX1150" s="32"/>
      <c r="EY1150" s="32"/>
      <c r="EZ1150" s="32"/>
      <c r="FA1150" s="32"/>
      <c r="FB1150" s="32"/>
      <c r="FC1150" s="32"/>
      <c r="FD1150" s="32"/>
      <c r="FE1150" s="32"/>
      <c r="FF1150" s="32"/>
      <c r="FG1150" s="32"/>
      <c r="FH1150" s="32"/>
      <c r="FI1150" s="32"/>
      <c r="FJ1150" s="32"/>
      <c r="FK1150" s="32"/>
      <c r="FL1150" s="32"/>
      <c r="FM1150" s="32"/>
      <c r="FN1150" s="32"/>
      <c r="FO1150" s="32"/>
      <c r="FP1150" s="32"/>
      <c r="FQ1150" s="32"/>
      <c r="FR1150" s="32"/>
      <c r="FS1150" s="32"/>
      <c r="FT1150" s="32"/>
      <c r="FU1150" s="32"/>
      <c r="FV1150" s="32"/>
      <c r="FW1150" s="32"/>
      <c r="FX1150" s="32"/>
      <c r="FY1150" s="32"/>
      <c r="FZ1150" s="32"/>
      <c r="GA1150" s="32"/>
      <c r="GB1150" s="32"/>
      <c r="GC1150" s="32"/>
      <c r="GD1150" s="32"/>
      <c r="GE1150" s="32"/>
      <c r="GF1150" s="32"/>
      <c r="GG1150" s="32"/>
      <c r="GH1150" s="32"/>
      <c r="GI1150" s="32"/>
      <c r="GJ1150" s="32"/>
      <c r="GK1150" s="32"/>
      <c r="GL1150" s="32"/>
      <c r="GM1150" s="32"/>
      <c r="GN1150" s="32"/>
      <c r="GO1150" s="32"/>
      <c r="GP1150" s="32"/>
      <c r="GQ1150" s="32"/>
      <c r="GR1150" s="32"/>
      <c r="GS1150" s="32"/>
      <c r="GT1150" s="32"/>
      <c r="GU1150" s="32"/>
      <c r="GV1150" s="32"/>
      <c r="GW1150" s="32"/>
      <c r="GX1150" s="32"/>
      <c r="GY1150" s="32"/>
      <c r="GZ1150" s="32"/>
      <c r="HA1150" s="32"/>
      <c r="HB1150" s="32"/>
      <c r="HC1150" s="32"/>
      <c r="HD1150" s="32"/>
      <c r="HE1150" s="32"/>
      <c r="HF1150" s="32"/>
      <c r="HG1150" s="32"/>
      <c r="HH1150" s="32"/>
      <c r="HI1150" s="32"/>
      <c r="HJ1150" s="32"/>
      <c r="HK1150" s="32"/>
      <c r="HL1150" s="32"/>
      <c r="HM1150" s="32"/>
      <c r="HN1150" s="32"/>
      <c r="HO1150" s="32"/>
      <c r="HP1150" s="32"/>
      <c r="HQ1150" s="32"/>
      <c r="HR1150" s="32"/>
      <c r="HS1150" s="32"/>
      <c r="HT1150" s="32"/>
      <c r="HU1150" s="32"/>
      <c r="HV1150" s="32"/>
      <c r="HW1150" s="32"/>
      <c r="HX1150" s="32"/>
      <c r="HY1150" s="32"/>
      <c r="HZ1150" s="32"/>
      <c r="IA1150" s="32"/>
      <c r="IB1150" s="32"/>
      <c r="IC1150" s="32"/>
      <c r="ID1150" s="32"/>
      <c r="IE1150" s="32"/>
      <c r="IF1150" s="32"/>
      <c r="IG1150" s="32"/>
      <c r="IH1150" s="32"/>
      <c r="II1150" s="32"/>
      <c r="IJ1150" s="32"/>
      <c r="IK1150" s="32"/>
      <c r="IL1150" s="32"/>
      <c r="IM1150" s="32"/>
      <c r="IN1150" s="32"/>
      <c r="IO1150" s="32"/>
      <c r="IP1150" s="32"/>
      <c r="IQ1150" s="32"/>
      <c r="IR1150" s="32"/>
    </row>
    <row r="1151" spans="1:252" s="14" customFormat="1" ht="42.65" customHeight="1">
      <c r="A1151" s="1018"/>
      <c r="B1151" s="953" t="s">
        <v>19</v>
      </c>
      <c r="C1151" s="607" t="s">
        <v>2052</v>
      </c>
      <c r="D1151" s="178"/>
      <c r="E1151" s="25"/>
      <c r="F1151" s="15"/>
      <c r="G1151" s="36"/>
      <c r="H1151" s="37"/>
      <c r="I1151" s="59"/>
      <c r="J1151" s="890"/>
      <c r="K1151" s="39"/>
      <c r="L1151" s="117" t="s">
        <v>1847</v>
      </c>
      <c r="M1151" s="154" t="s">
        <v>86</v>
      </c>
      <c r="N1151" s="1334" t="s">
        <v>22</v>
      </c>
      <c r="O1151" s="1408" t="s">
        <v>2053</v>
      </c>
      <c r="P1151" s="179" t="s">
        <v>2049</v>
      </c>
      <c r="Q1151" s="32"/>
      <c r="R1151" s="32"/>
      <c r="S1151" s="32"/>
      <c r="T1151" s="32"/>
      <c r="U1151" s="32"/>
      <c r="V1151" s="32"/>
      <c r="W1151" s="32"/>
      <c r="X1151" s="32"/>
      <c r="Y1151" s="32"/>
      <c r="Z1151" s="32"/>
      <c r="AA1151" s="32"/>
      <c r="AB1151" s="32"/>
      <c r="AC1151" s="32"/>
      <c r="AD1151" s="32"/>
      <c r="AE1151" s="32"/>
      <c r="AF1151" s="32"/>
      <c r="AG1151" s="32"/>
      <c r="AH1151" s="32"/>
      <c r="AI1151" s="32"/>
      <c r="AJ1151" s="32"/>
      <c r="AK1151" s="32"/>
      <c r="AL1151" s="32"/>
      <c r="AM1151" s="32"/>
      <c r="AN1151" s="32"/>
      <c r="AO1151" s="32"/>
      <c r="AP1151" s="32"/>
      <c r="AQ1151" s="32"/>
      <c r="AR1151" s="32"/>
      <c r="AS1151" s="32"/>
      <c r="AT1151" s="32"/>
      <c r="AU1151" s="32"/>
      <c r="AV1151" s="32"/>
      <c r="AW1151" s="32"/>
      <c r="AX1151" s="32"/>
      <c r="AY1151" s="32"/>
      <c r="AZ1151" s="32"/>
      <c r="BA1151" s="32"/>
      <c r="BB1151" s="32"/>
      <c r="BC1151" s="32"/>
      <c r="BD1151" s="32"/>
      <c r="BE1151" s="32"/>
      <c r="BF1151" s="32"/>
      <c r="BG1151" s="32"/>
      <c r="BH1151" s="32"/>
      <c r="BI1151" s="32"/>
      <c r="BJ1151" s="32"/>
      <c r="BK1151" s="32"/>
      <c r="BL1151" s="32"/>
      <c r="BM1151" s="32"/>
      <c r="BN1151" s="32"/>
      <c r="BO1151" s="32"/>
      <c r="BP1151" s="32"/>
      <c r="BQ1151" s="32"/>
      <c r="BR1151" s="32"/>
      <c r="BS1151" s="32"/>
      <c r="BT1151" s="32"/>
      <c r="BU1151" s="32"/>
      <c r="BV1151" s="32"/>
      <c r="BW1151" s="32"/>
      <c r="BX1151" s="32"/>
      <c r="BY1151" s="32"/>
      <c r="BZ1151" s="32"/>
      <c r="CA1151" s="32"/>
      <c r="CB1151" s="32"/>
      <c r="CC1151" s="32"/>
      <c r="CD1151" s="32"/>
      <c r="CE1151" s="32"/>
      <c r="CF1151" s="32"/>
      <c r="CG1151" s="32"/>
      <c r="CH1151" s="32"/>
      <c r="CI1151" s="32"/>
      <c r="CJ1151" s="32"/>
      <c r="CK1151" s="32"/>
      <c r="CL1151" s="32"/>
      <c r="CM1151" s="32"/>
      <c r="CN1151" s="32"/>
      <c r="CO1151" s="32"/>
      <c r="CP1151" s="32"/>
      <c r="CQ1151" s="32"/>
      <c r="CR1151" s="32"/>
      <c r="CS1151" s="32"/>
      <c r="CT1151" s="32"/>
      <c r="CU1151" s="32"/>
      <c r="CV1151" s="32"/>
      <c r="CW1151" s="32"/>
      <c r="CX1151" s="32"/>
      <c r="CY1151" s="32"/>
      <c r="CZ1151" s="32"/>
      <c r="DA1151" s="32"/>
      <c r="DB1151" s="32"/>
      <c r="DC1151" s="32"/>
      <c r="DD1151" s="32"/>
      <c r="DE1151" s="32"/>
      <c r="DF1151" s="32"/>
      <c r="DG1151" s="32"/>
      <c r="DH1151" s="32"/>
      <c r="DI1151" s="32"/>
      <c r="DJ1151" s="32"/>
      <c r="DK1151" s="32"/>
      <c r="DL1151" s="32"/>
      <c r="DM1151" s="32"/>
      <c r="DN1151" s="32"/>
      <c r="DO1151" s="32"/>
      <c r="DP1151" s="32"/>
      <c r="DQ1151" s="32"/>
      <c r="DR1151" s="32"/>
      <c r="DS1151" s="32"/>
      <c r="DT1151" s="32"/>
      <c r="DU1151" s="32"/>
      <c r="DV1151" s="32"/>
      <c r="DW1151" s="32"/>
      <c r="DX1151" s="32"/>
      <c r="DY1151" s="32"/>
      <c r="DZ1151" s="32"/>
      <c r="EA1151" s="32"/>
      <c r="EB1151" s="32"/>
      <c r="EC1151" s="32"/>
      <c r="ED1151" s="32"/>
      <c r="EE1151" s="32"/>
      <c r="EF1151" s="32"/>
      <c r="EG1151" s="32"/>
      <c r="EH1151" s="32"/>
      <c r="EI1151" s="32"/>
      <c r="EJ1151" s="32"/>
      <c r="EK1151" s="32"/>
      <c r="EL1151" s="32"/>
      <c r="EM1151" s="32"/>
      <c r="EN1151" s="32"/>
      <c r="EO1151" s="32"/>
      <c r="EP1151" s="32"/>
      <c r="EQ1151" s="32"/>
      <c r="ER1151" s="32"/>
      <c r="ES1151" s="32"/>
      <c r="ET1151" s="32"/>
      <c r="EU1151" s="32"/>
      <c r="EV1151" s="32"/>
      <c r="EW1151" s="32"/>
      <c r="EX1151" s="32"/>
      <c r="EY1151" s="32"/>
      <c r="EZ1151" s="32"/>
      <c r="FA1151" s="32"/>
      <c r="FB1151" s="32"/>
      <c r="FC1151" s="32"/>
      <c r="FD1151" s="32"/>
      <c r="FE1151" s="32"/>
      <c r="FF1151" s="32"/>
      <c r="FG1151" s="32"/>
      <c r="FH1151" s="32"/>
      <c r="FI1151" s="32"/>
      <c r="FJ1151" s="32"/>
      <c r="FK1151" s="32"/>
      <c r="FL1151" s="32"/>
      <c r="FM1151" s="32"/>
      <c r="FN1151" s="32"/>
      <c r="FO1151" s="32"/>
      <c r="FP1151" s="32"/>
      <c r="FQ1151" s="32"/>
      <c r="FR1151" s="32"/>
      <c r="FS1151" s="32"/>
      <c r="FT1151" s="32"/>
      <c r="FU1151" s="32"/>
      <c r="FV1151" s="32"/>
      <c r="FW1151" s="32"/>
      <c r="FX1151" s="32"/>
      <c r="FY1151" s="32"/>
      <c r="FZ1151" s="32"/>
      <c r="GA1151" s="32"/>
      <c r="GB1151" s="32"/>
      <c r="GC1151" s="32"/>
      <c r="GD1151" s="32"/>
      <c r="GE1151" s="32"/>
      <c r="GF1151" s="32"/>
      <c r="GG1151" s="32"/>
      <c r="GH1151" s="32"/>
      <c r="GI1151" s="32"/>
      <c r="GJ1151" s="32"/>
      <c r="GK1151" s="32"/>
      <c r="GL1151" s="32"/>
      <c r="GM1151" s="32"/>
      <c r="GN1151" s="32"/>
      <c r="GO1151" s="32"/>
      <c r="GP1151" s="32"/>
      <c r="GQ1151" s="32"/>
      <c r="GR1151" s="32"/>
      <c r="GS1151" s="32"/>
      <c r="GT1151" s="32"/>
      <c r="GU1151" s="32"/>
      <c r="GV1151" s="32"/>
      <c r="GW1151" s="32"/>
      <c r="GX1151" s="32"/>
      <c r="GY1151" s="32"/>
      <c r="GZ1151" s="32"/>
      <c r="HA1151" s="32"/>
      <c r="HB1151" s="32"/>
      <c r="HC1151" s="32"/>
      <c r="HD1151" s="32"/>
      <c r="HE1151" s="32"/>
      <c r="HF1151" s="32"/>
      <c r="HG1151" s="32"/>
      <c r="HH1151" s="32"/>
      <c r="HI1151" s="32"/>
      <c r="HJ1151" s="32"/>
      <c r="HK1151" s="32"/>
      <c r="HL1151" s="32"/>
      <c r="HM1151" s="32"/>
      <c r="HN1151" s="32"/>
      <c r="HO1151" s="32"/>
      <c r="HP1151" s="32"/>
      <c r="HQ1151" s="32"/>
      <c r="HR1151" s="32"/>
      <c r="HS1151" s="32"/>
      <c r="HT1151" s="32"/>
      <c r="HU1151" s="32"/>
      <c r="HV1151" s="32"/>
      <c r="HW1151" s="32"/>
      <c r="HX1151" s="32"/>
      <c r="HY1151" s="32"/>
      <c r="HZ1151" s="32"/>
      <c r="IA1151" s="32"/>
      <c r="IB1151" s="32"/>
      <c r="IC1151" s="32"/>
      <c r="ID1151" s="32"/>
      <c r="IE1151" s="32"/>
      <c r="IF1151" s="32"/>
      <c r="IG1151" s="32"/>
      <c r="IH1151" s="32"/>
      <c r="II1151" s="32"/>
      <c r="IJ1151" s="32"/>
      <c r="IK1151" s="32"/>
      <c r="IL1151" s="32"/>
      <c r="IM1151" s="32"/>
      <c r="IN1151" s="32"/>
      <c r="IO1151" s="32"/>
      <c r="IP1151" s="32"/>
      <c r="IQ1151" s="32"/>
      <c r="IR1151" s="32"/>
    </row>
    <row r="1152" spans="1:252" s="14" customFormat="1" ht="42.65" customHeight="1">
      <c r="A1152" s="1018"/>
      <c r="B1152" s="953" t="s">
        <v>19</v>
      </c>
      <c r="C1152" s="607" t="s">
        <v>2052</v>
      </c>
      <c r="D1152" s="178"/>
      <c r="E1152" s="25"/>
      <c r="F1152" s="15"/>
      <c r="G1152" s="36"/>
      <c r="H1152" s="37"/>
      <c r="I1152" s="59"/>
      <c r="J1152" s="890"/>
      <c r="K1152" s="39"/>
      <c r="L1152" s="117" t="s">
        <v>2050</v>
      </c>
      <c r="M1152" s="154" t="s">
        <v>86</v>
      </c>
      <c r="N1152" s="1334" t="s">
        <v>22</v>
      </c>
      <c r="O1152" s="1408" t="s">
        <v>2053</v>
      </c>
      <c r="P1152" s="179" t="s">
        <v>2054</v>
      </c>
      <c r="Q1152" s="32"/>
      <c r="R1152" s="32"/>
      <c r="S1152" s="32"/>
      <c r="T1152" s="32"/>
      <c r="U1152" s="32"/>
      <c r="V1152" s="32"/>
      <c r="W1152" s="32"/>
      <c r="X1152" s="32"/>
      <c r="Y1152" s="32"/>
      <c r="Z1152" s="32"/>
      <c r="AA1152" s="32"/>
      <c r="AB1152" s="32"/>
      <c r="AC1152" s="32"/>
      <c r="AD1152" s="32"/>
      <c r="AE1152" s="32"/>
      <c r="AF1152" s="32"/>
      <c r="AG1152" s="32"/>
      <c r="AH1152" s="32"/>
      <c r="AI1152" s="32"/>
      <c r="AJ1152" s="32"/>
      <c r="AK1152" s="32"/>
      <c r="AL1152" s="32"/>
      <c r="AM1152" s="32"/>
      <c r="AN1152" s="32"/>
      <c r="AO1152" s="32"/>
      <c r="AP1152" s="32"/>
      <c r="AQ1152" s="32"/>
      <c r="AR1152" s="32"/>
      <c r="AS1152" s="32"/>
      <c r="AT1152" s="32"/>
      <c r="AU1152" s="32"/>
      <c r="AV1152" s="32"/>
      <c r="AW1152" s="32"/>
      <c r="AX1152" s="32"/>
      <c r="AY1152" s="32"/>
      <c r="AZ1152" s="32"/>
      <c r="BA1152" s="32"/>
      <c r="BB1152" s="32"/>
      <c r="BC1152" s="32"/>
      <c r="BD1152" s="32"/>
      <c r="BE1152" s="32"/>
      <c r="BF1152" s="32"/>
      <c r="BG1152" s="32"/>
      <c r="BH1152" s="32"/>
      <c r="BI1152" s="32"/>
      <c r="BJ1152" s="32"/>
      <c r="BK1152" s="32"/>
      <c r="BL1152" s="32"/>
      <c r="BM1152" s="32"/>
      <c r="BN1152" s="32"/>
      <c r="BO1152" s="32"/>
      <c r="BP1152" s="32"/>
      <c r="BQ1152" s="32"/>
      <c r="BR1152" s="32"/>
      <c r="BS1152" s="32"/>
      <c r="BT1152" s="32"/>
      <c r="BU1152" s="32"/>
      <c r="BV1152" s="32"/>
      <c r="BW1152" s="32"/>
      <c r="BX1152" s="32"/>
      <c r="BY1152" s="32"/>
      <c r="BZ1152" s="32"/>
      <c r="CA1152" s="32"/>
      <c r="CB1152" s="32"/>
      <c r="CC1152" s="32"/>
      <c r="CD1152" s="32"/>
      <c r="CE1152" s="32"/>
      <c r="CF1152" s="32"/>
      <c r="CG1152" s="32"/>
      <c r="CH1152" s="32"/>
      <c r="CI1152" s="32"/>
      <c r="CJ1152" s="32"/>
      <c r="CK1152" s="32"/>
      <c r="CL1152" s="32"/>
      <c r="CM1152" s="32"/>
      <c r="CN1152" s="32"/>
      <c r="CO1152" s="32"/>
      <c r="CP1152" s="32"/>
      <c r="CQ1152" s="32"/>
      <c r="CR1152" s="32"/>
      <c r="CS1152" s="32"/>
      <c r="CT1152" s="32"/>
      <c r="CU1152" s="32"/>
      <c r="CV1152" s="32"/>
      <c r="CW1152" s="32"/>
      <c r="CX1152" s="32"/>
      <c r="CY1152" s="32"/>
      <c r="CZ1152" s="32"/>
      <c r="DA1152" s="32"/>
      <c r="DB1152" s="32"/>
      <c r="DC1152" s="32"/>
      <c r="DD1152" s="32"/>
      <c r="DE1152" s="32"/>
      <c r="DF1152" s="32"/>
      <c r="DG1152" s="32"/>
      <c r="DH1152" s="32"/>
      <c r="DI1152" s="32"/>
      <c r="DJ1152" s="32"/>
      <c r="DK1152" s="32"/>
      <c r="DL1152" s="32"/>
      <c r="DM1152" s="32"/>
      <c r="DN1152" s="32"/>
      <c r="DO1152" s="32"/>
      <c r="DP1152" s="32"/>
      <c r="DQ1152" s="32"/>
      <c r="DR1152" s="32"/>
      <c r="DS1152" s="32"/>
      <c r="DT1152" s="32"/>
      <c r="DU1152" s="32"/>
      <c r="DV1152" s="32"/>
      <c r="DW1152" s="32"/>
      <c r="DX1152" s="32"/>
      <c r="DY1152" s="32"/>
      <c r="DZ1152" s="32"/>
      <c r="EA1152" s="32"/>
      <c r="EB1152" s="32"/>
      <c r="EC1152" s="32"/>
      <c r="ED1152" s="32"/>
      <c r="EE1152" s="32"/>
      <c r="EF1152" s="32"/>
      <c r="EG1152" s="32"/>
      <c r="EH1152" s="32"/>
      <c r="EI1152" s="32"/>
      <c r="EJ1152" s="32"/>
      <c r="EK1152" s="32"/>
      <c r="EL1152" s="32"/>
      <c r="EM1152" s="32"/>
      <c r="EN1152" s="32"/>
      <c r="EO1152" s="32"/>
      <c r="EP1152" s="32"/>
      <c r="EQ1152" s="32"/>
      <c r="ER1152" s="32"/>
      <c r="ES1152" s="32"/>
      <c r="ET1152" s="32"/>
      <c r="EU1152" s="32"/>
      <c r="EV1152" s="32"/>
      <c r="EW1152" s="32"/>
      <c r="EX1152" s="32"/>
      <c r="EY1152" s="32"/>
      <c r="EZ1152" s="32"/>
      <c r="FA1152" s="32"/>
      <c r="FB1152" s="32"/>
      <c r="FC1152" s="32"/>
      <c r="FD1152" s="32"/>
      <c r="FE1152" s="32"/>
      <c r="FF1152" s="32"/>
      <c r="FG1152" s="32"/>
      <c r="FH1152" s="32"/>
      <c r="FI1152" s="32"/>
      <c r="FJ1152" s="32"/>
      <c r="FK1152" s="32"/>
      <c r="FL1152" s="32"/>
      <c r="FM1152" s="32"/>
      <c r="FN1152" s="32"/>
      <c r="FO1152" s="32"/>
      <c r="FP1152" s="32"/>
      <c r="FQ1152" s="32"/>
      <c r="FR1152" s="32"/>
      <c r="FS1152" s="32"/>
      <c r="FT1152" s="32"/>
      <c r="FU1152" s="32"/>
      <c r="FV1152" s="32"/>
      <c r="FW1152" s="32"/>
      <c r="FX1152" s="32"/>
      <c r="FY1152" s="32"/>
      <c r="FZ1152" s="32"/>
      <c r="GA1152" s="32"/>
      <c r="GB1152" s="32"/>
      <c r="GC1152" s="32"/>
      <c r="GD1152" s="32"/>
      <c r="GE1152" s="32"/>
      <c r="GF1152" s="32"/>
      <c r="GG1152" s="32"/>
      <c r="GH1152" s="32"/>
      <c r="GI1152" s="32"/>
      <c r="GJ1152" s="32"/>
      <c r="GK1152" s="32"/>
      <c r="GL1152" s="32"/>
      <c r="GM1152" s="32"/>
      <c r="GN1152" s="32"/>
      <c r="GO1152" s="32"/>
      <c r="GP1152" s="32"/>
      <c r="GQ1152" s="32"/>
      <c r="GR1152" s="32"/>
      <c r="GS1152" s="32"/>
      <c r="GT1152" s="32"/>
      <c r="GU1152" s="32"/>
      <c r="GV1152" s="32"/>
      <c r="GW1152" s="32"/>
      <c r="GX1152" s="32"/>
      <c r="GY1152" s="32"/>
      <c r="GZ1152" s="32"/>
      <c r="HA1152" s="32"/>
      <c r="HB1152" s="32"/>
      <c r="HC1152" s="32"/>
      <c r="HD1152" s="32"/>
      <c r="HE1152" s="32"/>
      <c r="HF1152" s="32"/>
      <c r="HG1152" s="32"/>
      <c r="HH1152" s="32"/>
      <c r="HI1152" s="32"/>
      <c r="HJ1152" s="32"/>
      <c r="HK1152" s="32"/>
      <c r="HL1152" s="32"/>
      <c r="HM1152" s="32"/>
      <c r="HN1152" s="32"/>
      <c r="HO1152" s="32"/>
      <c r="HP1152" s="32"/>
      <c r="HQ1152" s="32"/>
      <c r="HR1152" s="32"/>
      <c r="HS1152" s="32"/>
      <c r="HT1152" s="32"/>
      <c r="HU1152" s="32"/>
      <c r="HV1152" s="32"/>
      <c r="HW1152" s="32"/>
      <c r="HX1152" s="32"/>
      <c r="HY1152" s="32"/>
      <c r="HZ1152" s="32"/>
      <c r="IA1152" s="32"/>
      <c r="IB1152" s="32"/>
      <c r="IC1152" s="32"/>
      <c r="ID1152" s="32"/>
      <c r="IE1152" s="32"/>
      <c r="IF1152" s="32"/>
      <c r="IG1152" s="32"/>
      <c r="IH1152" s="32"/>
      <c r="II1152" s="32"/>
      <c r="IJ1152" s="32"/>
      <c r="IK1152" s="32"/>
      <c r="IL1152" s="32"/>
      <c r="IM1152" s="32"/>
      <c r="IN1152" s="32"/>
      <c r="IO1152" s="32"/>
      <c r="IP1152" s="32"/>
      <c r="IQ1152" s="32"/>
      <c r="IR1152" s="32"/>
    </row>
    <row r="1153" spans="1:252" s="14" customFormat="1" ht="42.65" customHeight="1">
      <c r="A1153" s="1018"/>
      <c r="B1153" s="953" t="s">
        <v>19</v>
      </c>
      <c r="C1153" s="607" t="s">
        <v>2052</v>
      </c>
      <c r="D1153" s="178"/>
      <c r="E1153" s="25"/>
      <c r="F1153" s="15"/>
      <c r="G1153" s="36"/>
      <c r="H1153" s="37"/>
      <c r="I1153" s="59"/>
      <c r="J1153" s="890"/>
      <c r="K1153" s="39"/>
      <c r="L1153" s="117" t="s">
        <v>1848</v>
      </c>
      <c r="M1153" s="154" t="s">
        <v>86</v>
      </c>
      <c r="N1153" s="1334" t="s">
        <v>22</v>
      </c>
      <c r="O1153" s="1408" t="s">
        <v>2053</v>
      </c>
      <c r="P1153" s="179" t="s">
        <v>2049</v>
      </c>
      <c r="Q1153" s="32"/>
      <c r="R1153" s="32"/>
      <c r="S1153" s="32"/>
      <c r="T1153" s="32"/>
      <c r="U1153" s="32"/>
      <c r="V1153" s="32"/>
      <c r="W1153" s="32"/>
      <c r="X1153" s="32"/>
      <c r="Y1153" s="32"/>
      <c r="Z1153" s="32"/>
      <c r="AA1153" s="32"/>
      <c r="AB1153" s="32"/>
      <c r="AC1153" s="32"/>
      <c r="AD1153" s="32"/>
      <c r="AE1153" s="32"/>
      <c r="AF1153" s="32"/>
      <c r="AG1153" s="32"/>
      <c r="AH1153" s="32"/>
      <c r="AI1153" s="32"/>
      <c r="AJ1153" s="32"/>
      <c r="AK1153" s="32"/>
      <c r="AL1153" s="32"/>
      <c r="AM1153" s="32"/>
      <c r="AN1153" s="32"/>
      <c r="AO1153" s="32"/>
      <c r="AP1153" s="32"/>
      <c r="AQ1153" s="32"/>
      <c r="AR1153" s="32"/>
      <c r="AS1153" s="32"/>
      <c r="AT1153" s="32"/>
      <c r="AU1153" s="32"/>
      <c r="AV1153" s="32"/>
      <c r="AW1153" s="32"/>
      <c r="AX1153" s="32"/>
      <c r="AY1153" s="32"/>
      <c r="AZ1153" s="32"/>
      <c r="BA1153" s="32"/>
      <c r="BB1153" s="32"/>
      <c r="BC1153" s="32"/>
      <c r="BD1153" s="32"/>
      <c r="BE1153" s="32"/>
      <c r="BF1153" s="32"/>
      <c r="BG1153" s="32"/>
      <c r="BH1153" s="32"/>
      <c r="BI1153" s="32"/>
      <c r="BJ1153" s="32"/>
      <c r="BK1153" s="32"/>
      <c r="BL1153" s="32"/>
      <c r="BM1153" s="32"/>
      <c r="BN1153" s="32"/>
      <c r="BO1153" s="32"/>
      <c r="BP1153" s="32"/>
      <c r="BQ1153" s="32"/>
      <c r="BR1153" s="32"/>
      <c r="BS1153" s="32"/>
      <c r="BT1153" s="32"/>
      <c r="BU1153" s="32"/>
      <c r="BV1153" s="32"/>
      <c r="BW1153" s="32"/>
      <c r="BX1153" s="32"/>
      <c r="BY1153" s="32"/>
      <c r="BZ1153" s="32"/>
      <c r="CA1153" s="32"/>
      <c r="CB1153" s="32"/>
      <c r="CC1153" s="32"/>
      <c r="CD1153" s="32"/>
      <c r="CE1153" s="32"/>
      <c r="CF1153" s="32"/>
      <c r="CG1153" s="32"/>
      <c r="CH1153" s="32"/>
      <c r="CI1153" s="32"/>
      <c r="CJ1153" s="32"/>
      <c r="CK1153" s="32"/>
      <c r="CL1153" s="32"/>
      <c r="CM1153" s="32"/>
      <c r="CN1153" s="32"/>
      <c r="CO1153" s="32"/>
      <c r="CP1153" s="32"/>
      <c r="CQ1153" s="32"/>
      <c r="CR1153" s="32"/>
      <c r="CS1153" s="32"/>
      <c r="CT1153" s="32"/>
      <c r="CU1153" s="32"/>
      <c r="CV1153" s="32"/>
      <c r="CW1153" s="32"/>
      <c r="CX1153" s="32"/>
      <c r="CY1153" s="32"/>
      <c r="CZ1153" s="32"/>
      <c r="DA1153" s="32"/>
      <c r="DB1153" s="32"/>
      <c r="DC1153" s="32"/>
      <c r="DD1153" s="32"/>
      <c r="DE1153" s="32"/>
      <c r="DF1153" s="32"/>
      <c r="DG1153" s="32"/>
      <c r="DH1153" s="32"/>
      <c r="DI1153" s="32"/>
      <c r="DJ1153" s="32"/>
      <c r="DK1153" s="32"/>
      <c r="DL1153" s="32"/>
      <c r="DM1153" s="32"/>
      <c r="DN1153" s="32"/>
      <c r="DO1153" s="32"/>
      <c r="DP1153" s="32"/>
      <c r="DQ1153" s="32"/>
      <c r="DR1153" s="32"/>
      <c r="DS1153" s="32"/>
      <c r="DT1153" s="32"/>
      <c r="DU1153" s="32"/>
      <c r="DV1153" s="32"/>
      <c r="DW1153" s="32"/>
      <c r="DX1153" s="32"/>
      <c r="DY1153" s="32"/>
      <c r="DZ1153" s="32"/>
      <c r="EA1153" s="32"/>
      <c r="EB1153" s="32"/>
      <c r="EC1153" s="32"/>
      <c r="ED1153" s="32"/>
      <c r="EE1153" s="32"/>
      <c r="EF1153" s="32"/>
      <c r="EG1153" s="32"/>
      <c r="EH1153" s="32"/>
      <c r="EI1153" s="32"/>
      <c r="EJ1153" s="32"/>
      <c r="EK1153" s="32"/>
      <c r="EL1153" s="32"/>
      <c r="EM1153" s="32"/>
      <c r="EN1153" s="32"/>
      <c r="EO1153" s="32"/>
      <c r="EP1153" s="32"/>
      <c r="EQ1153" s="32"/>
      <c r="ER1153" s="32"/>
      <c r="ES1153" s="32"/>
      <c r="ET1153" s="32"/>
      <c r="EU1153" s="32"/>
      <c r="EV1153" s="32"/>
      <c r="EW1153" s="32"/>
      <c r="EX1153" s="32"/>
      <c r="EY1153" s="32"/>
      <c r="EZ1153" s="32"/>
      <c r="FA1153" s="32"/>
      <c r="FB1153" s="32"/>
      <c r="FC1153" s="32"/>
      <c r="FD1153" s="32"/>
      <c r="FE1153" s="32"/>
      <c r="FF1153" s="32"/>
      <c r="FG1153" s="32"/>
      <c r="FH1153" s="32"/>
      <c r="FI1153" s="32"/>
      <c r="FJ1153" s="32"/>
      <c r="FK1153" s="32"/>
      <c r="FL1153" s="32"/>
      <c r="FM1153" s="32"/>
      <c r="FN1153" s="32"/>
      <c r="FO1153" s="32"/>
      <c r="FP1153" s="32"/>
      <c r="FQ1153" s="32"/>
      <c r="FR1153" s="32"/>
      <c r="FS1153" s="32"/>
      <c r="FT1153" s="32"/>
      <c r="FU1153" s="32"/>
      <c r="FV1153" s="32"/>
      <c r="FW1153" s="32"/>
      <c r="FX1153" s="32"/>
      <c r="FY1153" s="32"/>
      <c r="FZ1153" s="32"/>
      <c r="GA1153" s="32"/>
      <c r="GB1153" s="32"/>
      <c r="GC1153" s="32"/>
      <c r="GD1153" s="32"/>
      <c r="GE1153" s="32"/>
      <c r="GF1153" s="32"/>
      <c r="GG1153" s="32"/>
      <c r="GH1153" s="32"/>
      <c r="GI1153" s="32"/>
      <c r="GJ1153" s="32"/>
      <c r="GK1153" s="32"/>
      <c r="GL1153" s="32"/>
      <c r="GM1153" s="32"/>
      <c r="GN1153" s="32"/>
      <c r="GO1153" s="32"/>
      <c r="GP1153" s="32"/>
      <c r="GQ1153" s="32"/>
      <c r="GR1153" s="32"/>
      <c r="GS1153" s="32"/>
      <c r="GT1153" s="32"/>
      <c r="GU1153" s="32"/>
      <c r="GV1153" s="32"/>
      <c r="GW1153" s="32"/>
      <c r="GX1153" s="32"/>
      <c r="GY1153" s="32"/>
      <c r="GZ1153" s="32"/>
      <c r="HA1153" s="32"/>
      <c r="HB1153" s="32"/>
      <c r="HC1153" s="32"/>
      <c r="HD1153" s="32"/>
      <c r="HE1153" s="32"/>
      <c r="HF1153" s="32"/>
      <c r="HG1153" s="32"/>
      <c r="HH1153" s="32"/>
      <c r="HI1153" s="32"/>
      <c r="HJ1153" s="32"/>
      <c r="HK1153" s="32"/>
      <c r="HL1153" s="32"/>
      <c r="HM1153" s="32"/>
      <c r="HN1153" s="32"/>
      <c r="HO1153" s="32"/>
      <c r="HP1153" s="32"/>
      <c r="HQ1153" s="32"/>
      <c r="HR1153" s="32"/>
      <c r="HS1153" s="32"/>
      <c r="HT1153" s="32"/>
      <c r="HU1153" s="32"/>
      <c r="HV1153" s="32"/>
      <c r="HW1153" s="32"/>
      <c r="HX1153" s="32"/>
      <c r="HY1153" s="32"/>
      <c r="HZ1153" s="32"/>
      <c r="IA1153" s="32"/>
      <c r="IB1153" s="32"/>
      <c r="IC1153" s="32"/>
      <c r="ID1153" s="32"/>
      <c r="IE1153" s="32"/>
      <c r="IF1153" s="32"/>
      <c r="IG1153" s="32"/>
      <c r="IH1153" s="32"/>
      <c r="II1153" s="32"/>
      <c r="IJ1153" s="32"/>
      <c r="IK1153" s="32"/>
      <c r="IL1153" s="32"/>
      <c r="IM1153" s="32"/>
      <c r="IN1153" s="32"/>
      <c r="IO1153" s="32"/>
      <c r="IP1153" s="32"/>
      <c r="IQ1153" s="32"/>
      <c r="IR1153" s="32"/>
    </row>
    <row r="1154" spans="1:252" s="14" customFormat="1" ht="42.65" customHeight="1">
      <c r="A1154" s="1018"/>
      <c r="B1154" s="953" t="s">
        <v>19</v>
      </c>
      <c r="C1154" s="607" t="s">
        <v>2055</v>
      </c>
      <c r="D1154" s="178"/>
      <c r="E1154" s="24"/>
      <c r="F1154" s="16"/>
      <c r="G1154" s="38"/>
      <c r="H1154" s="39"/>
      <c r="I1154" s="59"/>
      <c r="J1154" s="890"/>
      <c r="K1154" s="39"/>
      <c r="L1154" s="117" t="s">
        <v>1847</v>
      </c>
      <c r="M1154" s="154" t="s">
        <v>86</v>
      </c>
      <c r="N1154" s="1334" t="s">
        <v>22</v>
      </c>
      <c r="O1154" s="1408" t="s">
        <v>2056</v>
      </c>
      <c r="P1154" s="179" t="s">
        <v>2049</v>
      </c>
      <c r="Q1154" s="32"/>
      <c r="R1154" s="32"/>
      <c r="S1154" s="32"/>
      <c r="T1154" s="32"/>
      <c r="U1154" s="32"/>
      <c r="V1154" s="32"/>
      <c r="W1154" s="32"/>
      <c r="X1154" s="32"/>
      <c r="Y1154" s="32"/>
      <c r="Z1154" s="32"/>
      <c r="AA1154" s="32"/>
      <c r="AB1154" s="32"/>
      <c r="AC1154" s="32"/>
      <c r="AD1154" s="32"/>
      <c r="AE1154" s="32"/>
      <c r="AF1154" s="32"/>
      <c r="AG1154" s="32"/>
      <c r="AH1154" s="32"/>
      <c r="AI1154" s="32"/>
      <c r="AJ1154" s="32"/>
      <c r="AK1154" s="32"/>
      <c r="AL1154" s="32"/>
      <c r="AM1154" s="32"/>
      <c r="AN1154" s="32"/>
      <c r="AO1154" s="32"/>
      <c r="AP1154" s="32"/>
      <c r="AQ1154" s="32"/>
      <c r="AR1154" s="32"/>
      <c r="AS1154" s="32"/>
      <c r="AT1154" s="32"/>
      <c r="AU1154" s="32"/>
      <c r="AV1154" s="32"/>
      <c r="AW1154" s="32"/>
      <c r="AX1154" s="32"/>
      <c r="AY1154" s="32"/>
      <c r="AZ1154" s="32"/>
      <c r="BA1154" s="32"/>
      <c r="BB1154" s="32"/>
      <c r="BC1154" s="32"/>
      <c r="BD1154" s="32"/>
      <c r="BE1154" s="32"/>
      <c r="BF1154" s="32"/>
      <c r="BG1154" s="32"/>
      <c r="BH1154" s="32"/>
      <c r="BI1154" s="32"/>
      <c r="BJ1154" s="32"/>
      <c r="BK1154" s="32"/>
      <c r="BL1154" s="32"/>
      <c r="BM1154" s="32"/>
      <c r="BN1154" s="32"/>
      <c r="BO1154" s="32"/>
      <c r="BP1154" s="32"/>
      <c r="BQ1154" s="32"/>
      <c r="BR1154" s="32"/>
      <c r="BS1154" s="32"/>
      <c r="BT1154" s="32"/>
      <c r="BU1154" s="32"/>
      <c r="BV1154" s="32"/>
      <c r="BW1154" s="32"/>
      <c r="BX1154" s="32"/>
      <c r="BY1154" s="32"/>
      <c r="BZ1154" s="32"/>
      <c r="CA1154" s="32"/>
      <c r="CB1154" s="32"/>
      <c r="CC1154" s="32"/>
      <c r="CD1154" s="32"/>
      <c r="CE1154" s="32"/>
      <c r="CF1154" s="32"/>
      <c r="CG1154" s="32"/>
      <c r="CH1154" s="32"/>
      <c r="CI1154" s="32"/>
      <c r="CJ1154" s="32"/>
      <c r="CK1154" s="32"/>
      <c r="CL1154" s="32"/>
      <c r="CM1154" s="32"/>
      <c r="CN1154" s="32"/>
      <c r="CO1154" s="32"/>
      <c r="CP1154" s="32"/>
      <c r="CQ1154" s="32"/>
      <c r="CR1154" s="32"/>
      <c r="CS1154" s="32"/>
      <c r="CT1154" s="32"/>
      <c r="CU1154" s="32"/>
      <c r="CV1154" s="32"/>
      <c r="CW1154" s="32"/>
      <c r="CX1154" s="32"/>
      <c r="CY1154" s="32"/>
      <c r="CZ1154" s="32"/>
      <c r="DA1154" s="32"/>
      <c r="DB1154" s="32"/>
      <c r="DC1154" s="32"/>
      <c r="DD1154" s="32"/>
      <c r="DE1154" s="32"/>
      <c r="DF1154" s="32"/>
      <c r="DG1154" s="32"/>
      <c r="DH1154" s="32"/>
      <c r="DI1154" s="32"/>
      <c r="DJ1154" s="32"/>
      <c r="DK1154" s="32"/>
      <c r="DL1154" s="32"/>
      <c r="DM1154" s="32"/>
      <c r="DN1154" s="32"/>
      <c r="DO1154" s="32"/>
      <c r="DP1154" s="32"/>
      <c r="DQ1154" s="32"/>
      <c r="DR1154" s="32"/>
      <c r="DS1154" s="32"/>
      <c r="DT1154" s="32"/>
      <c r="DU1154" s="32"/>
      <c r="DV1154" s="32"/>
      <c r="DW1154" s="32"/>
      <c r="DX1154" s="32"/>
      <c r="DY1154" s="32"/>
      <c r="DZ1154" s="32"/>
      <c r="EA1154" s="32"/>
      <c r="EB1154" s="32"/>
      <c r="EC1154" s="32"/>
      <c r="ED1154" s="32"/>
      <c r="EE1154" s="32"/>
      <c r="EF1154" s="32"/>
      <c r="EG1154" s="32"/>
      <c r="EH1154" s="32"/>
      <c r="EI1154" s="32"/>
      <c r="EJ1154" s="32"/>
      <c r="EK1154" s="32"/>
      <c r="EL1154" s="32"/>
      <c r="EM1154" s="32"/>
      <c r="EN1154" s="32"/>
      <c r="EO1154" s="32"/>
      <c r="EP1154" s="32"/>
      <c r="EQ1154" s="32"/>
      <c r="ER1154" s="32"/>
      <c r="ES1154" s="32"/>
      <c r="ET1154" s="32"/>
      <c r="EU1154" s="32"/>
      <c r="EV1154" s="32"/>
      <c r="EW1154" s="32"/>
      <c r="EX1154" s="32"/>
      <c r="EY1154" s="32"/>
      <c r="EZ1154" s="32"/>
      <c r="FA1154" s="32"/>
      <c r="FB1154" s="32"/>
      <c r="FC1154" s="32"/>
      <c r="FD1154" s="32"/>
      <c r="FE1154" s="32"/>
      <c r="FF1154" s="32"/>
      <c r="FG1154" s="32"/>
      <c r="FH1154" s="32"/>
      <c r="FI1154" s="32"/>
      <c r="FJ1154" s="32"/>
      <c r="FK1154" s="32"/>
      <c r="FL1154" s="32"/>
      <c r="FM1154" s="32"/>
      <c r="FN1154" s="32"/>
      <c r="FO1154" s="32"/>
      <c r="FP1154" s="32"/>
      <c r="FQ1154" s="32"/>
      <c r="FR1154" s="32"/>
      <c r="FS1154" s="32"/>
      <c r="FT1154" s="32"/>
      <c r="FU1154" s="32"/>
      <c r="FV1154" s="32"/>
      <c r="FW1154" s="32"/>
      <c r="FX1154" s="32"/>
      <c r="FY1154" s="32"/>
      <c r="FZ1154" s="32"/>
      <c r="GA1154" s="32"/>
      <c r="GB1154" s="32"/>
      <c r="GC1154" s="32"/>
      <c r="GD1154" s="32"/>
      <c r="GE1154" s="32"/>
      <c r="GF1154" s="32"/>
      <c r="GG1154" s="32"/>
      <c r="GH1154" s="32"/>
      <c r="GI1154" s="32"/>
      <c r="GJ1154" s="32"/>
      <c r="GK1154" s="32"/>
      <c r="GL1154" s="32"/>
      <c r="GM1154" s="32"/>
      <c r="GN1154" s="32"/>
      <c r="GO1154" s="32"/>
      <c r="GP1154" s="32"/>
      <c r="GQ1154" s="32"/>
      <c r="GR1154" s="32"/>
      <c r="GS1154" s="32"/>
      <c r="GT1154" s="32"/>
      <c r="GU1154" s="32"/>
      <c r="GV1154" s="32"/>
      <c r="GW1154" s="32"/>
      <c r="GX1154" s="32"/>
      <c r="GY1154" s="32"/>
      <c r="GZ1154" s="32"/>
      <c r="HA1154" s="32"/>
      <c r="HB1154" s="32"/>
      <c r="HC1154" s="32"/>
      <c r="HD1154" s="32"/>
      <c r="HE1154" s="32"/>
      <c r="HF1154" s="32"/>
      <c r="HG1154" s="32"/>
      <c r="HH1154" s="32"/>
      <c r="HI1154" s="32"/>
      <c r="HJ1154" s="32"/>
      <c r="HK1154" s="32"/>
      <c r="HL1154" s="32"/>
      <c r="HM1154" s="32"/>
      <c r="HN1154" s="32"/>
      <c r="HO1154" s="32"/>
      <c r="HP1154" s="32"/>
      <c r="HQ1154" s="32"/>
      <c r="HR1154" s="32"/>
      <c r="HS1154" s="32"/>
      <c r="HT1154" s="32"/>
      <c r="HU1154" s="32"/>
      <c r="HV1154" s="32"/>
      <c r="HW1154" s="32"/>
      <c r="HX1154" s="32"/>
      <c r="HY1154" s="32"/>
      <c r="HZ1154" s="32"/>
      <c r="IA1154" s="32"/>
      <c r="IB1154" s="32"/>
      <c r="IC1154" s="32"/>
      <c r="ID1154" s="32"/>
      <c r="IE1154" s="32"/>
      <c r="IF1154" s="32"/>
      <c r="IG1154" s="32"/>
      <c r="IH1154" s="32"/>
      <c r="II1154" s="32"/>
      <c r="IJ1154" s="32"/>
      <c r="IK1154" s="32"/>
      <c r="IL1154" s="32"/>
      <c r="IM1154" s="32"/>
      <c r="IN1154" s="32"/>
      <c r="IO1154" s="32"/>
      <c r="IP1154" s="32"/>
      <c r="IQ1154" s="32"/>
      <c r="IR1154" s="32"/>
    </row>
    <row r="1155" spans="1:252" s="14" customFormat="1" ht="42.65" customHeight="1">
      <c r="A1155" s="1018"/>
      <c r="B1155" s="953" t="s">
        <v>19</v>
      </c>
      <c r="C1155" s="607" t="s">
        <v>2055</v>
      </c>
      <c r="D1155" s="178"/>
      <c r="E1155" s="24"/>
      <c r="F1155" s="16"/>
      <c r="G1155" s="38"/>
      <c r="H1155" s="39"/>
      <c r="I1155" s="59"/>
      <c r="J1155" s="890"/>
      <c r="K1155" s="39"/>
      <c r="L1155" s="117" t="s">
        <v>2050</v>
      </c>
      <c r="M1155" s="154" t="s">
        <v>86</v>
      </c>
      <c r="N1155" s="1334" t="s">
        <v>22</v>
      </c>
      <c r="O1155" s="1408" t="s">
        <v>2056</v>
      </c>
      <c r="P1155" s="179" t="s">
        <v>1569</v>
      </c>
      <c r="Q1155" s="32"/>
      <c r="R1155" s="32"/>
      <c r="S1155" s="32"/>
      <c r="T1155" s="32"/>
      <c r="U1155" s="32"/>
      <c r="V1155" s="32"/>
      <c r="W1155" s="32"/>
      <c r="X1155" s="32"/>
      <c r="Y1155" s="32"/>
      <c r="Z1155" s="32"/>
      <c r="AA1155" s="32"/>
      <c r="AB1155" s="32"/>
      <c r="AC1155" s="32"/>
      <c r="AD1155" s="32"/>
      <c r="AE1155" s="32"/>
      <c r="AF1155" s="32"/>
      <c r="AG1155" s="32"/>
      <c r="AH1155" s="32"/>
      <c r="AI1155" s="32"/>
      <c r="AJ1155" s="32"/>
      <c r="AK1155" s="32"/>
      <c r="AL1155" s="32"/>
      <c r="AM1155" s="32"/>
      <c r="AN1155" s="32"/>
      <c r="AO1155" s="32"/>
      <c r="AP1155" s="32"/>
      <c r="AQ1155" s="32"/>
      <c r="AR1155" s="32"/>
      <c r="AS1155" s="32"/>
      <c r="AT1155" s="32"/>
      <c r="AU1155" s="32"/>
      <c r="AV1155" s="32"/>
      <c r="AW1155" s="32"/>
      <c r="AX1155" s="32"/>
      <c r="AY1155" s="32"/>
      <c r="AZ1155" s="32"/>
      <c r="BA1155" s="32"/>
      <c r="BB1155" s="32"/>
      <c r="BC1155" s="32"/>
      <c r="BD1155" s="32"/>
      <c r="BE1155" s="32"/>
      <c r="BF1155" s="32"/>
      <c r="BG1155" s="32"/>
      <c r="BH1155" s="32"/>
      <c r="BI1155" s="32"/>
      <c r="BJ1155" s="32"/>
      <c r="BK1155" s="32"/>
      <c r="BL1155" s="32"/>
      <c r="BM1155" s="32"/>
      <c r="BN1155" s="32"/>
      <c r="BO1155" s="32"/>
      <c r="BP1155" s="32"/>
      <c r="BQ1155" s="32"/>
      <c r="BR1155" s="32"/>
      <c r="BS1155" s="32"/>
      <c r="BT1155" s="32"/>
      <c r="BU1155" s="32"/>
      <c r="BV1155" s="32"/>
      <c r="BW1155" s="32"/>
      <c r="BX1155" s="32"/>
      <c r="BY1155" s="32"/>
      <c r="BZ1155" s="32"/>
      <c r="CA1155" s="32"/>
      <c r="CB1155" s="32"/>
      <c r="CC1155" s="32"/>
      <c r="CD1155" s="32"/>
      <c r="CE1155" s="32"/>
      <c r="CF1155" s="32"/>
      <c r="CG1155" s="32"/>
      <c r="CH1155" s="32"/>
      <c r="CI1155" s="32"/>
      <c r="CJ1155" s="32"/>
      <c r="CK1155" s="32"/>
      <c r="CL1155" s="32"/>
      <c r="CM1155" s="32"/>
      <c r="CN1155" s="32"/>
      <c r="CO1155" s="32"/>
      <c r="CP1155" s="32"/>
      <c r="CQ1155" s="32"/>
      <c r="CR1155" s="32"/>
      <c r="CS1155" s="32"/>
      <c r="CT1155" s="32"/>
      <c r="CU1155" s="32"/>
      <c r="CV1155" s="32"/>
      <c r="CW1155" s="32"/>
      <c r="CX1155" s="32"/>
      <c r="CY1155" s="32"/>
      <c r="CZ1155" s="32"/>
      <c r="DA1155" s="32"/>
      <c r="DB1155" s="32"/>
      <c r="DC1155" s="32"/>
      <c r="DD1155" s="32"/>
      <c r="DE1155" s="32"/>
      <c r="DF1155" s="32"/>
      <c r="DG1155" s="32"/>
      <c r="DH1155" s="32"/>
      <c r="DI1155" s="32"/>
      <c r="DJ1155" s="32"/>
      <c r="DK1155" s="32"/>
      <c r="DL1155" s="32"/>
      <c r="DM1155" s="32"/>
      <c r="DN1155" s="32"/>
      <c r="DO1155" s="32"/>
      <c r="DP1155" s="32"/>
      <c r="DQ1155" s="32"/>
      <c r="DR1155" s="32"/>
      <c r="DS1155" s="32"/>
      <c r="DT1155" s="32"/>
      <c r="DU1155" s="32"/>
      <c r="DV1155" s="32"/>
      <c r="DW1155" s="32"/>
      <c r="DX1155" s="32"/>
      <c r="DY1155" s="32"/>
      <c r="DZ1155" s="32"/>
      <c r="EA1155" s="32"/>
      <c r="EB1155" s="32"/>
      <c r="EC1155" s="32"/>
      <c r="ED1155" s="32"/>
      <c r="EE1155" s="32"/>
      <c r="EF1155" s="32"/>
      <c r="EG1155" s="32"/>
      <c r="EH1155" s="32"/>
      <c r="EI1155" s="32"/>
      <c r="EJ1155" s="32"/>
      <c r="EK1155" s="32"/>
      <c r="EL1155" s="32"/>
      <c r="EM1155" s="32"/>
      <c r="EN1155" s="32"/>
      <c r="EO1155" s="32"/>
      <c r="EP1155" s="32"/>
      <c r="EQ1155" s="32"/>
      <c r="ER1155" s="32"/>
      <c r="ES1155" s="32"/>
      <c r="ET1155" s="32"/>
      <c r="EU1155" s="32"/>
      <c r="EV1155" s="32"/>
      <c r="EW1155" s="32"/>
      <c r="EX1155" s="32"/>
      <c r="EY1155" s="32"/>
      <c r="EZ1155" s="32"/>
      <c r="FA1155" s="32"/>
      <c r="FB1155" s="32"/>
      <c r="FC1155" s="32"/>
      <c r="FD1155" s="32"/>
      <c r="FE1155" s="32"/>
      <c r="FF1155" s="32"/>
      <c r="FG1155" s="32"/>
      <c r="FH1155" s="32"/>
      <c r="FI1155" s="32"/>
      <c r="FJ1155" s="32"/>
      <c r="FK1155" s="32"/>
      <c r="FL1155" s="32"/>
      <c r="FM1155" s="32"/>
      <c r="FN1155" s="32"/>
      <c r="FO1155" s="32"/>
      <c r="FP1155" s="32"/>
      <c r="FQ1155" s="32"/>
      <c r="FR1155" s="32"/>
      <c r="FS1155" s="32"/>
      <c r="FT1155" s="32"/>
      <c r="FU1155" s="32"/>
      <c r="FV1155" s="32"/>
      <c r="FW1155" s="32"/>
      <c r="FX1155" s="32"/>
      <c r="FY1155" s="32"/>
      <c r="FZ1155" s="32"/>
      <c r="GA1155" s="32"/>
      <c r="GB1155" s="32"/>
      <c r="GC1155" s="32"/>
      <c r="GD1155" s="32"/>
      <c r="GE1155" s="32"/>
      <c r="GF1155" s="32"/>
      <c r="GG1155" s="32"/>
      <c r="GH1155" s="32"/>
      <c r="GI1155" s="32"/>
      <c r="GJ1155" s="32"/>
      <c r="GK1155" s="32"/>
      <c r="GL1155" s="32"/>
      <c r="GM1155" s="32"/>
      <c r="GN1155" s="32"/>
      <c r="GO1155" s="32"/>
      <c r="GP1155" s="32"/>
      <c r="GQ1155" s="32"/>
      <c r="GR1155" s="32"/>
      <c r="GS1155" s="32"/>
      <c r="GT1155" s="32"/>
      <c r="GU1155" s="32"/>
      <c r="GV1155" s="32"/>
      <c r="GW1155" s="32"/>
      <c r="GX1155" s="32"/>
      <c r="GY1155" s="32"/>
      <c r="GZ1155" s="32"/>
      <c r="HA1155" s="32"/>
      <c r="HB1155" s="32"/>
      <c r="HC1155" s="32"/>
      <c r="HD1155" s="32"/>
      <c r="HE1155" s="32"/>
      <c r="HF1155" s="32"/>
      <c r="HG1155" s="32"/>
      <c r="HH1155" s="32"/>
      <c r="HI1155" s="32"/>
      <c r="HJ1155" s="32"/>
      <c r="HK1155" s="32"/>
      <c r="HL1155" s="32"/>
      <c r="HM1155" s="32"/>
      <c r="HN1155" s="32"/>
      <c r="HO1155" s="32"/>
      <c r="HP1155" s="32"/>
      <c r="HQ1155" s="32"/>
      <c r="HR1155" s="32"/>
      <c r="HS1155" s="32"/>
      <c r="HT1155" s="32"/>
      <c r="HU1155" s="32"/>
      <c r="HV1155" s="32"/>
      <c r="HW1155" s="32"/>
      <c r="HX1155" s="32"/>
      <c r="HY1155" s="32"/>
      <c r="HZ1155" s="32"/>
      <c r="IA1155" s="32"/>
      <c r="IB1155" s="32"/>
      <c r="IC1155" s="32"/>
      <c r="ID1155" s="32"/>
      <c r="IE1155" s="32"/>
      <c r="IF1155" s="32"/>
      <c r="IG1155" s="32"/>
      <c r="IH1155" s="32"/>
      <c r="II1155" s="32"/>
      <c r="IJ1155" s="32"/>
      <c r="IK1155" s="32"/>
      <c r="IL1155" s="32"/>
      <c r="IM1155" s="32"/>
      <c r="IN1155" s="32"/>
      <c r="IO1155" s="32"/>
      <c r="IP1155" s="32"/>
      <c r="IQ1155" s="32"/>
      <c r="IR1155" s="32"/>
    </row>
    <row r="1156" spans="1:252" s="14" customFormat="1" ht="42.65" customHeight="1">
      <c r="A1156" s="1018"/>
      <c r="B1156" s="953" t="s">
        <v>19</v>
      </c>
      <c r="C1156" s="607" t="s">
        <v>2055</v>
      </c>
      <c r="D1156" s="178"/>
      <c r="E1156" s="24"/>
      <c r="F1156" s="16"/>
      <c r="G1156" s="38"/>
      <c r="H1156" s="39"/>
      <c r="I1156" s="59"/>
      <c r="J1156" s="890"/>
      <c r="K1156" s="39"/>
      <c r="L1156" s="117" t="s">
        <v>1848</v>
      </c>
      <c r="M1156" s="154" t="s">
        <v>86</v>
      </c>
      <c r="N1156" s="1334" t="s">
        <v>22</v>
      </c>
      <c r="O1156" s="1408" t="s">
        <v>2056</v>
      </c>
      <c r="P1156" s="179" t="s">
        <v>2049</v>
      </c>
      <c r="Q1156" s="32"/>
      <c r="R1156" s="32"/>
      <c r="S1156" s="32"/>
      <c r="T1156" s="32"/>
      <c r="U1156" s="32"/>
      <c r="V1156" s="32"/>
      <c r="W1156" s="32"/>
      <c r="X1156" s="32"/>
      <c r="Y1156" s="32"/>
      <c r="Z1156" s="32"/>
      <c r="AA1156" s="32"/>
      <c r="AB1156" s="32"/>
      <c r="AC1156" s="32"/>
      <c r="AD1156" s="32"/>
      <c r="AE1156" s="32"/>
      <c r="AF1156" s="32"/>
      <c r="AG1156" s="32"/>
      <c r="AH1156" s="32"/>
      <c r="AI1156" s="32"/>
      <c r="AJ1156" s="32"/>
      <c r="AK1156" s="32"/>
      <c r="AL1156" s="32"/>
      <c r="AM1156" s="32"/>
      <c r="AN1156" s="32"/>
      <c r="AO1156" s="32"/>
      <c r="AP1156" s="32"/>
      <c r="AQ1156" s="32"/>
      <c r="AR1156" s="32"/>
      <c r="AS1156" s="32"/>
      <c r="AT1156" s="32"/>
      <c r="AU1156" s="32"/>
      <c r="AV1156" s="32"/>
      <c r="AW1156" s="32"/>
      <c r="AX1156" s="32"/>
      <c r="AY1156" s="32"/>
      <c r="AZ1156" s="32"/>
      <c r="BA1156" s="32"/>
      <c r="BB1156" s="32"/>
      <c r="BC1156" s="32"/>
      <c r="BD1156" s="32"/>
      <c r="BE1156" s="32"/>
      <c r="BF1156" s="32"/>
      <c r="BG1156" s="32"/>
      <c r="BH1156" s="32"/>
      <c r="BI1156" s="32"/>
      <c r="BJ1156" s="32"/>
      <c r="BK1156" s="32"/>
      <c r="BL1156" s="32"/>
      <c r="BM1156" s="32"/>
      <c r="BN1156" s="32"/>
      <c r="BO1156" s="32"/>
      <c r="BP1156" s="32"/>
      <c r="BQ1156" s="32"/>
      <c r="BR1156" s="32"/>
      <c r="BS1156" s="32"/>
      <c r="BT1156" s="32"/>
      <c r="BU1156" s="32"/>
      <c r="BV1156" s="32"/>
      <c r="BW1156" s="32"/>
      <c r="BX1156" s="32"/>
      <c r="BY1156" s="32"/>
      <c r="BZ1156" s="32"/>
      <c r="CA1156" s="32"/>
      <c r="CB1156" s="32"/>
      <c r="CC1156" s="32"/>
      <c r="CD1156" s="32"/>
      <c r="CE1156" s="32"/>
      <c r="CF1156" s="32"/>
      <c r="CG1156" s="32"/>
      <c r="CH1156" s="32"/>
      <c r="CI1156" s="32"/>
      <c r="CJ1156" s="32"/>
      <c r="CK1156" s="32"/>
      <c r="CL1156" s="32"/>
      <c r="CM1156" s="32"/>
      <c r="CN1156" s="32"/>
      <c r="CO1156" s="32"/>
      <c r="CP1156" s="32"/>
      <c r="CQ1156" s="32"/>
      <c r="CR1156" s="32"/>
      <c r="CS1156" s="32"/>
      <c r="CT1156" s="32"/>
      <c r="CU1156" s="32"/>
      <c r="CV1156" s="32"/>
      <c r="CW1156" s="32"/>
      <c r="CX1156" s="32"/>
      <c r="CY1156" s="32"/>
      <c r="CZ1156" s="32"/>
      <c r="DA1156" s="32"/>
      <c r="DB1156" s="32"/>
      <c r="DC1156" s="32"/>
      <c r="DD1156" s="32"/>
      <c r="DE1156" s="32"/>
      <c r="DF1156" s="32"/>
      <c r="DG1156" s="32"/>
      <c r="DH1156" s="32"/>
      <c r="DI1156" s="32"/>
      <c r="DJ1156" s="32"/>
      <c r="DK1156" s="32"/>
      <c r="DL1156" s="32"/>
      <c r="DM1156" s="32"/>
      <c r="DN1156" s="32"/>
      <c r="DO1156" s="32"/>
      <c r="DP1156" s="32"/>
      <c r="DQ1156" s="32"/>
      <c r="DR1156" s="32"/>
      <c r="DS1156" s="32"/>
      <c r="DT1156" s="32"/>
      <c r="DU1156" s="32"/>
      <c r="DV1156" s="32"/>
      <c r="DW1156" s="32"/>
      <c r="DX1156" s="32"/>
      <c r="DY1156" s="32"/>
      <c r="DZ1156" s="32"/>
      <c r="EA1156" s="32"/>
      <c r="EB1156" s="32"/>
      <c r="EC1156" s="32"/>
      <c r="ED1156" s="32"/>
      <c r="EE1156" s="32"/>
      <c r="EF1156" s="32"/>
      <c r="EG1156" s="32"/>
      <c r="EH1156" s="32"/>
      <c r="EI1156" s="32"/>
      <c r="EJ1156" s="32"/>
      <c r="EK1156" s="32"/>
      <c r="EL1156" s="32"/>
      <c r="EM1156" s="32"/>
      <c r="EN1156" s="32"/>
      <c r="EO1156" s="32"/>
      <c r="EP1156" s="32"/>
      <c r="EQ1156" s="32"/>
      <c r="ER1156" s="32"/>
      <c r="ES1156" s="32"/>
      <c r="ET1156" s="32"/>
      <c r="EU1156" s="32"/>
      <c r="EV1156" s="32"/>
      <c r="EW1156" s="32"/>
      <c r="EX1156" s="32"/>
      <c r="EY1156" s="32"/>
      <c r="EZ1156" s="32"/>
      <c r="FA1156" s="32"/>
      <c r="FB1156" s="32"/>
      <c r="FC1156" s="32"/>
      <c r="FD1156" s="32"/>
      <c r="FE1156" s="32"/>
      <c r="FF1156" s="32"/>
      <c r="FG1156" s="32"/>
      <c r="FH1156" s="32"/>
      <c r="FI1156" s="32"/>
      <c r="FJ1156" s="32"/>
      <c r="FK1156" s="32"/>
      <c r="FL1156" s="32"/>
      <c r="FM1156" s="32"/>
      <c r="FN1156" s="32"/>
      <c r="FO1156" s="32"/>
      <c r="FP1156" s="32"/>
      <c r="FQ1156" s="32"/>
      <c r="FR1156" s="32"/>
      <c r="FS1156" s="32"/>
      <c r="FT1156" s="32"/>
      <c r="FU1156" s="32"/>
      <c r="FV1156" s="32"/>
      <c r="FW1156" s="32"/>
      <c r="FX1156" s="32"/>
      <c r="FY1156" s="32"/>
      <c r="FZ1156" s="32"/>
      <c r="GA1156" s="32"/>
      <c r="GB1156" s="32"/>
      <c r="GC1156" s="32"/>
      <c r="GD1156" s="32"/>
      <c r="GE1156" s="32"/>
      <c r="GF1156" s="32"/>
      <c r="GG1156" s="32"/>
      <c r="GH1156" s="32"/>
      <c r="GI1156" s="32"/>
      <c r="GJ1156" s="32"/>
      <c r="GK1156" s="32"/>
      <c r="GL1156" s="32"/>
      <c r="GM1156" s="32"/>
      <c r="GN1156" s="32"/>
      <c r="GO1156" s="32"/>
      <c r="GP1156" s="32"/>
      <c r="GQ1156" s="32"/>
      <c r="GR1156" s="32"/>
      <c r="GS1156" s="32"/>
      <c r="GT1156" s="32"/>
      <c r="GU1156" s="32"/>
      <c r="GV1156" s="32"/>
      <c r="GW1156" s="32"/>
      <c r="GX1156" s="32"/>
      <c r="GY1156" s="32"/>
      <c r="GZ1156" s="32"/>
      <c r="HA1156" s="32"/>
      <c r="HB1156" s="32"/>
      <c r="HC1156" s="32"/>
      <c r="HD1156" s="32"/>
      <c r="HE1156" s="32"/>
      <c r="HF1156" s="32"/>
      <c r="HG1156" s="32"/>
      <c r="HH1156" s="32"/>
      <c r="HI1156" s="32"/>
      <c r="HJ1156" s="32"/>
      <c r="HK1156" s="32"/>
      <c r="HL1156" s="32"/>
      <c r="HM1156" s="32"/>
      <c r="HN1156" s="32"/>
      <c r="HO1156" s="32"/>
      <c r="HP1156" s="32"/>
      <c r="HQ1156" s="32"/>
      <c r="HR1156" s="32"/>
      <c r="HS1156" s="32"/>
      <c r="HT1156" s="32"/>
      <c r="HU1156" s="32"/>
      <c r="HV1156" s="32"/>
      <c r="HW1156" s="32"/>
      <c r="HX1156" s="32"/>
      <c r="HY1156" s="32"/>
      <c r="HZ1156" s="32"/>
      <c r="IA1156" s="32"/>
      <c r="IB1156" s="32"/>
      <c r="IC1156" s="32"/>
      <c r="ID1156" s="32"/>
      <c r="IE1156" s="32"/>
      <c r="IF1156" s="32"/>
      <c r="IG1156" s="32"/>
      <c r="IH1156" s="32"/>
      <c r="II1156" s="32"/>
      <c r="IJ1156" s="32"/>
      <c r="IK1156" s="32"/>
      <c r="IL1156" s="32"/>
      <c r="IM1156" s="32"/>
      <c r="IN1156" s="32"/>
      <c r="IO1156" s="32"/>
      <c r="IP1156" s="32"/>
      <c r="IQ1156" s="32"/>
      <c r="IR1156" s="32"/>
    </row>
    <row r="1157" spans="1:252" s="14" customFormat="1" ht="42.65" customHeight="1">
      <c r="A1157" s="1018"/>
      <c r="B1157" s="953" t="s">
        <v>19</v>
      </c>
      <c r="C1157" s="607" t="s">
        <v>2057</v>
      </c>
      <c r="D1157" s="178"/>
      <c r="E1157" s="24"/>
      <c r="F1157" s="16"/>
      <c r="G1157" s="38"/>
      <c r="H1157" s="39"/>
      <c r="I1157" s="59"/>
      <c r="J1157" s="890" t="s">
        <v>1742</v>
      </c>
      <c r="K1157" s="39"/>
      <c r="L1157" s="117" t="s">
        <v>2050</v>
      </c>
      <c r="M1157" s="154" t="s">
        <v>86</v>
      </c>
      <c r="N1157" s="1334" t="s">
        <v>22</v>
      </c>
      <c r="O1157" s="1408" t="s">
        <v>2058</v>
      </c>
      <c r="P1157" s="179" t="s">
        <v>1685</v>
      </c>
      <c r="Q1157" s="1326"/>
      <c r="R1157" s="1326"/>
      <c r="S1157" s="1326"/>
      <c r="T1157" s="1326"/>
      <c r="U1157" s="1326"/>
      <c r="V1157" s="1326"/>
      <c r="W1157" s="1326"/>
      <c r="X1157" s="1326"/>
      <c r="Y1157" s="1326"/>
      <c r="Z1157" s="1326"/>
      <c r="AA1157" s="1326"/>
      <c r="AB1157" s="1326"/>
      <c r="AC1157" s="1326"/>
      <c r="AD1157" s="1326"/>
      <c r="AE1157" s="1326"/>
      <c r="AF1157" s="1326"/>
      <c r="AG1157" s="1326"/>
      <c r="AH1157" s="1326"/>
      <c r="AI1157" s="1326"/>
      <c r="AJ1157" s="1326"/>
      <c r="AK1157" s="1326"/>
      <c r="AL1157" s="1326"/>
      <c r="AM1157" s="1326"/>
      <c r="AN1157" s="1326"/>
      <c r="AO1157" s="1326"/>
      <c r="AP1157" s="1326"/>
      <c r="AQ1157" s="1326"/>
      <c r="AR1157" s="1326"/>
      <c r="AS1157" s="1326"/>
      <c r="AT1157" s="1326"/>
      <c r="AU1157" s="1326"/>
      <c r="AV1157" s="1326"/>
      <c r="AW1157" s="1326"/>
      <c r="AX1157" s="1326"/>
      <c r="AY1157" s="1326"/>
      <c r="AZ1157" s="1326"/>
      <c r="BA1157" s="1326"/>
      <c r="BB1157" s="1326"/>
      <c r="BC1157" s="1326"/>
      <c r="BD1157" s="1326"/>
      <c r="BE1157" s="1326"/>
      <c r="BF1157" s="1326"/>
      <c r="BG1157" s="1326"/>
      <c r="BH1157" s="1326"/>
      <c r="BI1157" s="1326"/>
      <c r="BJ1157" s="1326"/>
      <c r="BK1157" s="1326"/>
      <c r="BL1157" s="1326"/>
      <c r="BM1157" s="1326"/>
      <c r="BN1157" s="1326"/>
      <c r="BO1157" s="1326"/>
      <c r="BP1157" s="1326"/>
      <c r="BQ1157" s="1326"/>
      <c r="BR1157" s="1326"/>
      <c r="BS1157" s="1326"/>
      <c r="BT1157" s="1326"/>
      <c r="BU1157" s="1326"/>
      <c r="BV1157" s="1326"/>
      <c r="BW1157" s="1326"/>
      <c r="BX1157" s="1326"/>
      <c r="BY1157" s="1326"/>
      <c r="BZ1157" s="1326"/>
      <c r="CA1157" s="1326"/>
      <c r="CB1157" s="1326"/>
      <c r="CC1157" s="1326"/>
      <c r="CD1157" s="1326"/>
      <c r="CE1157" s="1326"/>
      <c r="CF1157" s="1326"/>
      <c r="CG1157" s="1326"/>
      <c r="CH1157" s="1326"/>
      <c r="CI1157" s="1326"/>
      <c r="CJ1157" s="1326"/>
      <c r="CK1157" s="1326"/>
      <c r="CL1157" s="1326"/>
      <c r="CM1157" s="1326"/>
      <c r="CN1157" s="1326"/>
      <c r="CO1157" s="1326"/>
      <c r="CP1157" s="1326"/>
      <c r="CQ1157" s="1326"/>
      <c r="CR1157" s="1326"/>
      <c r="CS1157" s="1326"/>
      <c r="CT1157" s="1326"/>
      <c r="CU1157" s="1326"/>
      <c r="CV1157" s="1326"/>
      <c r="CW1157" s="1326"/>
      <c r="CX1157" s="1326"/>
      <c r="CY1157" s="1326"/>
      <c r="CZ1157" s="1326"/>
      <c r="DA1157" s="1326"/>
      <c r="DB1157" s="1326"/>
      <c r="DC1157" s="1326"/>
      <c r="DD1157" s="1326"/>
      <c r="DE1157" s="1326"/>
      <c r="DF1157" s="1326"/>
      <c r="DG1157" s="1326"/>
      <c r="DH1157" s="1326"/>
      <c r="DI1157" s="1326"/>
      <c r="DJ1157" s="1326"/>
      <c r="DK1157" s="1326"/>
      <c r="DL1157" s="1326"/>
      <c r="DM1157" s="1326"/>
      <c r="DN1157" s="1326"/>
      <c r="DO1157" s="1326"/>
      <c r="DP1157" s="1326"/>
      <c r="DQ1157" s="1326"/>
      <c r="DR1157" s="1326"/>
      <c r="DS1157" s="1326"/>
      <c r="DT1157" s="1326"/>
      <c r="DU1157" s="1326"/>
      <c r="DV1157" s="1326"/>
      <c r="DW1157" s="1326"/>
      <c r="DX1157" s="1326"/>
      <c r="DY1157" s="1326"/>
      <c r="DZ1157" s="1326"/>
      <c r="EA1157" s="1326"/>
      <c r="EB1157" s="1326"/>
      <c r="EC1157" s="1326"/>
      <c r="ED1157" s="1326"/>
      <c r="EE1157" s="1326"/>
      <c r="EF1157" s="1326"/>
      <c r="EG1157" s="1326"/>
      <c r="EH1157" s="1326"/>
      <c r="EI1157" s="1326"/>
      <c r="EJ1157" s="1326"/>
      <c r="EK1157" s="1326"/>
      <c r="EL1157" s="1326"/>
      <c r="EM1157" s="1326"/>
      <c r="EN1157" s="1326"/>
      <c r="EO1157" s="1326"/>
      <c r="EP1157" s="1326"/>
      <c r="EQ1157" s="1326"/>
      <c r="ER1157" s="1326"/>
      <c r="ES1157" s="1326"/>
      <c r="ET1157" s="1326"/>
      <c r="EU1157" s="1326"/>
      <c r="EV1157" s="1326"/>
      <c r="EW1157" s="1326"/>
      <c r="EX1157" s="1326"/>
      <c r="EY1157" s="1326"/>
      <c r="EZ1157" s="1326"/>
      <c r="FA1157" s="1326"/>
      <c r="FB1157" s="1326"/>
      <c r="FC1157" s="1326"/>
      <c r="FD1157" s="1326"/>
      <c r="FE1157" s="1326"/>
      <c r="FF1157" s="1326"/>
      <c r="FG1157" s="1326"/>
      <c r="FH1157" s="1326"/>
      <c r="FI1157" s="1326"/>
      <c r="FJ1157" s="1326"/>
      <c r="FK1157" s="1326"/>
      <c r="FL1157" s="1326"/>
      <c r="FM1157" s="1326"/>
      <c r="FN1157" s="1326"/>
      <c r="FO1157" s="1326"/>
      <c r="FP1157" s="1326"/>
      <c r="FQ1157" s="1326"/>
      <c r="FR1157" s="1326"/>
      <c r="FS1157" s="1326"/>
      <c r="FT1157" s="1326"/>
      <c r="FU1157" s="1326"/>
      <c r="FV1157" s="1326"/>
      <c r="FW1157" s="1326"/>
      <c r="FX1157" s="1326"/>
      <c r="FY1157" s="1326"/>
      <c r="FZ1157" s="1326"/>
      <c r="GA1157" s="1326"/>
      <c r="GB1157" s="1326"/>
      <c r="GC1157" s="1326"/>
      <c r="GD1157" s="1326"/>
      <c r="GE1157" s="1326"/>
      <c r="GF1157" s="1326"/>
      <c r="GG1157" s="1326"/>
      <c r="GH1157" s="1326"/>
      <c r="GI1157" s="1326"/>
      <c r="GJ1157" s="1326"/>
      <c r="GK1157" s="1326"/>
      <c r="GL1157" s="1326"/>
      <c r="GM1157" s="1326"/>
      <c r="GN1157" s="1326"/>
      <c r="GO1157" s="1326"/>
      <c r="GP1157" s="1326"/>
      <c r="GQ1157" s="1326"/>
      <c r="GR1157" s="1326"/>
      <c r="GS1157" s="1326"/>
      <c r="GT1157" s="1326"/>
      <c r="GU1157" s="1326"/>
      <c r="GV1157" s="1326"/>
      <c r="GW1157" s="1326"/>
      <c r="GX1157" s="1326"/>
      <c r="GY1157" s="1326"/>
      <c r="GZ1157" s="1326"/>
      <c r="HA1157" s="1326"/>
      <c r="HB1157" s="1326"/>
      <c r="HC1157" s="1326"/>
      <c r="HD1157" s="1326"/>
      <c r="HE1157" s="1326"/>
      <c r="HF1157" s="1326"/>
      <c r="HG1157" s="1326"/>
      <c r="HH1157" s="1326"/>
      <c r="HI1157" s="1326"/>
      <c r="HJ1157" s="1326"/>
      <c r="HK1157" s="1326"/>
      <c r="HL1157" s="1326"/>
      <c r="HM1157" s="1326"/>
      <c r="HN1157" s="1326"/>
      <c r="HO1157" s="1326"/>
      <c r="HP1157" s="1326"/>
      <c r="HQ1157" s="1326"/>
      <c r="HR1157" s="1326"/>
      <c r="HS1157" s="1326"/>
      <c r="HT1157" s="1326"/>
      <c r="HU1157" s="1326"/>
      <c r="HV1157" s="1326"/>
      <c r="HW1157" s="1326"/>
      <c r="HX1157" s="1326"/>
      <c r="HY1157" s="1326"/>
      <c r="HZ1157" s="1326"/>
      <c r="IA1157" s="1326"/>
      <c r="IB1157" s="1326"/>
      <c r="IC1157" s="1326"/>
      <c r="ID1157" s="1326"/>
      <c r="IE1157" s="1326"/>
      <c r="IF1157" s="1326"/>
      <c r="IG1157" s="1326"/>
      <c r="IH1157" s="1326"/>
      <c r="II1157" s="1326"/>
      <c r="IJ1157" s="1326"/>
      <c r="IK1157" s="1326"/>
      <c r="IL1157" s="1326"/>
      <c r="IM1157" s="1326"/>
      <c r="IN1157" s="1326"/>
      <c r="IO1157" s="1326"/>
      <c r="IP1157" s="1326"/>
      <c r="IQ1157" s="1326"/>
      <c r="IR1157" s="1326"/>
    </row>
    <row r="1158" spans="1:252" s="14" customFormat="1" ht="42.65" customHeight="1">
      <c r="A1158" s="1018"/>
      <c r="B1158" s="953" t="s">
        <v>19</v>
      </c>
      <c r="C1158" s="607" t="s">
        <v>2059</v>
      </c>
      <c r="D1158" s="178"/>
      <c r="E1158" s="69"/>
      <c r="F1158" s="15"/>
      <c r="G1158" s="36"/>
      <c r="H1158" s="37"/>
      <c r="I1158" s="59"/>
      <c r="J1158" s="890"/>
      <c r="K1158" s="39"/>
      <c r="L1158" s="117" t="s">
        <v>52</v>
      </c>
      <c r="M1158" s="154" t="s">
        <v>86</v>
      </c>
      <c r="N1158" s="1334" t="s">
        <v>22</v>
      </c>
      <c r="O1158" s="1408" t="s">
        <v>2060</v>
      </c>
      <c r="P1158" s="179" t="s">
        <v>2061</v>
      </c>
    </row>
    <row r="1159" spans="1:252" s="14" customFormat="1" ht="42.65" customHeight="1">
      <c r="A1159" s="1018"/>
      <c r="B1159" s="953" t="s">
        <v>19</v>
      </c>
      <c r="C1159" s="607" t="s">
        <v>2059</v>
      </c>
      <c r="D1159" s="178"/>
      <c r="E1159" s="69"/>
      <c r="F1159" s="15"/>
      <c r="G1159" s="36"/>
      <c r="H1159" s="37"/>
      <c r="I1159" s="59"/>
      <c r="J1159" s="890"/>
      <c r="K1159" s="39"/>
      <c r="L1159" s="117" t="s">
        <v>445</v>
      </c>
      <c r="M1159" s="154" t="s">
        <v>86</v>
      </c>
      <c r="N1159" s="1334" t="s">
        <v>22</v>
      </c>
      <c r="O1159" s="1408" t="s">
        <v>2060</v>
      </c>
      <c r="P1159" s="179" t="s">
        <v>2062</v>
      </c>
    </row>
    <row r="1160" spans="1:252" s="14" customFormat="1" ht="42.65" customHeight="1">
      <c r="A1160" s="1018"/>
      <c r="B1160" s="953" t="s">
        <v>19</v>
      </c>
      <c r="C1160" s="607" t="s">
        <v>2059</v>
      </c>
      <c r="D1160" s="178"/>
      <c r="E1160" s="69"/>
      <c r="F1160" s="15"/>
      <c r="G1160" s="36"/>
      <c r="H1160" s="37"/>
      <c r="I1160" s="59"/>
      <c r="J1160" s="890"/>
      <c r="K1160" s="39"/>
      <c r="L1160" s="117" t="s">
        <v>447</v>
      </c>
      <c r="M1160" s="154" t="s">
        <v>86</v>
      </c>
      <c r="N1160" s="1334" t="s">
        <v>22</v>
      </c>
      <c r="O1160" s="1408" t="s">
        <v>2060</v>
      </c>
      <c r="P1160" s="179" t="s">
        <v>2061</v>
      </c>
    </row>
    <row r="1161" spans="1:252" s="68" customFormat="1" ht="42.65" customHeight="1">
      <c r="A1161" s="75"/>
      <c r="B1161" s="953" t="s">
        <v>19</v>
      </c>
      <c r="C1161" s="607" t="s">
        <v>2059</v>
      </c>
      <c r="D1161" s="178"/>
      <c r="E1161" s="24"/>
      <c r="F1161" s="70"/>
      <c r="G1161" s="71"/>
      <c r="H1161" s="72"/>
      <c r="I1161" s="88"/>
      <c r="J1161" s="890"/>
      <c r="K1161" s="72"/>
      <c r="L1161" s="117" t="s">
        <v>2063</v>
      </c>
      <c r="M1161" s="154" t="s">
        <v>86</v>
      </c>
      <c r="N1161" s="1334" t="s">
        <v>22</v>
      </c>
      <c r="O1161" s="1408" t="s">
        <v>2060</v>
      </c>
      <c r="P1161" s="179" t="s">
        <v>2061</v>
      </c>
    </row>
    <row r="1162" spans="1:252" s="68" customFormat="1" ht="42.65" customHeight="1">
      <c r="A1162" s="75"/>
      <c r="B1162" s="953" t="s">
        <v>19</v>
      </c>
      <c r="C1162" s="607" t="s">
        <v>2059</v>
      </c>
      <c r="D1162" s="178"/>
      <c r="E1162" s="24"/>
      <c r="F1162" s="70"/>
      <c r="G1162" s="71"/>
      <c r="H1162" s="72"/>
      <c r="I1162" s="88"/>
      <c r="J1162" s="890"/>
      <c r="K1162" s="72"/>
      <c r="L1162" s="117" t="s">
        <v>2064</v>
      </c>
      <c r="M1162" s="154" t="s">
        <v>86</v>
      </c>
      <c r="N1162" s="1334" t="s">
        <v>22</v>
      </c>
      <c r="O1162" s="1408" t="s">
        <v>2060</v>
      </c>
      <c r="P1162" s="179" t="s">
        <v>2065</v>
      </c>
    </row>
    <row r="1163" spans="1:252" s="68" customFormat="1" ht="42.65" customHeight="1">
      <c r="A1163" s="75"/>
      <c r="B1163" s="953" t="s">
        <v>19</v>
      </c>
      <c r="C1163" s="607" t="s">
        <v>2059</v>
      </c>
      <c r="D1163" s="178"/>
      <c r="E1163" s="24"/>
      <c r="F1163" s="70"/>
      <c r="G1163" s="71"/>
      <c r="H1163" s="72"/>
      <c r="I1163" s="88"/>
      <c r="J1163" s="890"/>
      <c r="K1163" s="72"/>
      <c r="L1163" s="117" t="s">
        <v>2066</v>
      </c>
      <c r="M1163" s="154" t="s">
        <v>86</v>
      </c>
      <c r="N1163" s="1334" t="s">
        <v>22</v>
      </c>
      <c r="O1163" s="1408" t="s">
        <v>2060</v>
      </c>
      <c r="P1163" s="179" t="s">
        <v>2061</v>
      </c>
    </row>
    <row r="1164" spans="1:252" s="14" customFormat="1" ht="42.65" customHeight="1">
      <c r="A1164" s="1018"/>
      <c r="B1164" s="953" t="s">
        <v>19</v>
      </c>
      <c r="C1164" s="607" t="s">
        <v>2067</v>
      </c>
      <c r="D1164" s="178"/>
      <c r="E1164" s="24"/>
      <c r="F1164" s="15"/>
      <c r="G1164" s="36"/>
      <c r="H1164" s="37"/>
      <c r="I1164" s="59"/>
      <c r="J1164" s="890"/>
      <c r="K1164" s="39"/>
      <c r="L1164" s="117" t="s">
        <v>52</v>
      </c>
      <c r="M1164" s="154" t="s">
        <v>86</v>
      </c>
      <c r="N1164" s="1334" t="s">
        <v>22</v>
      </c>
      <c r="O1164" s="1408" t="s">
        <v>2068</v>
      </c>
      <c r="P1164" s="179" t="s">
        <v>2069</v>
      </c>
    </row>
    <row r="1165" spans="1:252" s="14" customFormat="1" ht="62" customHeight="1">
      <c r="A1165" s="1018"/>
      <c r="B1165" s="953" t="s">
        <v>19</v>
      </c>
      <c r="C1165" s="607" t="s">
        <v>2067</v>
      </c>
      <c r="D1165" s="178"/>
      <c r="E1165" s="24"/>
      <c r="F1165" s="15"/>
      <c r="G1165" s="36"/>
      <c r="H1165" s="37"/>
      <c r="I1165" s="59"/>
      <c r="J1165" s="890"/>
      <c r="K1165" s="39"/>
      <c r="L1165" s="117" t="s">
        <v>447</v>
      </c>
      <c r="M1165" s="154" t="s">
        <v>86</v>
      </c>
      <c r="N1165" s="1334" t="s">
        <v>22</v>
      </c>
      <c r="O1165" s="1408" t="s">
        <v>2068</v>
      </c>
      <c r="P1165" s="179" t="s">
        <v>2070</v>
      </c>
    </row>
    <row r="1166" spans="1:252" s="14" customFormat="1" ht="74" customHeight="1">
      <c r="A1166" s="1018"/>
      <c r="B1166" s="953" t="s">
        <v>19</v>
      </c>
      <c r="C1166" s="607" t="s">
        <v>2067</v>
      </c>
      <c r="D1166" s="178"/>
      <c r="E1166" s="24"/>
      <c r="F1166" s="15"/>
      <c r="G1166" s="36"/>
      <c r="H1166" s="37"/>
      <c r="I1166" s="59"/>
      <c r="J1166" s="890"/>
      <c r="K1166" s="39"/>
      <c r="L1166" s="117" t="s">
        <v>904</v>
      </c>
      <c r="M1166" s="154" t="s">
        <v>86</v>
      </c>
      <c r="N1166" s="1334" t="s">
        <v>22</v>
      </c>
      <c r="O1166" s="1408" t="s">
        <v>2068</v>
      </c>
      <c r="P1166" s="179" t="s">
        <v>2071</v>
      </c>
    </row>
    <row r="1167" spans="1:252" s="14" customFormat="1" ht="73" customHeight="1">
      <c r="A1167" s="1018"/>
      <c r="B1167" s="953" t="s">
        <v>19</v>
      </c>
      <c r="C1167" s="607" t="s">
        <v>2067</v>
      </c>
      <c r="D1167" s="178"/>
      <c r="E1167" s="24"/>
      <c r="F1167" s="15"/>
      <c r="G1167" s="36"/>
      <c r="H1167" s="37"/>
      <c r="I1167" s="59"/>
      <c r="J1167" s="890"/>
      <c r="K1167" s="39"/>
      <c r="L1167" s="117" t="s">
        <v>1401</v>
      </c>
      <c r="M1167" s="154" t="s">
        <v>86</v>
      </c>
      <c r="N1167" s="1334" t="s">
        <v>22</v>
      </c>
      <c r="O1167" s="1408" t="s">
        <v>2072</v>
      </c>
      <c r="P1167" s="179" t="s">
        <v>2071</v>
      </c>
    </row>
    <row r="1168" spans="1:252" s="14" customFormat="1" ht="62" customHeight="1">
      <c r="A1168" s="1018"/>
      <c r="B1168" s="953" t="s">
        <v>19</v>
      </c>
      <c r="C1168" s="607" t="s">
        <v>2073</v>
      </c>
      <c r="D1168" s="178"/>
      <c r="E1168" s="24"/>
      <c r="F1168" s="15"/>
      <c r="G1168" s="36"/>
      <c r="H1168" s="37"/>
      <c r="I1168" s="59"/>
      <c r="J1168" s="890"/>
      <c r="K1168" s="39"/>
      <c r="L1168" s="117" t="s">
        <v>52</v>
      </c>
      <c r="M1168" s="154" t="s">
        <v>86</v>
      </c>
      <c r="N1168" s="1334" t="s">
        <v>22</v>
      </c>
      <c r="O1168" s="1408" t="s">
        <v>2074</v>
      </c>
      <c r="P1168" s="179" t="s">
        <v>2075</v>
      </c>
    </row>
    <row r="1169" spans="1:16" s="14" customFormat="1" ht="62" customHeight="1">
      <c r="A1169" s="1018"/>
      <c r="B1169" s="953" t="s">
        <v>19</v>
      </c>
      <c r="C1169" s="607" t="s">
        <v>2076</v>
      </c>
      <c r="D1169" s="178"/>
      <c r="E1169" s="24"/>
      <c r="F1169" s="15"/>
      <c r="G1169" s="36"/>
      <c r="H1169" s="37"/>
      <c r="I1169" s="59"/>
      <c r="J1169" s="890"/>
      <c r="K1169" s="39"/>
      <c r="L1169" s="117" t="s">
        <v>52</v>
      </c>
      <c r="M1169" s="154" t="s">
        <v>86</v>
      </c>
      <c r="N1169" s="1334" t="s">
        <v>22</v>
      </c>
      <c r="O1169" s="1408" t="s">
        <v>2077</v>
      </c>
      <c r="P1169" s="179" t="s">
        <v>2078</v>
      </c>
    </row>
    <row r="1170" spans="1:16" s="14" customFormat="1" ht="62" customHeight="1">
      <c r="A1170" s="1018"/>
      <c r="B1170" s="953" t="s">
        <v>19</v>
      </c>
      <c r="C1170" s="607" t="s">
        <v>2076</v>
      </c>
      <c r="D1170" s="178"/>
      <c r="E1170" s="24"/>
      <c r="F1170" s="15"/>
      <c r="G1170" s="36"/>
      <c r="H1170" s="37"/>
      <c r="I1170" s="59"/>
      <c r="J1170" s="890"/>
      <c r="K1170" s="39"/>
      <c r="L1170" s="117" t="s">
        <v>447</v>
      </c>
      <c r="M1170" s="154" t="s">
        <v>86</v>
      </c>
      <c r="N1170" s="1334" t="s">
        <v>22</v>
      </c>
      <c r="O1170" s="1408" t="s">
        <v>2077</v>
      </c>
      <c r="P1170" s="179" t="s">
        <v>2079</v>
      </c>
    </row>
    <row r="1171" spans="1:16" s="14" customFormat="1" ht="62" customHeight="1">
      <c r="A1171" s="1018"/>
      <c r="B1171" s="953" t="s">
        <v>19</v>
      </c>
      <c r="C1171" s="607" t="s">
        <v>2076</v>
      </c>
      <c r="D1171" s="178"/>
      <c r="E1171" s="24"/>
      <c r="F1171" s="15"/>
      <c r="G1171" s="36"/>
      <c r="H1171" s="37"/>
      <c r="I1171" s="59"/>
      <c r="J1171" s="890"/>
      <c r="K1171" s="39"/>
      <c r="L1171" s="117" t="s">
        <v>904</v>
      </c>
      <c r="M1171" s="154" t="s">
        <v>86</v>
      </c>
      <c r="N1171" s="1334" t="s">
        <v>22</v>
      </c>
      <c r="O1171" s="1408" t="s">
        <v>2077</v>
      </c>
      <c r="P1171" s="179" t="s">
        <v>2080</v>
      </c>
    </row>
    <row r="1172" spans="1:16" s="14" customFormat="1" ht="62" customHeight="1">
      <c r="A1172" s="1018"/>
      <c r="B1172" s="953" t="s">
        <v>19</v>
      </c>
      <c r="C1172" s="607" t="s">
        <v>2076</v>
      </c>
      <c r="D1172" s="178"/>
      <c r="E1172" s="24"/>
      <c r="F1172" s="15"/>
      <c r="G1172" s="36"/>
      <c r="H1172" s="37"/>
      <c r="I1172" s="59"/>
      <c r="J1172" s="890"/>
      <c r="K1172" s="39"/>
      <c r="L1172" s="117" t="s">
        <v>1708</v>
      </c>
      <c r="M1172" s="154" t="s">
        <v>86</v>
      </c>
      <c r="N1172" s="1334" t="s">
        <v>22</v>
      </c>
      <c r="O1172" s="1408" t="s">
        <v>2077</v>
      </c>
      <c r="P1172" s="179" t="s">
        <v>2080</v>
      </c>
    </row>
    <row r="1173" spans="1:16" s="14" customFormat="1" ht="62" customHeight="1">
      <c r="A1173" s="1018"/>
      <c r="B1173" s="953" t="s">
        <v>19</v>
      </c>
      <c r="C1173" s="607" t="s">
        <v>2081</v>
      </c>
      <c r="D1173" s="178" t="s">
        <v>1021</v>
      </c>
      <c r="E1173" s="24"/>
      <c r="F1173" s="948"/>
      <c r="G1173" s="949" t="str">
        <f>IF(F1173=0,"",E1170/F1173)</f>
        <v/>
      </c>
      <c r="H1173" s="933" t="str">
        <f>IF(F1173=0,"",G1173*1.3)</f>
        <v/>
      </c>
      <c r="I1173" s="86"/>
      <c r="J1173" s="890"/>
      <c r="K1173" s="933" t="str">
        <f>IF(I1173=0,"",I1173*1.3*J1172)</f>
        <v/>
      </c>
      <c r="L1173" s="117" t="s">
        <v>52</v>
      </c>
      <c r="M1173" s="154" t="s">
        <v>86</v>
      </c>
      <c r="N1173" s="1334" t="s">
        <v>22</v>
      </c>
      <c r="O1173" s="1408" t="s">
        <v>2082</v>
      </c>
      <c r="P1173" s="179" t="s">
        <v>2083</v>
      </c>
    </row>
    <row r="1174" spans="1:16" s="14" customFormat="1" ht="62" customHeight="1">
      <c r="A1174" s="1018"/>
      <c r="B1174" s="953" t="s">
        <v>19</v>
      </c>
      <c r="C1174" s="607" t="s">
        <v>2081</v>
      </c>
      <c r="D1174" s="178"/>
      <c r="E1174" s="24"/>
      <c r="F1174" s="15"/>
      <c r="G1174" s="36"/>
      <c r="H1174" s="37"/>
      <c r="I1174" s="59"/>
      <c r="J1174" s="890"/>
      <c r="K1174" s="39"/>
      <c r="L1174" s="117" t="s">
        <v>447</v>
      </c>
      <c r="M1174" s="154" t="s">
        <v>86</v>
      </c>
      <c r="N1174" s="1334" t="s">
        <v>22</v>
      </c>
      <c r="O1174" s="1408" t="s">
        <v>2082</v>
      </c>
      <c r="P1174" s="179" t="s">
        <v>2083</v>
      </c>
    </row>
    <row r="1175" spans="1:16" s="14" customFormat="1" ht="62" customHeight="1">
      <c r="A1175" s="1018"/>
      <c r="B1175" s="953" t="s">
        <v>19</v>
      </c>
      <c r="C1175" s="607" t="s">
        <v>2081</v>
      </c>
      <c r="D1175" s="178"/>
      <c r="E1175" s="24"/>
      <c r="F1175" s="15"/>
      <c r="G1175" s="36"/>
      <c r="H1175" s="37"/>
      <c r="I1175" s="59"/>
      <c r="J1175" s="890"/>
      <c r="K1175" s="39"/>
      <c r="L1175" s="117" t="s">
        <v>904</v>
      </c>
      <c r="M1175" s="154" t="s">
        <v>86</v>
      </c>
      <c r="N1175" s="1334" t="s">
        <v>22</v>
      </c>
      <c r="O1175" s="1408" t="s">
        <v>2082</v>
      </c>
      <c r="P1175" s="179" t="s">
        <v>2084</v>
      </c>
    </row>
    <row r="1176" spans="1:16" s="14" customFormat="1" ht="62" customHeight="1">
      <c r="A1176" s="1018"/>
      <c r="B1176" s="953" t="s">
        <v>19</v>
      </c>
      <c r="C1176" s="607" t="s">
        <v>2081</v>
      </c>
      <c r="D1176" s="178"/>
      <c r="E1176" s="24"/>
      <c r="F1176" s="15"/>
      <c r="G1176" s="36"/>
      <c r="H1176" s="37"/>
      <c r="I1176" s="59"/>
      <c r="J1176" s="890"/>
      <c r="K1176" s="39"/>
      <c r="L1176" s="117" t="s">
        <v>1401</v>
      </c>
      <c r="M1176" s="154" t="s">
        <v>86</v>
      </c>
      <c r="N1176" s="1334" t="s">
        <v>22</v>
      </c>
      <c r="O1176" s="1408" t="s">
        <v>2082</v>
      </c>
      <c r="P1176" s="179" t="s">
        <v>2084</v>
      </c>
    </row>
    <row r="1177" spans="1:16" s="14" customFormat="1" ht="62" customHeight="1">
      <c r="A1177" s="1018"/>
      <c r="B1177" s="953" t="s">
        <v>19</v>
      </c>
      <c r="C1177" s="607" t="s">
        <v>2085</v>
      </c>
      <c r="D1177" s="178"/>
      <c r="E1177" s="24"/>
      <c r="F1177" s="15"/>
      <c r="G1177" s="36"/>
      <c r="H1177" s="37"/>
      <c r="I1177" s="59"/>
      <c r="J1177" s="890"/>
      <c r="K1177" s="39"/>
      <c r="L1177" s="117" t="s">
        <v>52</v>
      </c>
      <c r="M1177" s="154" t="s">
        <v>86</v>
      </c>
      <c r="N1177" s="1334" t="s">
        <v>22</v>
      </c>
      <c r="O1177" s="1408" t="s">
        <v>2086</v>
      </c>
      <c r="P1177" s="179" t="s">
        <v>2087</v>
      </c>
    </row>
    <row r="1178" spans="1:16" s="14" customFormat="1" ht="62" customHeight="1">
      <c r="A1178" s="1018"/>
      <c r="B1178" s="953" t="s">
        <v>19</v>
      </c>
      <c r="C1178" s="607" t="s">
        <v>2085</v>
      </c>
      <c r="D1178" s="178"/>
      <c r="E1178" s="24"/>
      <c r="F1178" s="15"/>
      <c r="G1178" s="36"/>
      <c r="H1178" s="37"/>
      <c r="I1178" s="59"/>
      <c r="J1178" s="890"/>
      <c r="K1178" s="39"/>
      <c r="L1178" s="117" t="s">
        <v>447</v>
      </c>
      <c r="M1178" s="154" t="s">
        <v>86</v>
      </c>
      <c r="N1178" s="1334" t="s">
        <v>22</v>
      </c>
      <c r="O1178" s="1408" t="s">
        <v>2086</v>
      </c>
      <c r="P1178" s="179" t="s">
        <v>2087</v>
      </c>
    </row>
    <row r="1179" spans="1:16" s="14" customFormat="1" ht="62" customHeight="1">
      <c r="A1179" s="1018"/>
      <c r="B1179" s="953" t="s">
        <v>19</v>
      </c>
      <c r="C1179" s="607" t="s">
        <v>2085</v>
      </c>
      <c r="D1179" s="178"/>
      <c r="E1179" s="24"/>
      <c r="F1179" s="15"/>
      <c r="G1179" s="36"/>
      <c r="H1179" s="37"/>
      <c r="I1179" s="59"/>
      <c r="J1179" s="890"/>
      <c r="K1179" s="39"/>
      <c r="L1179" s="117" t="s">
        <v>904</v>
      </c>
      <c r="M1179" s="154" t="s">
        <v>86</v>
      </c>
      <c r="N1179" s="1334" t="s">
        <v>22</v>
      </c>
      <c r="O1179" s="1408" t="s">
        <v>2086</v>
      </c>
      <c r="P1179" s="179" t="s">
        <v>2088</v>
      </c>
    </row>
    <row r="1180" spans="1:16" s="14" customFormat="1" ht="62" customHeight="1">
      <c r="A1180" s="1018"/>
      <c r="B1180" s="953" t="s">
        <v>19</v>
      </c>
      <c r="C1180" s="607" t="s">
        <v>2085</v>
      </c>
      <c r="D1180" s="178"/>
      <c r="E1180" s="24"/>
      <c r="F1180" s="15"/>
      <c r="G1180" s="36"/>
      <c r="H1180" s="37"/>
      <c r="I1180" s="59"/>
      <c r="J1180" s="890"/>
      <c r="K1180" s="39"/>
      <c r="L1180" s="117" t="s">
        <v>1708</v>
      </c>
      <c r="M1180" s="154" t="s">
        <v>86</v>
      </c>
      <c r="N1180" s="1334" t="s">
        <v>22</v>
      </c>
      <c r="O1180" s="1408" t="s">
        <v>2086</v>
      </c>
      <c r="P1180" s="179" t="s">
        <v>2088</v>
      </c>
    </row>
    <row r="1181" spans="1:16" s="14" customFormat="1" ht="42.65" customHeight="1">
      <c r="A1181" s="1018"/>
      <c r="B1181" s="953" t="s">
        <v>19</v>
      </c>
      <c r="C1181" s="607" t="s">
        <v>2089</v>
      </c>
      <c r="D1181" s="178"/>
      <c r="E1181" s="974"/>
      <c r="F1181" s="15"/>
      <c r="G1181" s="36"/>
      <c r="H1181" s="37"/>
      <c r="I1181" s="59"/>
      <c r="J1181" s="890"/>
      <c r="K1181" s="39"/>
      <c r="L1181" s="117" t="s">
        <v>52</v>
      </c>
      <c r="M1181" s="154" t="s">
        <v>86</v>
      </c>
      <c r="N1181" s="1334" t="s">
        <v>22</v>
      </c>
      <c r="O1181" s="1408" t="s">
        <v>2090</v>
      </c>
      <c r="P1181" s="179" t="s">
        <v>1757</v>
      </c>
    </row>
    <row r="1182" spans="1:16" s="14" customFormat="1" ht="42.65" customHeight="1">
      <c r="A1182" s="1018"/>
      <c r="B1182" s="953" t="s">
        <v>19</v>
      </c>
      <c r="C1182" s="607" t="s">
        <v>2089</v>
      </c>
      <c r="D1182" s="178"/>
      <c r="E1182" s="974"/>
      <c r="F1182" s="15"/>
      <c r="G1182" s="36"/>
      <c r="H1182" s="37"/>
      <c r="I1182" s="59"/>
      <c r="J1182" s="890"/>
      <c r="K1182" s="39"/>
      <c r="L1182" s="117" t="s">
        <v>445</v>
      </c>
      <c r="M1182" s="154" t="s">
        <v>86</v>
      </c>
      <c r="N1182" s="1334" t="s">
        <v>22</v>
      </c>
      <c r="O1182" s="1408" t="s">
        <v>2090</v>
      </c>
      <c r="P1182" s="179" t="s">
        <v>2091</v>
      </c>
    </row>
    <row r="1183" spans="1:16" s="14" customFormat="1" ht="42.65" customHeight="1">
      <c r="A1183" s="1018"/>
      <c r="B1183" s="953" t="s">
        <v>19</v>
      </c>
      <c r="C1183" s="607" t="s">
        <v>2089</v>
      </c>
      <c r="D1183" s="178"/>
      <c r="E1183" s="947"/>
      <c r="F1183" s="15"/>
      <c r="G1183" s="36"/>
      <c r="H1183" s="37"/>
      <c r="I1183" s="59"/>
      <c r="J1183" s="890"/>
      <c r="K1183" s="39"/>
      <c r="L1183" s="117" t="s">
        <v>447</v>
      </c>
      <c r="M1183" s="154" t="s">
        <v>86</v>
      </c>
      <c r="N1183" s="1334" t="s">
        <v>22</v>
      </c>
      <c r="O1183" s="1408" t="s">
        <v>2090</v>
      </c>
      <c r="P1183" s="179" t="s">
        <v>1549</v>
      </c>
    </row>
    <row r="1184" spans="1:16" s="14" customFormat="1" ht="42.65" customHeight="1">
      <c r="A1184" s="1018"/>
      <c r="B1184" s="953" t="s">
        <v>19</v>
      </c>
      <c r="C1184" s="607" t="s">
        <v>2092</v>
      </c>
      <c r="D1184" s="178"/>
      <c r="E1184" s="24"/>
      <c r="F1184" s="948"/>
      <c r="G1184" s="949"/>
      <c r="H1184" s="933"/>
      <c r="I1184" s="86"/>
      <c r="J1184" s="1414"/>
      <c r="K1184" s="933"/>
      <c r="L1184" s="117" t="s">
        <v>52</v>
      </c>
      <c r="M1184" s="154" t="s">
        <v>86</v>
      </c>
      <c r="N1184" s="1334" t="s">
        <v>22</v>
      </c>
      <c r="O1184" s="1408" t="s">
        <v>2093</v>
      </c>
      <c r="P1184" s="179" t="s">
        <v>2094</v>
      </c>
    </row>
    <row r="1185" spans="1:256" s="14" customFormat="1" ht="42.65" customHeight="1">
      <c r="A1185" s="1018"/>
      <c r="B1185" s="953" t="s">
        <v>19</v>
      </c>
      <c r="C1185" s="608" t="s">
        <v>2092</v>
      </c>
      <c r="D1185" s="178"/>
      <c r="E1185" s="947"/>
      <c r="F1185" s="975"/>
      <c r="G1185" s="976"/>
      <c r="H1185" s="977"/>
      <c r="I1185" s="566"/>
      <c r="J1185" s="1414"/>
      <c r="K1185" s="977"/>
      <c r="L1185" s="58" t="s">
        <v>904</v>
      </c>
      <c r="M1185" s="154" t="s">
        <v>86</v>
      </c>
      <c r="N1185" s="1334" t="s">
        <v>22</v>
      </c>
      <c r="O1185" s="1408" t="s">
        <v>2093</v>
      </c>
      <c r="P1185" s="179" t="s">
        <v>2095</v>
      </c>
    </row>
    <row r="1186" spans="1:256" s="14" customFormat="1" ht="42.65" customHeight="1">
      <c r="A1186" s="1018"/>
      <c r="B1186" s="953" t="s">
        <v>19</v>
      </c>
      <c r="C1186" s="608" t="s">
        <v>2092</v>
      </c>
      <c r="D1186" s="178"/>
      <c r="E1186" s="24"/>
      <c r="F1186" s="975"/>
      <c r="G1186" s="976"/>
      <c r="H1186" s="977"/>
      <c r="I1186" s="566"/>
      <c r="J1186" s="890"/>
      <c r="K1186" s="565"/>
      <c r="L1186" s="58" t="s">
        <v>906</v>
      </c>
      <c r="M1186" s="154" t="s">
        <v>86</v>
      </c>
      <c r="N1186" s="1334" t="s">
        <v>22</v>
      </c>
      <c r="O1186" s="1408" t="s">
        <v>2093</v>
      </c>
      <c r="P1186" s="179" t="s">
        <v>2096</v>
      </c>
    </row>
    <row r="1187" spans="1:256" s="14" customFormat="1" ht="42.65" customHeight="1">
      <c r="A1187" s="1018"/>
      <c r="B1187" s="953" t="s">
        <v>19</v>
      </c>
      <c r="C1187" s="607" t="s">
        <v>2092</v>
      </c>
      <c r="D1187" s="178"/>
      <c r="E1187" s="24"/>
      <c r="F1187" s="948"/>
      <c r="G1187" s="949"/>
      <c r="H1187" s="933"/>
      <c r="I1187" s="86"/>
      <c r="J1187" s="890"/>
      <c r="K1187" s="35"/>
      <c r="L1187" s="117" t="s">
        <v>447</v>
      </c>
      <c r="M1187" s="154" t="s">
        <v>86</v>
      </c>
      <c r="N1187" s="1334" t="s">
        <v>22</v>
      </c>
      <c r="O1187" s="1408" t="s">
        <v>2093</v>
      </c>
      <c r="P1187" s="179" t="s">
        <v>2097</v>
      </c>
    </row>
    <row r="1188" spans="1:256" s="14" customFormat="1" ht="42.65" customHeight="1">
      <c r="A1188" s="1018"/>
      <c r="B1188" s="953" t="s">
        <v>19</v>
      </c>
      <c r="C1188" s="607" t="s">
        <v>2098</v>
      </c>
      <c r="D1188" s="178"/>
      <c r="E1188" s="24"/>
      <c r="F1188" s="15"/>
      <c r="G1188" s="36"/>
      <c r="H1188" s="37"/>
      <c r="I1188" s="59"/>
      <c r="J1188" s="890"/>
      <c r="K1188" s="39"/>
      <c r="L1188" s="117" t="s">
        <v>52</v>
      </c>
      <c r="M1188" s="154" t="s">
        <v>86</v>
      </c>
      <c r="N1188" s="1334" t="s">
        <v>22</v>
      </c>
      <c r="O1188" s="1408" t="s">
        <v>2099</v>
      </c>
      <c r="P1188" s="179" t="s">
        <v>2100</v>
      </c>
    </row>
    <row r="1189" spans="1:256" s="14" customFormat="1" ht="42.65" customHeight="1">
      <c r="A1189" s="1018"/>
      <c r="B1189" s="953" t="s">
        <v>19</v>
      </c>
      <c r="C1189" s="607" t="s">
        <v>2098</v>
      </c>
      <c r="D1189" s="178"/>
      <c r="E1189" s="24"/>
      <c r="F1189" s="15"/>
      <c r="G1189" s="36"/>
      <c r="H1189" s="37"/>
      <c r="I1189" s="59"/>
      <c r="J1189" s="890"/>
      <c r="K1189" s="39"/>
      <c r="L1189" s="117" t="s">
        <v>445</v>
      </c>
      <c r="M1189" s="154" t="s">
        <v>86</v>
      </c>
      <c r="N1189" s="1334" t="s">
        <v>22</v>
      </c>
      <c r="O1189" s="1408" t="s">
        <v>2099</v>
      </c>
      <c r="P1189" s="179" t="s">
        <v>2101</v>
      </c>
    </row>
    <row r="1190" spans="1:256" s="14" customFormat="1" ht="42.65" customHeight="1">
      <c r="A1190" s="1018"/>
      <c r="B1190" s="953" t="s">
        <v>19</v>
      </c>
      <c r="C1190" s="607" t="s">
        <v>2098</v>
      </c>
      <c r="D1190" s="178"/>
      <c r="E1190" s="558"/>
      <c r="F1190" s="15"/>
      <c r="G1190" s="36"/>
      <c r="H1190" s="37"/>
      <c r="I1190" s="59"/>
      <c r="J1190" s="890"/>
      <c r="K1190" s="39"/>
      <c r="L1190" s="117" t="s">
        <v>447</v>
      </c>
      <c r="M1190" s="154" t="s">
        <v>86</v>
      </c>
      <c r="N1190" s="1334" t="s">
        <v>22</v>
      </c>
      <c r="O1190" s="1408" t="s">
        <v>2099</v>
      </c>
      <c r="P1190" s="179" t="s">
        <v>1757</v>
      </c>
    </row>
    <row r="1191" spans="1:256" s="14" customFormat="1" ht="42.65" customHeight="1">
      <c r="A1191" s="1018"/>
      <c r="B1191" s="953" t="s">
        <v>19</v>
      </c>
      <c r="C1191" s="607" t="s">
        <v>2102</v>
      </c>
      <c r="D1191" s="178"/>
      <c r="E1191" s="558"/>
      <c r="F1191" s="15"/>
      <c r="G1191" s="36"/>
      <c r="H1191" s="37"/>
      <c r="I1191" s="59"/>
      <c r="J1191" s="890"/>
      <c r="K1191" s="39"/>
      <c r="L1191" s="117" t="s">
        <v>52</v>
      </c>
      <c r="M1191" s="154" t="s">
        <v>86</v>
      </c>
      <c r="N1191" s="1334" t="s">
        <v>22</v>
      </c>
      <c r="O1191" s="1408" t="s">
        <v>2103</v>
      </c>
      <c r="P1191" s="179" t="s">
        <v>2104</v>
      </c>
    </row>
    <row r="1192" spans="1:256" s="14" customFormat="1" ht="42.65" customHeight="1">
      <c r="A1192" s="1018"/>
      <c r="B1192" s="953" t="s">
        <v>19</v>
      </c>
      <c r="C1192" s="607" t="s">
        <v>2102</v>
      </c>
      <c r="D1192" s="178"/>
      <c r="E1192" s="974"/>
      <c r="F1192" s="15"/>
      <c r="G1192" s="36"/>
      <c r="H1192" s="37"/>
      <c r="I1192" s="59"/>
      <c r="J1192" s="890"/>
      <c r="K1192" s="39"/>
      <c r="L1192" s="117" t="s">
        <v>447</v>
      </c>
      <c r="M1192" s="154" t="s">
        <v>86</v>
      </c>
      <c r="N1192" s="1334" t="s">
        <v>22</v>
      </c>
      <c r="O1192" s="1408" t="s">
        <v>2103</v>
      </c>
      <c r="P1192" s="179" t="s">
        <v>2105</v>
      </c>
    </row>
    <row r="1193" spans="1:256" s="14" customFormat="1" ht="42.65" customHeight="1">
      <c r="A1193" s="1018"/>
      <c r="B1193" s="953" t="s">
        <v>19</v>
      </c>
      <c r="C1193" s="608" t="s">
        <v>2102</v>
      </c>
      <c r="D1193" s="178"/>
      <c r="E1193" s="974"/>
      <c r="F1193" s="563"/>
      <c r="G1193" s="564"/>
      <c r="H1193" s="565"/>
      <c r="I1193" s="566"/>
      <c r="J1193" s="890"/>
      <c r="K1193" s="565"/>
      <c r="L1193" s="58" t="s">
        <v>904</v>
      </c>
      <c r="M1193" s="154" t="s">
        <v>86</v>
      </c>
      <c r="N1193" s="1334" t="s">
        <v>22</v>
      </c>
      <c r="O1193" s="1408" t="s">
        <v>2103</v>
      </c>
      <c r="P1193" s="179" t="s">
        <v>2009</v>
      </c>
    </row>
    <row r="1194" spans="1:256" s="14" customFormat="1" ht="42.65" customHeight="1">
      <c r="A1194" s="1018"/>
      <c r="B1194" s="953" t="s">
        <v>19</v>
      </c>
      <c r="C1194" s="608" t="s">
        <v>2102</v>
      </c>
      <c r="D1194" s="178"/>
      <c r="E1194" s="947"/>
      <c r="F1194" s="563"/>
      <c r="G1194" s="564"/>
      <c r="H1194" s="565"/>
      <c r="I1194" s="566"/>
      <c r="J1194" s="1414"/>
      <c r="K1194" s="565"/>
      <c r="L1194" s="58" t="s">
        <v>906</v>
      </c>
      <c r="M1194" s="154" t="s">
        <v>86</v>
      </c>
      <c r="N1194" s="1334" t="s">
        <v>22</v>
      </c>
      <c r="O1194" s="1408" t="s">
        <v>2103</v>
      </c>
      <c r="P1194" s="179" t="s">
        <v>2106</v>
      </c>
    </row>
    <row r="1195" spans="1:256" s="14" customFormat="1" ht="42.65" customHeight="1">
      <c r="A1195" s="1018"/>
      <c r="B1195" s="953" t="s">
        <v>19</v>
      </c>
      <c r="C1195" s="607" t="s">
        <v>2107</v>
      </c>
      <c r="D1195" s="178"/>
      <c r="E1195" s="558"/>
      <c r="F1195" s="948"/>
      <c r="G1195" s="949"/>
      <c r="H1195" s="933"/>
      <c r="I1195" s="86"/>
      <c r="J1195" s="1414"/>
      <c r="K1195" s="933"/>
      <c r="L1195" s="117" t="s">
        <v>52</v>
      </c>
      <c r="M1195" s="154" t="s">
        <v>86</v>
      </c>
      <c r="N1195" s="1334" t="s">
        <v>22</v>
      </c>
      <c r="O1195" s="1408" t="s">
        <v>2108</v>
      </c>
      <c r="P1195" s="179" t="s">
        <v>2104</v>
      </c>
      <c r="Q1195" s="68"/>
      <c r="R1195" s="68"/>
      <c r="S1195" s="68"/>
      <c r="T1195" s="68"/>
      <c r="U1195" s="68"/>
      <c r="V1195" s="68"/>
      <c r="W1195" s="68"/>
      <c r="X1195" s="68"/>
      <c r="Y1195" s="68"/>
      <c r="Z1195" s="68"/>
      <c r="AA1195" s="68"/>
      <c r="AB1195" s="68"/>
      <c r="AC1195" s="68"/>
      <c r="AD1195" s="68"/>
      <c r="AE1195" s="68"/>
      <c r="AF1195" s="68"/>
      <c r="AG1195" s="68"/>
      <c r="AH1195" s="68"/>
      <c r="AI1195" s="68"/>
      <c r="AJ1195" s="68"/>
      <c r="AK1195" s="68"/>
      <c r="AL1195" s="68"/>
      <c r="AM1195" s="68"/>
      <c r="AN1195" s="68"/>
      <c r="AO1195" s="68"/>
      <c r="AP1195" s="68"/>
      <c r="AQ1195" s="68"/>
      <c r="AR1195" s="68"/>
      <c r="AS1195" s="68"/>
      <c r="AT1195" s="68"/>
      <c r="AU1195" s="68"/>
      <c r="AV1195" s="68"/>
      <c r="AW1195" s="68"/>
      <c r="AX1195" s="68"/>
      <c r="AY1195" s="68"/>
      <c r="AZ1195" s="68"/>
      <c r="BA1195" s="68"/>
      <c r="BB1195" s="68"/>
      <c r="BC1195" s="68"/>
      <c r="BD1195" s="68"/>
      <c r="BE1195" s="68"/>
      <c r="BF1195" s="68"/>
      <c r="BG1195" s="68"/>
      <c r="BH1195" s="68"/>
      <c r="BI1195" s="68"/>
      <c r="BJ1195" s="68"/>
      <c r="BK1195" s="68"/>
      <c r="BL1195" s="68"/>
      <c r="BM1195" s="68"/>
      <c r="BN1195" s="68"/>
      <c r="BO1195" s="68"/>
      <c r="BP1195" s="68"/>
      <c r="BQ1195" s="68"/>
      <c r="BR1195" s="68"/>
      <c r="BS1195" s="68"/>
      <c r="BT1195" s="68"/>
      <c r="BU1195" s="68"/>
      <c r="BV1195" s="68"/>
      <c r="BW1195" s="68"/>
      <c r="BX1195" s="68"/>
      <c r="BY1195" s="68"/>
      <c r="BZ1195" s="68"/>
      <c r="CA1195" s="68"/>
      <c r="CB1195" s="68"/>
      <c r="CC1195" s="68"/>
      <c r="CD1195" s="68"/>
      <c r="CE1195" s="68"/>
      <c r="CF1195" s="68"/>
      <c r="CG1195" s="68"/>
      <c r="CH1195" s="68"/>
      <c r="CI1195" s="68"/>
      <c r="CJ1195" s="68"/>
      <c r="CK1195" s="68"/>
      <c r="CL1195" s="68"/>
      <c r="CM1195" s="68"/>
      <c r="CN1195" s="68"/>
      <c r="CO1195" s="68"/>
      <c r="CP1195" s="68"/>
      <c r="CQ1195" s="68"/>
      <c r="CR1195" s="68"/>
      <c r="CS1195" s="68"/>
      <c r="CT1195" s="68"/>
      <c r="CU1195" s="68"/>
      <c r="CV1195" s="68"/>
      <c r="CW1195" s="68"/>
      <c r="CX1195" s="68"/>
      <c r="CY1195" s="68"/>
      <c r="CZ1195" s="68"/>
      <c r="DA1195" s="68"/>
      <c r="DB1195" s="68"/>
      <c r="DC1195" s="68"/>
      <c r="DD1195" s="68"/>
      <c r="DE1195" s="68"/>
      <c r="DF1195" s="68"/>
      <c r="DG1195" s="68"/>
      <c r="DH1195" s="68"/>
      <c r="DI1195" s="68"/>
      <c r="DJ1195" s="68"/>
      <c r="DK1195" s="68"/>
      <c r="DL1195" s="68"/>
      <c r="DM1195" s="68"/>
      <c r="DN1195" s="68"/>
      <c r="DO1195" s="68"/>
      <c r="DP1195" s="68"/>
      <c r="DQ1195" s="68"/>
      <c r="DR1195" s="68"/>
      <c r="DS1195" s="68"/>
      <c r="DT1195" s="68"/>
      <c r="DU1195" s="68"/>
      <c r="DV1195" s="68"/>
      <c r="DW1195" s="68"/>
      <c r="DX1195" s="68"/>
      <c r="DY1195" s="68"/>
      <c r="DZ1195" s="68"/>
      <c r="EA1195" s="68"/>
      <c r="EB1195" s="68"/>
      <c r="EC1195" s="68"/>
      <c r="ED1195" s="68"/>
      <c r="EE1195" s="68"/>
      <c r="EF1195" s="68"/>
      <c r="EG1195" s="68"/>
      <c r="EH1195" s="68"/>
      <c r="EI1195" s="68"/>
      <c r="EJ1195" s="68"/>
      <c r="EK1195" s="68"/>
      <c r="EL1195" s="68"/>
      <c r="EM1195" s="68"/>
      <c r="EN1195" s="68"/>
      <c r="EO1195" s="68"/>
      <c r="EP1195" s="68"/>
      <c r="EQ1195" s="68"/>
      <c r="ER1195" s="68"/>
      <c r="ES1195" s="68"/>
      <c r="ET1195" s="68"/>
      <c r="EU1195" s="68"/>
      <c r="EV1195" s="68"/>
      <c r="EW1195" s="68"/>
      <c r="EX1195" s="68"/>
      <c r="EY1195" s="68"/>
      <c r="EZ1195" s="68"/>
      <c r="FA1195" s="68"/>
      <c r="FB1195" s="68"/>
      <c r="FC1195" s="68"/>
      <c r="FD1195" s="68"/>
      <c r="FE1195" s="68"/>
      <c r="FF1195" s="68"/>
      <c r="FG1195" s="68"/>
      <c r="FH1195" s="68"/>
      <c r="FI1195" s="68"/>
      <c r="FJ1195" s="68"/>
      <c r="FK1195" s="68"/>
      <c r="FL1195" s="68"/>
      <c r="FM1195" s="68"/>
      <c r="FN1195" s="68"/>
      <c r="FO1195" s="68"/>
      <c r="FP1195" s="68"/>
      <c r="FQ1195" s="68"/>
      <c r="FR1195" s="68"/>
      <c r="FS1195" s="68"/>
      <c r="FT1195" s="68"/>
      <c r="FU1195" s="68"/>
      <c r="FV1195" s="68"/>
      <c r="FW1195" s="68"/>
      <c r="FX1195" s="68"/>
      <c r="FY1195" s="68"/>
      <c r="FZ1195" s="68"/>
      <c r="GA1195" s="68"/>
      <c r="GB1195" s="68"/>
      <c r="GC1195" s="68"/>
      <c r="GD1195" s="68"/>
      <c r="GE1195" s="68"/>
      <c r="GF1195" s="68"/>
      <c r="GG1195" s="68"/>
      <c r="GH1195" s="68"/>
      <c r="GI1195" s="68"/>
      <c r="GJ1195" s="68"/>
      <c r="GK1195" s="68"/>
      <c r="GL1195" s="68"/>
      <c r="GM1195" s="68"/>
      <c r="GN1195" s="68"/>
      <c r="GO1195" s="68"/>
      <c r="GP1195" s="68"/>
      <c r="GQ1195" s="68"/>
      <c r="GR1195" s="68"/>
      <c r="GS1195" s="68"/>
      <c r="GT1195" s="68"/>
      <c r="GU1195" s="68"/>
      <c r="GV1195" s="68"/>
      <c r="GW1195" s="68"/>
      <c r="GX1195" s="68"/>
      <c r="GY1195" s="68"/>
      <c r="GZ1195" s="68"/>
      <c r="HA1195" s="68"/>
      <c r="HB1195" s="68"/>
      <c r="HC1195" s="68"/>
      <c r="HD1195" s="68"/>
      <c r="HE1195" s="68"/>
      <c r="HF1195" s="68"/>
      <c r="HG1195" s="68"/>
      <c r="HH1195" s="68"/>
      <c r="HI1195" s="68"/>
      <c r="HJ1195" s="68"/>
      <c r="HK1195" s="68"/>
      <c r="HL1195" s="68"/>
      <c r="HM1195" s="68"/>
      <c r="HN1195" s="68"/>
      <c r="HO1195" s="68"/>
      <c r="HP1195" s="68"/>
      <c r="HQ1195" s="68"/>
      <c r="HR1195" s="68"/>
      <c r="HS1195" s="68"/>
      <c r="HT1195" s="68"/>
      <c r="HU1195" s="68"/>
      <c r="HV1195" s="68"/>
      <c r="HW1195" s="68"/>
      <c r="HX1195" s="68"/>
      <c r="HY1195" s="68"/>
      <c r="HZ1195" s="68"/>
      <c r="IA1195" s="68"/>
      <c r="IB1195" s="68"/>
      <c r="IC1195" s="68"/>
      <c r="ID1195" s="68"/>
      <c r="IE1195" s="68"/>
      <c r="IF1195" s="68"/>
      <c r="IG1195" s="68"/>
      <c r="IH1195" s="68"/>
      <c r="II1195" s="68"/>
      <c r="IJ1195" s="68"/>
      <c r="IK1195" s="68"/>
      <c r="IL1195" s="68"/>
      <c r="IM1195" s="68"/>
      <c r="IN1195" s="68"/>
      <c r="IO1195" s="68"/>
      <c r="IP1195" s="68"/>
      <c r="IQ1195" s="68"/>
      <c r="IR1195" s="68"/>
      <c r="IS1195" s="68"/>
      <c r="IT1195" s="68"/>
      <c r="IU1195" s="68"/>
      <c r="IV1195" s="68"/>
    </row>
    <row r="1196" spans="1:256" s="14" customFormat="1" ht="42.65" customHeight="1">
      <c r="A1196" s="1018"/>
      <c r="B1196" s="953" t="s">
        <v>19</v>
      </c>
      <c r="C1196" s="608" t="s">
        <v>2107</v>
      </c>
      <c r="D1196" s="178"/>
      <c r="E1196" s="947"/>
      <c r="F1196" s="975"/>
      <c r="G1196" s="976"/>
      <c r="H1196" s="977"/>
      <c r="I1196" s="566"/>
      <c r="J1196" s="1414"/>
      <c r="K1196" s="565"/>
      <c r="L1196" s="58" t="s">
        <v>904</v>
      </c>
      <c r="M1196" s="154" t="s">
        <v>86</v>
      </c>
      <c r="N1196" s="1334" t="s">
        <v>22</v>
      </c>
      <c r="O1196" s="1408" t="s">
        <v>2109</v>
      </c>
      <c r="P1196" s="179" t="s">
        <v>2110</v>
      </c>
    </row>
    <row r="1197" spans="1:256" s="14" customFormat="1" ht="42.65" customHeight="1">
      <c r="A1197" s="1018"/>
      <c r="B1197" s="953" t="s">
        <v>19</v>
      </c>
      <c r="C1197" s="608" t="s">
        <v>2107</v>
      </c>
      <c r="D1197" s="178"/>
      <c r="E1197" s="558"/>
      <c r="F1197" s="975"/>
      <c r="G1197" s="976"/>
      <c r="H1197" s="977"/>
      <c r="I1197" s="566"/>
      <c r="J1197" s="890"/>
      <c r="K1197" s="565"/>
      <c r="L1197" s="58" t="s">
        <v>906</v>
      </c>
      <c r="M1197" s="154" t="s">
        <v>86</v>
      </c>
      <c r="N1197" s="1334" t="s">
        <v>22</v>
      </c>
      <c r="O1197" s="1408" t="s">
        <v>2109</v>
      </c>
      <c r="P1197" s="179" t="s">
        <v>2111</v>
      </c>
    </row>
    <row r="1198" spans="1:256" s="68" customFormat="1" ht="42.65" customHeight="1">
      <c r="A1198" s="75"/>
      <c r="B1198" s="953" t="s">
        <v>19</v>
      </c>
      <c r="C1198" s="607" t="s">
        <v>2107</v>
      </c>
      <c r="D1198" s="178"/>
      <c r="E1198" s="24"/>
      <c r="F1198" s="948"/>
      <c r="G1198" s="949"/>
      <c r="H1198" s="933"/>
      <c r="I1198" s="59"/>
      <c r="J1198" s="890"/>
      <c r="K1198" s="35"/>
      <c r="L1198" s="117" t="s">
        <v>447</v>
      </c>
      <c r="M1198" s="154" t="s">
        <v>86</v>
      </c>
      <c r="N1198" s="1334" t="s">
        <v>22</v>
      </c>
      <c r="O1198" s="1408" t="s">
        <v>2112</v>
      </c>
      <c r="P1198" s="179" t="s">
        <v>2113</v>
      </c>
    </row>
    <row r="1199" spans="1:256" s="14" customFormat="1" ht="42.65" customHeight="1">
      <c r="A1199" s="1018"/>
      <c r="B1199" s="953" t="s">
        <v>19</v>
      </c>
      <c r="C1199" s="608" t="s">
        <v>2114</v>
      </c>
      <c r="D1199" s="178"/>
      <c r="E1199" s="24"/>
      <c r="F1199" s="563"/>
      <c r="G1199" s="564"/>
      <c r="H1199" s="565"/>
      <c r="I1199" s="566"/>
      <c r="J1199" s="890"/>
      <c r="K1199" s="565"/>
      <c r="L1199" s="58" t="s">
        <v>52</v>
      </c>
      <c r="M1199" s="154" t="s">
        <v>86</v>
      </c>
      <c r="N1199" s="1334" t="s">
        <v>22</v>
      </c>
      <c r="O1199" s="1408" t="s">
        <v>2115</v>
      </c>
      <c r="P1199" s="179" t="s">
        <v>1757</v>
      </c>
    </row>
    <row r="1200" spans="1:256" s="14" customFormat="1" ht="42.65" customHeight="1">
      <c r="A1200" s="1018"/>
      <c r="B1200" s="953" t="s">
        <v>19</v>
      </c>
      <c r="C1200" s="608" t="s">
        <v>2114</v>
      </c>
      <c r="D1200" s="178"/>
      <c r="E1200" s="24"/>
      <c r="F1200" s="563"/>
      <c r="G1200" s="564"/>
      <c r="H1200" s="565"/>
      <c r="I1200" s="566"/>
      <c r="J1200" s="890"/>
      <c r="K1200" s="565"/>
      <c r="L1200" s="58" t="s">
        <v>445</v>
      </c>
      <c r="M1200" s="154" t="s">
        <v>86</v>
      </c>
      <c r="N1200" s="1334" t="s">
        <v>22</v>
      </c>
      <c r="O1200" s="1408" t="s">
        <v>2115</v>
      </c>
      <c r="P1200" s="179" t="s">
        <v>2116</v>
      </c>
    </row>
    <row r="1201" spans="1:16" s="14" customFormat="1" ht="42.65" customHeight="1">
      <c r="A1201" s="1018"/>
      <c r="B1201" s="953" t="s">
        <v>19</v>
      </c>
      <c r="C1201" s="607" t="s">
        <v>2114</v>
      </c>
      <c r="D1201" s="178"/>
      <c r="E1201" s="24"/>
      <c r="F1201" s="15"/>
      <c r="G1201" s="36"/>
      <c r="H1201" s="37"/>
      <c r="I1201" s="59"/>
      <c r="J1201" s="890"/>
      <c r="K1201" s="39"/>
      <c r="L1201" s="117" t="s">
        <v>447</v>
      </c>
      <c r="M1201" s="154" t="s">
        <v>86</v>
      </c>
      <c r="N1201" s="1334" t="s">
        <v>22</v>
      </c>
      <c r="O1201" s="1408" t="s">
        <v>2115</v>
      </c>
      <c r="P1201" s="179" t="s">
        <v>2100</v>
      </c>
    </row>
    <row r="1202" spans="1:16" s="14" customFormat="1" ht="42.65" customHeight="1">
      <c r="A1202" s="1018"/>
      <c r="B1202" s="953" t="s">
        <v>19</v>
      </c>
      <c r="C1202" s="607" t="s">
        <v>2117</v>
      </c>
      <c r="D1202" s="178"/>
      <c r="E1202" s="24"/>
      <c r="F1202" s="15"/>
      <c r="G1202" s="36"/>
      <c r="H1202" s="37"/>
      <c r="I1202" s="59"/>
      <c r="J1202" s="890"/>
      <c r="K1202" s="39"/>
      <c r="L1202" s="117" t="s">
        <v>52</v>
      </c>
      <c r="M1202" s="154" t="s">
        <v>86</v>
      </c>
      <c r="N1202" s="1334" t="s">
        <v>22</v>
      </c>
      <c r="O1202" s="1408" t="s">
        <v>2118</v>
      </c>
      <c r="P1202" s="179" t="s">
        <v>1757</v>
      </c>
    </row>
    <row r="1203" spans="1:16" s="14" customFormat="1" ht="42.65" customHeight="1">
      <c r="A1203" s="1018"/>
      <c r="B1203" s="953" t="s">
        <v>19</v>
      </c>
      <c r="C1203" s="607" t="s">
        <v>2117</v>
      </c>
      <c r="D1203" s="178"/>
      <c r="E1203" s="24"/>
      <c r="F1203" s="15"/>
      <c r="G1203" s="36"/>
      <c r="H1203" s="37"/>
      <c r="I1203" s="59"/>
      <c r="J1203" s="890"/>
      <c r="K1203" s="39"/>
      <c r="L1203" s="117" t="s">
        <v>445</v>
      </c>
      <c r="M1203" s="154" t="s">
        <v>86</v>
      </c>
      <c r="N1203" s="1334" t="s">
        <v>22</v>
      </c>
      <c r="O1203" s="1408" t="s">
        <v>2118</v>
      </c>
      <c r="P1203" s="179" t="s">
        <v>2116</v>
      </c>
    </row>
    <row r="1204" spans="1:16" s="14" customFormat="1" ht="42.65" customHeight="1">
      <c r="A1204" s="1018"/>
      <c r="B1204" s="953" t="s">
        <v>19</v>
      </c>
      <c r="C1204" s="607" t="s">
        <v>2117</v>
      </c>
      <c r="D1204" s="178"/>
      <c r="E1204" s="24"/>
      <c r="F1204" s="15"/>
      <c r="G1204" s="36"/>
      <c r="H1204" s="37"/>
      <c r="I1204" s="59"/>
      <c r="J1204" s="890"/>
      <c r="K1204" s="39"/>
      <c r="L1204" s="117" t="s">
        <v>447</v>
      </c>
      <c r="M1204" s="154" t="s">
        <v>86</v>
      </c>
      <c r="N1204" s="1334" t="s">
        <v>22</v>
      </c>
      <c r="O1204" s="1408" t="s">
        <v>2118</v>
      </c>
      <c r="P1204" s="179" t="s">
        <v>1757</v>
      </c>
    </row>
    <row r="1205" spans="1:16" s="14" customFormat="1" ht="42.65" customHeight="1">
      <c r="A1205" s="1018"/>
      <c r="B1205" s="953" t="s">
        <v>19</v>
      </c>
      <c r="C1205" s="607" t="s">
        <v>2119</v>
      </c>
      <c r="D1205" s="178"/>
      <c r="E1205" s="24"/>
      <c r="F1205" s="15"/>
      <c r="G1205" s="36"/>
      <c r="H1205" s="37"/>
      <c r="I1205" s="59"/>
      <c r="J1205" s="890"/>
      <c r="K1205" s="39"/>
      <c r="L1205" s="117" t="s">
        <v>52</v>
      </c>
      <c r="M1205" s="154" t="s">
        <v>86</v>
      </c>
      <c r="N1205" s="1334" t="s">
        <v>22</v>
      </c>
      <c r="O1205" s="1408" t="s">
        <v>2120</v>
      </c>
      <c r="P1205" s="179" t="s">
        <v>1757</v>
      </c>
    </row>
    <row r="1206" spans="1:16" s="14" customFormat="1" ht="42.65" customHeight="1">
      <c r="A1206" s="1018"/>
      <c r="B1206" s="953" t="s">
        <v>19</v>
      </c>
      <c r="C1206" s="607" t="s">
        <v>2119</v>
      </c>
      <c r="D1206" s="178"/>
      <c r="E1206" s="24"/>
      <c r="F1206" s="15"/>
      <c r="G1206" s="36"/>
      <c r="H1206" s="37"/>
      <c r="I1206" s="59"/>
      <c r="J1206" s="890"/>
      <c r="K1206" s="39"/>
      <c r="L1206" s="117" t="s">
        <v>445</v>
      </c>
      <c r="M1206" s="154" t="s">
        <v>86</v>
      </c>
      <c r="N1206" s="1334" t="s">
        <v>22</v>
      </c>
      <c r="O1206" s="1408" t="s">
        <v>2120</v>
      </c>
      <c r="P1206" s="179" t="s">
        <v>2116</v>
      </c>
    </row>
    <row r="1207" spans="1:16" s="14" customFormat="1" ht="42.65" customHeight="1">
      <c r="A1207" s="1018"/>
      <c r="B1207" s="953" t="s">
        <v>19</v>
      </c>
      <c r="C1207" s="607" t="s">
        <v>2119</v>
      </c>
      <c r="D1207" s="178"/>
      <c r="E1207" s="24"/>
      <c r="F1207" s="15"/>
      <c r="G1207" s="36"/>
      <c r="H1207" s="37"/>
      <c r="I1207" s="59"/>
      <c r="J1207" s="890"/>
      <c r="K1207" s="39"/>
      <c r="L1207" s="117" t="s">
        <v>447</v>
      </c>
      <c r="M1207" s="154" t="s">
        <v>86</v>
      </c>
      <c r="N1207" s="1334" t="s">
        <v>22</v>
      </c>
      <c r="O1207" s="1408" t="s">
        <v>2120</v>
      </c>
      <c r="P1207" s="179" t="s">
        <v>1757</v>
      </c>
    </row>
    <row r="1208" spans="1:16" s="14" customFormat="1" ht="42.65" customHeight="1">
      <c r="A1208" s="1018"/>
      <c r="B1208" s="953" t="s">
        <v>19</v>
      </c>
      <c r="C1208" s="607" t="s">
        <v>2121</v>
      </c>
      <c r="D1208" s="178"/>
      <c r="E1208" s="24"/>
      <c r="F1208" s="15"/>
      <c r="G1208" s="36"/>
      <c r="H1208" s="37"/>
      <c r="I1208" s="59"/>
      <c r="J1208" s="890"/>
      <c r="K1208" s="39"/>
      <c r="L1208" s="117" t="s">
        <v>52</v>
      </c>
      <c r="M1208" s="154" t="s">
        <v>86</v>
      </c>
      <c r="N1208" s="1334" t="s">
        <v>22</v>
      </c>
      <c r="O1208" s="1408" t="s">
        <v>2122</v>
      </c>
      <c r="P1208" s="179" t="s">
        <v>1757</v>
      </c>
    </row>
    <row r="1209" spans="1:16" s="14" customFormat="1" ht="42.65" customHeight="1">
      <c r="A1209" s="1018"/>
      <c r="B1209" s="953" t="s">
        <v>19</v>
      </c>
      <c r="C1209" s="607" t="s">
        <v>2121</v>
      </c>
      <c r="D1209" s="178"/>
      <c r="E1209" s="24"/>
      <c r="F1209" s="15"/>
      <c r="G1209" s="36"/>
      <c r="H1209" s="37"/>
      <c r="I1209" s="59"/>
      <c r="J1209" s="890"/>
      <c r="K1209" s="39"/>
      <c r="L1209" s="117" t="s">
        <v>445</v>
      </c>
      <c r="M1209" s="154" t="s">
        <v>86</v>
      </c>
      <c r="N1209" s="1334" t="s">
        <v>22</v>
      </c>
      <c r="O1209" s="1408" t="s">
        <v>2122</v>
      </c>
      <c r="P1209" s="179" t="s">
        <v>2123</v>
      </c>
    </row>
    <row r="1210" spans="1:16" s="14" customFormat="1" ht="42.65" customHeight="1">
      <c r="A1210" s="1018"/>
      <c r="B1210" s="953" t="s">
        <v>19</v>
      </c>
      <c r="C1210" s="607" t="s">
        <v>2121</v>
      </c>
      <c r="D1210" s="178"/>
      <c r="E1210" s="24"/>
      <c r="F1210" s="15"/>
      <c r="G1210" s="36"/>
      <c r="H1210" s="37"/>
      <c r="I1210" s="59"/>
      <c r="J1210" s="890"/>
      <c r="K1210" s="39"/>
      <c r="L1210" s="117" t="s">
        <v>447</v>
      </c>
      <c r="M1210" s="154" t="s">
        <v>86</v>
      </c>
      <c r="N1210" s="1334" t="s">
        <v>22</v>
      </c>
      <c r="O1210" s="1408" t="s">
        <v>2122</v>
      </c>
      <c r="P1210" s="179" t="s">
        <v>1757</v>
      </c>
    </row>
    <row r="1211" spans="1:16" s="14" customFormat="1" ht="42.65" customHeight="1">
      <c r="A1211" s="1018"/>
      <c r="B1211" s="953" t="s">
        <v>19</v>
      </c>
      <c r="C1211" s="607" t="s">
        <v>2124</v>
      </c>
      <c r="D1211" s="178"/>
      <c r="E1211" s="24"/>
      <c r="F1211" s="15"/>
      <c r="G1211" s="36"/>
      <c r="H1211" s="37"/>
      <c r="I1211" s="59"/>
      <c r="J1211" s="890"/>
      <c r="K1211" s="39"/>
      <c r="L1211" s="117" t="s">
        <v>52</v>
      </c>
      <c r="M1211" s="154" t="s">
        <v>86</v>
      </c>
      <c r="N1211" s="1334" t="s">
        <v>22</v>
      </c>
      <c r="O1211" s="1408" t="s">
        <v>2125</v>
      </c>
      <c r="P1211" s="179" t="s">
        <v>1757</v>
      </c>
    </row>
    <row r="1212" spans="1:16" s="14" customFormat="1" ht="42.65" customHeight="1">
      <c r="A1212" s="1018"/>
      <c r="B1212" s="953" t="s">
        <v>19</v>
      </c>
      <c r="C1212" s="607" t="s">
        <v>2124</v>
      </c>
      <c r="D1212" s="178"/>
      <c r="E1212" s="24"/>
      <c r="F1212" s="15"/>
      <c r="G1212" s="36"/>
      <c r="H1212" s="37"/>
      <c r="I1212" s="59"/>
      <c r="J1212" s="890"/>
      <c r="K1212" s="39"/>
      <c r="L1212" s="117" t="s">
        <v>445</v>
      </c>
      <c r="M1212" s="154" t="s">
        <v>86</v>
      </c>
      <c r="N1212" s="1334" t="s">
        <v>22</v>
      </c>
      <c r="O1212" s="1408" t="s">
        <v>2125</v>
      </c>
      <c r="P1212" s="179" t="s">
        <v>2126</v>
      </c>
    </row>
    <row r="1213" spans="1:16" s="14" customFormat="1" ht="42.65" customHeight="1">
      <c r="A1213" s="1018"/>
      <c r="B1213" s="953" t="s">
        <v>19</v>
      </c>
      <c r="C1213" s="607" t="s">
        <v>2124</v>
      </c>
      <c r="D1213" s="178"/>
      <c r="E1213" s="24"/>
      <c r="F1213" s="15"/>
      <c r="G1213" s="36"/>
      <c r="H1213" s="37"/>
      <c r="I1213" s="59"/>
      <c r="J1213" s="890"/>
      <c r="K1213" s="39"/>
      <c r="L1213" s="117" t="s">
        <v>447</v>
      </c>
      <c r="M1213" s="154" t="s">
        <v>86</v>
      </c>
      <c r="N1213" s="1334" t="s">
        <v>22</v>
      </c>
      <c r="O1213" s="1408" t="s">
        <v>2125</v>
      </c>
      <c r="P1213" s="179" t="s">
        <v>1549</v>
      </c>
    </row>
    <row r="1214" spans="1:16" s="14" customFormat="1" ht="64" customHeight="1">
      <c r="A1214" s="1018"/>
      <c r="B1214" s="953" t="s">
        <v>19</v>
      </c>
      <c r="C1214" s="607" t="s">
        <v>2127</v>
      </c>
      <c r="D1214" s="178"/>
      <c r="E1214" s="127"/>
      <c r="F1214" s="15"/>
      <c r="G1214" s="36"/>
      <c r="H1214" s="37"/>
      <c r="I1214" s="59"/>
      <c r="J1214" s="890"/>
      <c r="K1214" s="39"/>
      <c r="L1214" s="117" t="s">
        <v>52</v>
      </c>
      <c r="M1214" s="154" t="s">
        <v>86</v>
      </c>
      <c r="N1214" s="1334" t="s">
        <v>22</v>
      </c>
      <c r="O1214" s="1408" t="s">
        <v>2128</v>
      </c>
      <c r="P1214" s="179" t="s">
        <v>2129</v>
      </c>
    </row>
    <row r="1215" spans="1:16" s="14" customFormat="1" ht="55.5" customHeight="1">
      <c r="A1215" s="1018"/>
      <c r="B1215" s="953" t="s">
        <v>19</v>
      </c>
      <c r="C1215" s="607" t="s">
        <v>2127</v>
      </c>
      <c r="D1215" s="178"/>
      <c r="E1215" s="24"/>
      <c r="F1215" s="15"/>
      <c r="G1215" s="36"/>
      <c r="H1215" s="37"/>
      <c r="I1215" s="59"/>
      <c r="J1215" s="890"/>
      <c r="K1215" s="39"/>
      <c r="L1215" s="117" t="s">
        <v>447</v>
      </c>
      <c r="M1215" s="154" t="s">
        <v>86</v>
      </c>
      <c r="N1215" s="1334" t="s">
        <v>22</v>
      </c>
      <c r="O1215" s="1408" t="s">
        <v>2128</v>
      </c>
      <c r="P1215" s="179" t="s">
        <v>2129</v>
      </c>
    </row>
    <row r="1216" spans="1:16" s="14" customFormat="1" ht="73.5" customHeight="1">
      <c r="A1216" s="1018"/>
      <c r="B1216" s="1232" t="s">
        <v>19</v>
      </c>
      <c r="C1216" s="611" t="s">
        <v>2127</v>
      </c>
      <c r="D1216" s="1491"/>
      <c r="E1216" s="127"/>
      <c r="F1216" s="51"/>
      <c r="G1216" s="52"/>
      <c r="H1216" s="53"/>
      <c r="I1216" s="60"/>
      <c r="J1216" s="1428"/>
      <c r="K1216" s="511"/>
      <c r="L1216" s="791" t="s">
        <v>904</v>
      </c>
      <c r="M1216" s="905" t="s">
        <v>86</v>
      </c>
      <c r="N1216" s="1334" t="s">
        <v>22</v>
      </c>
      <c r="O1216" s="1406" t="s">
        <v>2128</v>
      </c>
      <c r="P1216" s="1343" t="s">
        <v>2130</v>
      </c>
    </row>
    <row r="1217" spans="1:16" s="14" customFormat="1" ht="73.5" customHeight="1">
      <c r="A1217" s="1018"/>
      <c r="B1217" s="953" t="s">
        <v>19</v>
      </c>
      <c r="C1217" s="611" t="s">
        <v>2127</v>
      </c>
      <c r="D1217" s="1491"/>
      <c r="E1217" s="947"/>
      <c r="F1217" s="51"/>
      <c r="G1217" s="52"/>
      <c r="H1217" s="53"/>
      <c r="I1217" s="60"/>
      <c r="J1217" s="1428"/>
      <c r="K1217" s="511"/>
      <c r="L1217" s="791" t="s">
        <v>1401</v>
      </c>
      <c r="M1217" s="905" t="s">
        <v>86</v>
      </c>
      <c r="N1217" s="1334" t="s">
        <v>22</v>
      </c>
      <c r="O1217" s="1406" t="s">
        <v>2128</v>
      </c>
      <c r="P1217" s="1343" t="s">
        <v>2131</v>
      </c>
    </row>
    <row r="1218" spans="1:16" s="14" customFormat="1" ht="42.65" customHeight="1">
      <c r="A1218" s="1018"/>
      <c r="B1218" s="1232" t="s">
        <v>19</v>
      </c>
      <c r="C1218" s="607" t="s">
        <v>2132</v>
      </c>
      <c r="D1218" s="178"/>
      <c r="E1218" s="929"/>
      <c r="F1218" s="948"/>
      <c r="G1218" s="949"/>
      <c r="H1218" s="933"/>
      <c r="I1218" s="86"/>
      <c r="J1218" s="890"/>
      <c r="K1218" s="933"/>
      <c r="L1218" s="117" t="s">
        <v>43</v>
      </c>
      <c r="M1218" s="154" t="s">
        <v>86</v>
      </c>
      <c r="N1218" s="1334" t="s">
        <v>22</v>
      </c>
      <c r="O1218" s="1408" t="s">
        <v>2133</v>
      </c>
      <c r="P1218" s="179" t="s">
        <v>2134</v>
      </c>
    </row>
    <row r="1219" spans="1:16" s="14" customFormat="1" ht="42.65" customHeight="1">
      <c r="A1219" s="1018"/>
      <c r="B1219" s="1232" t="s">
        <v>19</v>
      </c>
      <c r="C1219" s="607" t="s">
        <v>2132</v>
      </c>
      <c r="D1219" s="178"/>
      <c r="E1219" s="947"/>
      <c r="F1219" s="948"/>
      <c r="G1219" s="949"/>
      <c r="H1219" s="933"/>
      <c r="I1219" s="86"/>
      <c r="J1219" s="890"/>
      <c r="K1219" s="933"/>
      <c r="L1219" s="117" t="s">
        <v>447</v>
      </c>
      <c r="M1219" s="154" t="s">
        <v>86</v>
      </c>
      <c r="N1219" s="1334" t="s">
        <v>22</v>
      </c>
      <c r="O1219" s="1408" t="s">
        <v>2133</v>
      </c>
      <c r="P1219" s="179" t="s">
        <v>2134</v>
      </c>
    </row>
    <row r="1220" spans="1:16" s="14" customFormat="1" ht="42.65" customHeight="1">
      <c r="A1220" s="1018"/>
      <c r="B1220" s="1232" t="s">
        <v>19</v>
      </c>
      <c r="C1220" s="611" t="s">
        <v>2132</v>
      </c>
      <c r="D1220" s="1491"/>
      <c r="E1220" s="929"/>
      <c r="F1220" s="966"/>
      <c r="G1220" s="979"/>
      <c r="H1220" s="968"/>
      <c r="I1220" s="785"/>
      <c r="J1220" s="1428"/>
      <c r="K1220" s="968"/>
      <c r="L1220" s="791" t="s">
        <v>2135</v>
      </c>
      <c r="M1220" s="905" t="s">
        <v>86</v>
      </c>
      <c r="N1220" s="1334" t="s">
        <v>22</v>
      </c>
      <c r="O1220" s="1406" t="s">
        <v>2133</v>
      </c>
      <c r="P1220" s="1343" t="s">
        <v>2136</v>
      </c>
    </row>
    <row r="1221" spans="1:16" s="14" customFormat="1" ht="42.65" customHeight="1">
      <c r="A1221" s="1018"/>
      <c r="B1221" s="953" t="s">
        <v>19</v>
      </c>
      <c r="C1221" s="611" t="s">
        <v>2132</v>
      </c>
      <c r="D1221" s="1491"/>
      <c r="E1221" s="947"/>
      <c r="F1221" s="966"/>
      <c r="G1221" s="979"/>
      <c r="H1221" s="968"/>
      <c r="I1221" s="785"/>
      <c r="J1221" s="1428"/>
      <c r="K1221" s="968"/>
      <c r="L1221" s="791" t="s">
        <v>2137</v>
      </c>
      <c r="M1221" s="905" t="s">
        <v>86</v>
      </c>
      <c r="N1221" s="1334" t="s">
        <v>22</v>
      </c>
      <c r="O1221" s="1406" t="s">
        <v>2133</v>
      </c>
      <c r="P1221" s="1343" t="s">
        <v>2136</v>
      </c>
    </row>
    <row r="1222" spans="1:16" s="14" customFormat="1" ht="42.65" customHeight="1">
      <c r="A1222" s="1018"/>
      <c r="B1222" s="1232" t="s">
        <v>19</v>
      </c>
      <c r="C1222" s="607" t="s">
        <v>2138</v>
      </c>
      <c r="D1222" s="178"/>
      <c r="E1222" s="929"/>
      <c r="F1222" s="948"/>
      <c r="G1222" s="949"/>
      <c r="H1222" s="933"/>
      <c r="I1222" s="86"/>
      <c r="J1222" s="890"/>
      <c r="K1222" s="933"/>
      <c r="L1222" s="117" t="s">
        <v>52</v>
      </c>
      <c r="M1222" s="154" t="s">
        <v>86</v>
      </c>
      <c r="N1222" s="1334" t="s">
        <v>22</v>
      </c>
      <c r="O1222" s="1408" t="s">
        <v>2139</v>
      </c>
      <c r="P1222" s="179" t="s">
        <v>2134</v>
      </c>
    </row>
    <row r="1223" spans="1:16" s="14" customFormat="1" ht="42.65" customHeight="1">
      <c r="A1223" s="1018"/>
      <c r="B1223" s="1232" t="s">
        <v>19</v>
      </c>
      <c r="C1223" s="607" t="s">
        <v>2138</v>
      </c>
      <c r="D1223" s="178"/>
      <c r="E1223" s="978"/>
      <c r="F1223" s="948"/>
      <c r="G1223" s="949"/>
      <c r="H1223" s="933"/>
      <c r="I1223" s="86"/>
      <c r="J1223" s="890"/>
      <c r="K1223" s="933"/>
      <c r="L1223" s="117" t="s">
        <v>447</v>
      </c>
      <c r="M1223" s="154" t="s">
        <v>86</v>
      </c>
      <c r="N1223" s="1334" t="s">
        <v>22</v>
      </c>
      <c r="O1223" s="1408" t="s">
        <v>2139</v>
      </c>
      <c r="P1223" s="179" t="s">
        <v>2140</v>
      </c>
    </row>
    <row r="1224" spans="1:16" s="14" customFormat="1" ht="42.65" customHeight="1">
      <c r="A1224" s="1018"/>
      <c r="B1224" s="1232" t="s">
        <v>19</v>
      </c>
      <c r="C1224" s="611" t="s">
        <v>2138</v>
      </c>
      <c r="D1224" s="1491"/>
      <c r="E1224" s="947"/>
      <c r="F1224" s="966"/>
      <c r="G1224" s="979"/>
      <c r="H1224" s="968"/>
      <c r="I1224" s="785"/>
      <c r="J1224" s="1428"/>
      <c r="K1224" s="968"/>
      <c r="L1224" s="791" t="s">
        <v>2135</v>
      </c>
      <c r="M1224" s="905" t="s">
        <v>86</v>
      </c>
      <c r="N1224" s="1334" t="s">
        <v>22</v>
      </c>
      <c r="O1224" s="1406" t="s">
        <v>2139</v>
      </c>
      <c r="P1224" s="1343" t="s">
        <v>2136</v>
      </c>
    </row>
    <row r="1225" spans="1:16" s="14" customFormat="1" ht="42.65" customHeight="1">
      <c r="A1225" s="1018"/>
      <c r="B1225" s="953" t="s">
        <v>19</v>
      </c>
      <c r="C1225" s="611" t="s">
        <v>2138</v>
      </c>
      <c r="D1225" s="1491"/>
      <c r="E1225" s="24"/>
      <c r="F1225" s="966"/>
      <c r="G1225" s="979"/>
      <c r="H1225" s="968"/>
      <c r="I1225" s="785"/>
      <c r="J1225" s="1428"/>
      <c r="K1225" s="968"/>
      <c r="L1225" s="791" t="s">
        <v>1708</v>
      </c>
      <c r="M1225" s="905" t="s">
        <v>86</v>
      </c>
      <c r="N1225" s="1334" t="s">
        <v>22</v>
      </c>
      <c r="O1225" s="1406" t="s">
        <v>2139</v>
      </c>
      <c r="P1225" s="1343" t="s">
        <v>2136</v>
      </c>
    </row>
    <row r="1226" spans="1:16" s="14" customFormat="1" ht="42.65" customHeight="1">
      <c r="A1226" s="1018"/>
      <c r="B1226" s="953" t="s">
        <v>19</v>
      </c>
      <c r="C1226" s="607" t="s">
        <v>2141</v>
      </c>
      <c r="D1226" s="178"/>
      <c r="E1226" s="24"/>
      <c r="F1226" s="15"/>
      <c r="G1226" s="36"/>
      <c r="H1226" s="37"/>
      <c r="I1226" s="59"/>
      <c r="J1226" s="890"/>
      <c r="K1226" s="39"/>
      <c r="L1226" s="117" t="s">
        <v>52</v>
      </c>
      <c r="M1226" s="154" t="s">
        <v>86</v>
      </c>
      <c r="N1226" s="1334" t="s">
        <v>22</v>
      </c>
      <c r="O1226" s="1408" t="s">
        <v>2142</v>
      </c>
      <c r="P1226" s="179" t="s">
        <v>2140</v>
      </c>
    </row>
    <row r="1227" spans="1:16" s="14" customFormat="1" ht="42.65" customHeight="1">
      <c r="A1227" s="1018"/>
      <c r="B1227" s="953" t="s">
        <v>19</v>
      </c>
      <c r="C1227" s="607" t="s">
        <v>2141</v>
      </c>
      <c r="D1227" s="178"/>
      <c r="E1227" s="24"/>
      <c r="F1227" s="15"/>
      <c r="G1227" s="36"/>
      <c r="H1227" s="37"/>
      <c r="I1227" s="59"/>
      <c r="J1227" s="890"/>
      <c r="K1227" s="39"/>
      <c r="L1227" s="117" t="s">
        <v>447</v>
      </c>
      <c r="M1227" s="154" t="s">
        <v>86</v>
      </c>
      <c r="N1227" s="1334" t="s">
        <v>22</v>
      </c>
      <c r="O1227" s="1408" t="s">
        <v>2142</v>
      </c>
      <c r="P1227" s="179" t="s">
        <v>2134</v>
      </c>
    </row>
    <row r="1228" spans="1:16" s="14" customFormat="1" ht="42.65" customHeight="1">
      <c r="A1228" s="1018"/>
      <c r="B1228" s="953" t="s">
        <v>19</v>
      </c>
      <c r="C1228" s="607" t="s">
        <v>2141</v>
      </c>
      <c r="D1228" s="178"/>
      <c r="E1228" s="24"/>
      <c r="F1228" s="15"/>
      <c r="G1228" s="36"/>
      <c r="H1228" s="37"/>
      <c r="I1228" s="59"/>
      <c r="J1228" s="890"/>
      <c r="K1228" s="39"/>
      <c r="L1228" s="117" t="s">
        <v>904</v>
      </c>
      <c r="M1228" s="154" t="s">
        <v>86</v>
      </c>
      <c r="N1228" s="1334" t="s">
        <v>22</v>
      </c>
      <c r="O1228" s="1408" t="s">
        <v>2142</v>
      </c>
      <c r="P1228" s="179" t="s">
        <v>2136</v>
      </c>
    </row>
    <row r="1229" spans="1:16" s="14" customFormat="1" ht="42.65" customHeight="1">
      <c r="A1229" s="1018"/>
      <c r="B1229" s="953" t="s">
        <v>19</v>
      </c>
      <c r="C1229" s="607" t="s">
        <v>2141</v>
      </c>
      <c r="D1229" s="178"/>
      <c r="E1229" s="24"/>
      <c r="F1229" s="15"/>
      <c r="G1229" s="36"/>
      <c r="H1229" s="37"/>
      <c r="I1229" s="59"/>
      <c r="J1229" s="890"/>
      <c r="K1229" s="39"/>
      <c r="L1229" s="117" t="s">
        <v>1401</v>
      </c>
      <c r="M1229" s="154" t="s">
        <v>86</v>
      </c>
      <c r="N1229" s="1334" t="s">
        <v>22</v>
      </c>
      <c r="O1229" s="1408" t="s">
        <v>2142</v>
      </c>
      <c r="P1229" s="179" t="s">
        <v>2136</v>
      </c>
    </row>
    <row r="1230" spans="1:16" s="14" customFormat="1" ht="42.65" customHeight="1">
      <c r="A1230" s="1018"/>
      <c r="B1230" s="953" t="s">
        <v>19</v>
      </c>
      <c r="C1230" s="607" t="s">
        <v>2143</v>
      </c>
      <c r="D1230" s="178"/>
      <c r="E1230" s="24"/>
      <c r="F1230" s="15"/>
      <c r="G1230" s="36"/>
      <c r="H1230" s="37"/>
      <c r="I1230" s="59"/>
      <c r="J1230" s="890"/>
      <c r="K1230" s="39"/>
      <c r="L1230" s="117" t="s">
        <v>52</v>
      </c>
      <c r="M1230" s="154" t="s">
        <v>86</v>
      </c>
      <c r="N1230" s="1334" t="s">
        <v>22</v>
      </c>
      <c r="O1230" s="1408" t="s">
        <v>2144</v>
      </c>
      <c r="P1230" s="179" t="s">
        <v>2140</v>
      </c>
    </row>
    <row r="1231" spans="1:16" s="14" customFormat="1" ht="42.65" customHeight="1">
      <c r="A1231" s="1018"/>
      <c r="B1231" s="953" t="s">
        <v>19</v>
      </c>
      <c r="C1231" s="607" t="s">
        <v>2143</v>
      </c>
      <c r="D1231" s="178"/>
      <c r="E1231" s="24"/>
      <c r="F1231" s="15"/>
      <c r="G1231" s="36"/>
      <c r="H1231" s="37"/>
      <c r="I1231" s="59"/>
      <c r="J1231" s="890"/>
      <c r="K1231" s="39"/>
      <c r="L1231" s="117" t="s">
        <v>447</v>
      </c>
      <c r="M1231" s="154" t="s">
        <v>86</v>
      </c>
      <c r="N1231" s="1334" t="s">
        <v>22</v>
      </c>
      <c r="O1231" s="1408" t="s">
        <v>2145</v>
      </c>
      <c r="P1231" s="179" t="s">
        <v>2134</v>
      </c>
    </row>
    <row r="1232" spans="1:16" s="14" customFormat="1" ht="42.65" customHeight="1">
      <c r="A1232" s="1018"/>
      <c r="B1232" s="953" t="s">
        <v>19</v>
      </c>
      <c r="C1232" s="607" t="s">
        <v>2143</v>
      </c>
      <c r="D1232" s="178"/>
      <c r="E1232" s="947"/>
      <c r="F1232" s="15"/>
      <c r="G1232" s="36"/>
      <c r="H1232" s="37"/>
      <c r="I1232" s="59"/>
      <c r="J1232" s="890"/>
      <c r="K1232" s="39"/>
      <c r="L1232" s="117" t="s">
        <v>904</v>
      </c>
      <c r="M1232" s="154" t="s">
        <v>86</v>
      </c>
      <c r="N1232" s="1334" t="s">
        <v>22</v>
      </c>
      <c r="O1232" s="1408" t="s">
        <v>2144</v>
      </c>
      <c r="P1232" s="179" t="s">
        <v>2136</v>
      </c>
    </row>
    <row r="1233" spans="1:16" s="14" customFormat="1" ht="42.65" customHeight="1">
      <c r="A1233" s="1018"/>
      <c r="B1233" s="953" t="s">
        <v>19</v>
      </c>
      <c r="C1233" s="607" t="s">
        <v>2143</v>
      </c>
      <c r="D1233" s="178"/>
      <c r="E1233" s="24"/>
      <c r="F1233" s="15"/>
      <c r="G1233" s="36"/>
      <c r="H1233" s="37"/>
      <c r="I1233" s="59"/>
      <c r="J1233" s="890"/>
      <c r="K1233" s="39"/>
      <c r="L1233" s="117" t="s">
        <v>1401</v>
      </c>
      <c r="M1233" s="154" t="s">
        <v>86</v>
      </c>
      <c r="N1233" s="1334" t="s">
        <v>22</v>
      </c>
      <c r="O1233" s="1408" t="s">
        <v>2144</v>
      </c>
      <c r="P1233" s="179" t="s">
        <v>2136</v>
      </c>
    </row>
    <row r="1234" spans="1:16" s="14" customFormat="1" ht="42.65" customHeight="1">
      <c r="A1234" s="1018"/>
      <c r="B1234" s="953" t="s">
        <v>19</v>
      </c>
      <c r="C1234" s="607" t="s">
        <v>2146</v>
      </c>
      <c r="D1234" s="178"/>
      <c r="E1234" s="24"/>
      <c r="F1234" s="15"/>
      <c r="G1234" s="36"/>
      <c r="H1234" s="37"/>
      <c r="I1234" s="59"/>
      <c r="J1234" s="890"/>
      <c r="K1234" s="39"/>
      <c r="L1234" s="117" t="s">
        <v>445</v>
      </c>
      <c r="M1234" s="154" t="s">
        <v>86</v>
      </c>
      <c r="N1234" s="1334" t="s">
        <v>22</v>
      </c>
      <c r="O1234" s="1408" t="s">
        <v>2147</v>
      </c>
      <c r="P1234" s="179" t="s">
        <v>2148</v>
      </c>
    </row>
    <row r="1235" spans="1:16" s="68" customFormat="1" ht="42.65" customHeight="1">
      <c r="A1235" s="75"/>
      <c r="B1235" s="953" t="s">
        <v>19</v>
      </c>
      <c r="C1235" s="607" t="s">
        <v>2149</v>
      </c>
      <c r="D1235" s="178" t="s">
        <v>1021</v>
      </c>
      <c r="E1235" s="24"/>
      <c r="F1235" s="948"/>
      <c r="G1235" s="949" t="str">
        <f>IF(F1235=0,"",E1232/F1235)</f>
        <v/>
      </c>
      <c r="H1235" s="933" t="str">
        <f>IF(F1235=0,"",G1235*1.3)</f>
        <v/>
      </c>
      <c r="I1235" s="86"/>
      <c r="J1235" s="890"/>
      <c r="K1235" s="933" t="str">
        <f>IF(I1235=0,"",I1235*1.3*J1234)</f>
        <v/>
      </c>
      <c r="L1235" s="117"/>
      <c r="M1235" s="154" t="s">
        <v>86</v>
      </c>
      <c r="N1235" s="1334" t="s">
        <v>22</v>
      </c>
      <c r="O1235" s="1408" t="s">
        <v>2150</v>
      </c>
      <c r="P1235" s="179" t="s">
        <v>2151</v>
      </c>
    </row>
    <row r="1236" spans="1:16" s="14" customFormat="1" ht="42.65" customHeight="1">
      <c r="A1236" s="1018"/>
      <c r="B1236" s="1232" t="s">
        <v>19</v>
      </c>
      <c r="C1236" s="607" t="s">
        <v>2152</v>
      </c>
      <c r="D1236" s="178"/>
      <c r="E1236" s="127"/>
      <c r="F1236" s="15"/>
      <c r="G1236" s="36"/>
      <c r="H1236" s="37"/>
      <c r="I1236" s="59"/>
      <c r="J1236" s="890"/>
      <c r="K1236" s="39"/>
      <c r="L1236" s="117" t="s">
        <v>52</v>
      </c>
      <c r="M1236" s="154" t="s">
        <v>86</v>
      </c>
      <c r="N1236" s="1334" t="s">
        <v>22</v>
      </c>
      <c r="O1236" s="1408" t="s">
        <v>2153</v>
      </c>
      <c r="P1236" s="179" t="s">
        <v>2134</v>
      </c>
    </row>
    <row r="1237" spans="1:16" s="14" customFormat="1" ht="42.65" customHeight="1">
      <c r="A1237" s="1018"/>
      <c r="B1237" s="1232" t="s">
        <v>19</v>
      </c>
      <c r="C1237" s="607" t="s">
        <v>2152</v>
      </c>
      <c r="D1237" s="178"/>
      <c r="E1237" s="24"/>
      <c r="F1237" s="15"/>
      <c r="G1237" s="36"/>
      <c r="H1237" s="37"/>
      <c r="I1237" s="59"/>
      <c r="J1237" s="890"/>
      <c r="K1237" s="39"/>
      <c r="L1237" s="117" t="s">
        <v>447</v>
      </c>
      <c r="M1237" s="154" t="s">
        <v>86</v>
      </c>
      <c r="N1237" s="1334" t="s">
        <v>22</v>
      </c>
      <c r="O1237" s="1408" t="s">
        <v>2153</v>
      </c>
      <c r="P1237" s="179" t="s">
        <v>2134</v>
      </c>
    </row>
    <row r="1238" spans="1:16" s="14" customFormat="1" ht="42.65" customHeight="1">
      <c r="A1238" s="1018"/>
      <c r="B1238" s="1232" t="s">
        <v>19</v>
      </c>
      <c r="C1238" s="611" t="s">
        <v>2152</v>
      </c>
      <c r="D1238" s="1491"/>
      <c r="E1238" s="127"/>
      <c r="F1238" s="51"/>
      <c r="G1238" s="52"/>
      <c r="H1238" s="53"/>
      <c r="I1238" s="60"/>
      <c r="J1238" s="1428"/>
      <c r="K1238" s="511"/>
      <c r="L1238" s="791" t="s">
        <v>904</v>
      </c>
      <c r="M1238" s="905" t="s">
        <v>86</v>
      </c>
      <c r="N1238" s="1334" t="s">
        <v>22</v>
      </c>
      <c r="O1238" s="1406" t="s">
        <v>2153</v>
      </c>
      <c r="P1238" s="1343" t="s">
        <v>2136</v>
      </c>
    </row>
    <row r="1239" spans="1:16" s="14" customFormat="1" ht="42.65" customHeight="1">
      <c r="A1239" s="1018"/>
      <c r="B1239" s="953" t="s">
        <v>19</v>
      </c>
      <c r="C1239" s="611" t="s">
        <v>2152</v>
      </c>
      <c r="D1239" s="1491"/>
      <c r="E1239" s="24"/>
      <c r="F1239" s="51"/>
      <c r="G1239" s="52"/>
      <c r="H1239" s="53"/>
      <c r="I1239" s="60"/>
      <c r="J1239" s="1428"/>
      <c r="K1239" s="511"/>
      <c r="L1239" s="791" t="s">
        <v>1401</v>
      </c>
      <c r="M1239" s="905" t="s">
        <v>86</v>
      </c>
      <c r="N1239" s="1334" t="s">
        <v>22</v>
      </c>
      <c r="O1239" s="1406" t="s">
        <v>2153</v>
      </c>
      <c r="P1239" s="1343" t="s">
        <v>2136</v>
      </c>
    </row>
    <row r="1240" spans="1:16" s="14" customFormat="1" ht="42.65" customHeight="1">
      <c r="A1240" s="1018"/>
      <c r="B1240" s="953" t="s">
        <v>19</v>
      </c>
      <c r="C1240" s="607" t="s">
        <v>2154</v>
      </c>
      <c r="D1240" s="178"/>
      <c r="E1240" s="24"/>
      <c r="F1240" s="15"/>
      <c r="G1240" s="36"/>
      <c r="H1240" s="37"/>
      <c r="I1240" s="59"/>
      <c r="J1240" s="890"/>
      <c r="K1240" s="39"/>
      <c r="L1240" s="117" t="s">
        <v>52</v>
      </c>
      <c r="M1240" s="154" t="s">
        <v>86</v>
      </c>
      <c r="N1240" s="1334" t="s">
        <v>22</v>
      </c>
      <c r="O1240" s="1408" t="s">
        <v>2155</v>
      </c>
      <c r="P1240" s="179" t="s">
        <v>2134</v>
      </c>
    </row>
    <row r="1241" spans="1:16" s="14" customFormat="1" ht="42.65" customHeight="1">
      <c r="A1241" s="1018"/>
      <c r="B1241" s="953" t="s">
        <v>19</v>
      </c>
      <c r="C1241" s="607" t="s">
        <v>2154</v>
      </c>
      <c r="D1241" s="178"/>
      <c r="E1241" s="24"/>
      <c r="F1241" s="15"/>
      <c r="G1241" s="36"/>
      <c r="H1241" s="37"/>
      <c r="I1241" s="59"/>
      <c r="J1241" s="890"/>
      <c r="K1241" s="39"/>
      <c r="L1241" s="117" t="s">
        <v>447</v>
      </c>
      <c r="M1241" s="154" t="s">
        <v>86</v>
      </c>
      <c r="N1241" s="1334" t="s">
        <v>22</v>
      </c>
      <c r="O1241" s="1408" t="s">
        <v>2155</v>
      </c>
      <c r="P1241" s="179" t="s">
        <v>2140</v>
      </c>
    </row>
    <row r="1242" spans="1:16" s="14" customFormat="1" ht="42.65" customHeight="1">
      <c r="A1242" s="1018"/>
      <c r="B1242" s="953" t="s">
        <v>19</v>
      </c>
      <c r="C1242" s="607" t="s">
        <v>2154</v>
      </c>
      <c r="D1242" s="178"/>
      <c r="E1242" s="24"/>
      <c r="F1242" s="15"/>
      <c r="G1242" s="36"/>
      <c r="H1242" s="37"/>
      <c r="I1242" s="59"/>
      <c r="J1242" s="890"/>
      <c r="K1242" s="39"/>
      <c r="L1242" s="117" t="s">
        <v>904</v>
      </c>
      <c r="M1242" s="154" t="s">
        <v>86</v>
      </c>
      <c r="N1242" s="1334" t="s">
        <v>22</v>
      </c>
      <c r="O1242" s="1408" t="s">
        <v>2155</v>
      </c>
      <c r="P1242" s="179" t="s">
        <v>2136</v>
      </c>
    </row>
    <row r="1243" spans="1:16" s="14" customFormat="1" ht="42.65" customHeight="1" thickBot="1">
      <c r="A1243" s="1018"/>
      <c r="B1243" s="953" t="s">
        <v>19</v>
      </c>
      <c r="C1243" s="607" t="s">
        <v>2154</v>
      </c>
      <c r="D1243" s="178"/>
      <c r="E1243" s="24"/>
      <c r="F1243" s="15"/>
      <c r="G1243" s="36"/>
      <c r="H1243" s="37"/>
      <c r="I1243" s="59"/>
      <c r="J1243" s="890"/>
      <c r="K1243" s="39"/>
      <c r="L1243" s="117" t="s">
        <v>1401</v>
      </c>
      <c r="M1243" s="154" t="s">
        <v>86</v>
      </c>
      <c r="N1243" s="1334" t="s">
        <v>22</v>
      </c>
      <c r="O1243" s="1408" t="s">
        <v>2155</v>
      </c>
      <c r="P1243" s="179" t="s">
        <v>2136</v>
      </c>
    </row>
    <row r="1244" spans="1:16" s="14" customFormat="1" ht="42.65" customHeight="1" thickBot="1">
      <c r="A1244" s="1018"/>
      <c r="B1244" s="953" t="s">
        <v>19</v>
      </c>
      <c r="C1244" s="607" t="s">
        <v>2156</v>
      </c>
      <c r="D1244" s="178"/>
      <c r="E1244" s="24"/>
      <c r="F1244" s="15"/>
      <c r="G1244" s="36"/>
      <c r="H1244" s="37"/>
      <c r="I1244" s="59"/>
      <c r="J1244" s="890"/>
      <c r="K1244" s="39"/>
      <c r="L1244" s="117" t="s">
        <v>52</v>
      </c>
      <c r="M1244" s="1446" t="s">
        <v>2157</v>
      </c>
      <c r="N1244" s="1334" t="s">
        <v>22</v>
      </c>
      <c r="O1244" s="1408" t="s">
        <v>2158</v>
      </c>
      <c r="P1244" s="179" t="s">
        <v>2159</v>
      </c>
    </row>
    <row r="1245" spans="1:16" s="14" customFormat="1" ht="42.65" customHeight="1" thickBot="1">
      <c r="A1245" s="1018"/>
      <c r="B1245" s="953" t="s">
        <v>19</v>
      </c>
      <c r="C1245" s="607" t="s">
        <v>2156</v>
      </c>
      <c r="D1245" s="178"/>
      <c r="E1245" s="24"/>
      <c r="F1245" s="15"/>
      <c r="G1245" s="36"/>
      <c r="H1245" s="37"/>
      <c r="I1245" s="59"/>
      <c r="J1245" s="890"/>
      <c r="K1245" s="39"/>
      <c r="L1245" s="117" t="s">
        <v>445</v>
      </c>
      <c r="M1245" s="1446" t="s">
        <v>2157</v>
      </c>
      <c r="N1245" s="1334" t="s">
        <v>22</v>
      </c>
      <c r="O1245" s="1408" t="s">
        <v>2158</v>
      </c>
      <c r="P1245" s="179" t="s">
        <v>2160</v>
      </c>
    </row>
    <row r="1246" spans="1:16" s="14" customFormat="1" ht="42.65" customHeight="1" thickBot="1">
      <c r="A1246" s="1018"/>
      <c r="B1246" s="953" t="s">
        <v>19</v>
      </c>
      <c r="C1246" s="607" t="s">
        <v>2156</v>
      </c>
      <c r="D1246" s="178"/>
      <c r="E1246" s="24"/>
      <c r="F1246" s="15"/>
      <c r="G1246" s="36"/>
      <c r="H1246" s="37"/>
      <c r="I1246" s="59"/>
      <c r="J1246" s="890"/>
      <c r="K1246" s="39"/>
      <c r="L1246" s="117" t="s">
        <v>447</v>
      </c>
      <c r="M1246" s="1446" t="s">
        <v>2157</v>
      </c>
      <c r="N1246" s="1334" t="s">
        <v>22</v>
      </c>
      <c r="O1246" s="1408" t="s">
        <v>2158</v>
      </c>
      <c r="P1246" s="179" t="s">
        <v>2161</v>
      </c>
    </row>
    <row r="1247" spans="1:16" s="14" customFormat="1" ht="42.65" customHeight="1" thickBot="1">
      <c r="A1247" s="1018"/>
      <c r="B1247" s="953" t="s">
        <v>19</v>
      </c>
      <c r="C1247" s="607" t="s">
        <v>2162</v>
      </c>
      <c r="D1247" s="178"/>
      <c r="E1247" s="24"/>
      <c r="F1247" s="15"/>
      <c r="G1247" s="36"/>
      <c r="H1247" s="37"/>
      <c r="I1247" s="59"/>
      <c r="J1247" s="890"/>
      <c r="K1247" s="39"/>
      <c r="L1247" s="117" t="s">
        <v>52</v>
      </c>
      <c r="M1247" s="1446" t="s">
        <v>2157</v>
      </c>
      <c r="N1247" s="1334" t="s">
        <v>22</v>
      </c>
      <c r="O1247" s="1408" t="s">
        <v>2163</v>
      </c>
      <c r="P1247" s="179" t="s">
        <v>1845</v>
      </c>
    </row>
    <row r="1248" spans="1:16" s="14" customFormat="1" ht="42.65" customHeight="1" thickBot="1">
      <c r="A1248" s="1018"/>
      <c r="B1248" s="953" t="s">
        <v>19</v>
      </c>
      <c r="C1248" s="607" t="s">
        <v>2162</v>
      </c>
      <c r="D1248" s="178"/>
      <c r="E1248" s="24"/>
      <c r="F1248" s="15"/>
      <c r="G1248" s="36"/>
      <c r="H1248" s="37"/>
      <c r="I1248" s="59"/>
      <c r="J1248" s="890"/>
      <c r="K1248" s="39"/>
      <c r="L1248" s="117" t="s">
        <v>445</v>
      </c>
      <c r="M1248" s="1446" t="s">
        <v>2157</v>
      </c>
      <c r="N1248" s="1334" t="s">
        <v>22</v>
      </c>
      <c r="O1248" s="1408" t="s">
        <v>2163</v>
      </c>
      <c r="P1248" s="179" t="s">
        <v>2164</v>
      </c>
    </row>
    <row r="1249" spans="1:16" s="14" customFormat="1" ht="42.65" customHeight="1" thickBot="1">
      <c r="A1249" s="1018"/>
      <c r="B1249" s="953" t="s">
        <v>19</v>
      </c>
      <c r="C1249" s="607" t="s">
        <v>2162</v>
      </c>
      <c r="D1249" s="178"/>
      <c r="E1249" s="24"/>
      <c r="F1249" s="15"/>
      <c r="G1249" s="36"/>
      <c r="H1249" s="37"/>
      <c r="I1249" s="59"/>
      <c r="J1249" s="890"/>
      <c r="K1249" s="39"/>
      <c r="L1249" s="117" t="s">
        <v>447</v>
      </c>
      <c r="M1249" s="1446" t="s">
        <v>2157</v>
      </c>
      <c r="N1249" s="1334" t="s">
        <v>22</v>
      </c>
      <c r="O1249" s="1408" t="s">
        <v>2163</v>
      </c>
      <c r="P1249" s="179" t="s">
        <v>1845</v>
      </c>
    </row>
    <row r="1250" spans="1:16" s="14" customFormat="1" ht="42.65" customHeight="1" thickBot="1">
      <c r="A1250" s="1018"/>
      <c r="B1250" s="953" t="s">
        <v>19</v>
      </c>
      <c r="C1250" s="607" t="s">
        <v>2165</v>
      </c>
      <c r="D1250" s="178"/>
      <c r="E1250" s="24"/>
      <c r="F1250" s="15"/>
      <c r="G1250" s="36"/>
      <c r="H1250" s="37"/>
      <c r="I1250" s="59"/>
      <c r="J1250" s="890"/>
      <c r="K1250" s="39"/>
      <c r="L1250" s="117" t="s">
        <v>52</v>
      </c>
      <c r="M1250" s="1446" t="s">
        <v>2157</v>
      </c>
      <c r="N1250" s="1334" t="s">
        <v>22</v>
      </c>
      <c r="O1250" s="1408" t="s">
        <v>2166</v>
      </c>
      <c r="P1250" s="179" t="s">
        <v>2167</v>
      </c>
    </row>
    <row r="1251" spans="1:16" s="14" customFormat="1" ht="42.65" customHeight="1" thickBot="1">
      <c r="A1251" s="1018"/>
      <c r="B1251" s="953" t="s">
        <v>19</v>
      </c>
      <c r="C1251" s="607" t="s">
        <v>2165</v>
      </c>
      <c r="D1251" s="178"/>
      <c r="E1251" s="24"/>
      <c r="F1251" s="15"/>
      <c r="G1251" s="36"/>
      <c r="H1251" s="37"/>
      <c r="I1251" s="59"/>
      <c r="J1251" s="890"/>
      <c r="K1251" s="39"/>
      <c r="L1251" s="117" t="s">
        <v>445</v>
      </c>
      <c r="M1251" s="1446" t="s">
        <v>2157</v>
      </c>
      <c r="N1251" s="1334" t="s">
        <v>22</v>
      </c>
      <c r="O1251" s="1408" t="s">
        <v>2166</v>
      </c>
      <c r="P1251" s="179" t="s">
        <v>2168</v>
      </c>
    </row>
    <row r="1252" spans="1:16" s="14" customFormat="1" ht="42.65" customHeight="1" thickBot="1">
      <c r="A1252" s="1018"/>
      <c r="B1252" s="953" t="s">
        <v>19</v>
      </c>
      <c r="C1252" s="607" t="s">
        <v>2165</v>
      </c>
      <c r="D1252" s="178"/>
      <c r="E1252" s="24"/>
      <c r="F1252" s="15"/>
      <c r="G1252" s="36"/>
      <c r="H1252" s="37"/>
      <c r="I1252" s="59"/>
      <c r="J1252" s="890"/>
      <c r="K1252" s="39"/>
      <c r="L1252" s="117" t="s">
        <v>447</v>
      </c>
      <c r="M1252" s="1446" t="s">
        <v>2157</v>
      </c>
      <c r="N1252" s="1334" t="s">
        <v>22</v>
      </c>
      <c r="O1252" s="1408" t="s">
        <v>2166</v>
      </c>
      <c r="P1252" s="179" t="s">
        <v>2167</v>
      </c>
    </row>
    <row r="1253" spans="1:16" s="14" customFormat="1" ht="42.65" customHeight="1">
      <c r="A1253" s="1018"/>
      <c r="B1253" s="953" t="s">
        <v>19</v>
      </c>
      <c r="C1253" s="607" t="s">
        <v>2169</v>
      </c>
      <c r="D1253" s="178"/>
      <c r="E1253" s="24"/>
      <c r="F1253" s="15"/>
      <c r="G1253" s="36"/>
      <c r="H1253" s="37"/>
      <c r="I1253" s="59"/>
      <c r="J1253" s="890"/>
      <c r="K1253" s="39"/>
      <c r="L1253" s="117" t="s">
        <v>52</v>
      </c>
      <c r="M1253" s="154" t="s">
        <v>86</v>
      </c>
      <c r="N1253" s="1334" t="s">
        <v>22</v>
      </c>
      <c r="O1253" s="1408" t="s">
        <v>2170</v>
      </c>
      <c r="P1253" s="179" t="s">
        <v>2134</v>
      </c>
    </row>
    <row r="1254" spans="1:16" s="14" customFormat="1" ht="42.65" customHeight="1">
      <c r="A1254" s="1018"/>
      <c r="B1254" s="953" t="s">
        <v>19</v>
      </c>
      <c r="C1254" s="607" t="s">
        <v>2169</v>
      </c>
      <c r="D1254" s="178"/>
      <c r="E1254" s="24"/>
      <c r="F1254" s="15"/>
      <c r="G1254" s="36"/>
      <c r="H1254" s="37"/>
      <c r="I1254" s="59"/>
      <c r="J1254" s="890"/>
      <c r="K1254" s="39"/>
      <c r="L1254" s="117" t="s">
        <v>447</v>
      </c>
      <c r="M1254" s="154" t="s">
        <v>86</v>
      </c>
      <c r="N1254" s="1334" t="s">
        <v>22</v>
      </c>
      <c r="O1254" s="1408" t="s">
        <v>2170</v>
      </c>
      <c r="P1254" s="179" t="s">
        <v>2134</v>
      </c>
    </row>
    <row r="1255" spans="1:16" s="14" customFormat="1" ht="42.65" customHeight="1">
      <c r="A1255" s="1018"/>
      <c r="B1255" s="953" t="s">
        <v>19</v>
      </c>
      <c r="C1255" s="607" t="s">
        <v>2169</v>
      </c>
      <c r="D1255" s="178"/>
      <c r="E1255" s="24"/>
      <c r="F1255" s="15"/>
      <c r="G1255" s="36"/>
      <c r="H1255" s="37"/>
      <c r="I1255" s="59"/>
      <c r="J1255" s="890"/>
      <c r="K1255" s="39"/>
      <c r="L1255" s="117" t="s">
        <v>904</v>
      </c>
      <c r="M1255" s="154" t="s">
        <v>86</v>
      </c>
      <c r="N1255" s="1334" t="s">
        <v>22</v>
      </c>
      <c r="O1255" s="1408" t="s">
        <v>2170</v>
      </c>
      <c r="P1255" s="179" t="s">
        <v>2136</v>
      </c>
    </row>
    <row r="1256" spans="1:16" s="14" customFormat="1" ht="42.65" customHeight="1">
      <c r="A1256" s="1018"/>
      <c r="B1256" s="953" t="s">
        <v>19</v>
      </c>
      <c r="C1256" s="607" t="s">
        <v>2169</v>
      </c>
      <c r="D1256" s="178"/>
      <c r="E1256" s="24"/>
      <c r="F1256" s="15"/>
      <c r="G1256" s="36"/>
      <c r="H1256" s="37"/>
      <c r="I1256" s="59"/>
      <c r="J1256" s="890"/>
      <c r="K1256" s="39"/>
      <c r="L1256" s="117" t="s">
        <v>1708</v>
      </c>
      <c r="M1256" s="154" t="s">
        <v>86</v>
      </c>
      <c r="N1256" s="1334" t="s">
        <v>22</v>
      </c>
      <c r="O1256" s="1408" t="s">
        <v>2170</v>
      </c>
      <c r="P1256" s="179" t="s">
        <v>2136</v>
      </c>
    </row>
    <row r="1257" spans="1:16" s="14" customFormat="1" ht="42.65" customHeight="1">
      <c r="A1257" s="1018"/>
      <c r="B1257" s="953" t="s">
        <v>19</v>
      </c>
      <c r="C1257" s="607" t="s">
        <v>2171</v>
      </c>
      <c r="D1257" s="178"/>
      <c r="E1257" s="24"/>
      <c r="F1257" s="15"/>
      <c r="G1257" s="36"/>
      <c r="H1257" s="37"/>
      <c r="I1257" s="59"/>
      <c r="J1257" s="890"/>
      <c r="K1257" s="39"/>
      <c r="L1257" s="117" t="s">
        <v>52</v>
      </c>
      <c r="M1257" s="154" t="s">
        <v>86</v>
      </c>
      <c r="N1257" s="1334" t="s">
        <v>22</v>
      </c>
      <c r="O1257" s="1408" t="s">
        <v>2172</v>
      </c>
      <c r="P1257" s="179" t="s">
        <v>1549</v>
      </c>
    </row>
    <row r="1258" spans="1:16" s="14" customFormat="1" ht="42.65" customHeight="1">
      <c r="A1258" s="1018"/>
      <c r="B1258" s="953" t="s">
        <v>19</v>
      </c>
      <c r="C1258" s="607" t="s">
        <v>2171</v>
      </c>
      <c r="D1258" s="178"/>
      <c r="E1258" s="24"/>
      <c r="F1258" s="15"/>
      <c r="G1258" s="36"/>
      <c r="H1258" s="37"/>
      <c r="I1258" s="59"/>
      <c r="J1258" s="890"/>
      <c r="K1258" s="39"/>
      <c r="L1258" s="117" t="s">
        <v>445</v>
      </c>
      <c r="M1258" s="154" t="s">
        <v>86</v>
      </c>
      <c r="N1258" s="1334" t="s">
        <v>22</v>
      </c>
      <c r="O1258" s="1408" t="s">
        <v>2172</v>
      </c>
      <c r="P1258" s="179" t="s">
        <v>2164</v>
      </c>
    </row>
    <row r="1259" spans="1:16" s="14" customFormat="1" ht="42.65" customHeight="1">
      <c r="A1259" s="1018"/>
      <c r="B1259" s="953" t="s">
        <v>19</v>
      </c>
      <c r="C1259" s="607" t="s">
        <v>2171</v>
      </c>
      <c r="D1259" s="178"/>
      <c r="E1259" s="24"/>
      <c r="F1259" s="15"/>
      <c r="G1259" s="36"/>
      <c r="H1259" s="37"/>
      <c r="I1259" s="59"/>
      <c r="J1259" s="890"/>
      <c r="K1259" s="39"/>
      <c r="L1259" s="117" t="s">
        <v>447</v>
      </c>
      <c r="M1259" s="154" t="s">
        <v>86</v>
      </c>
      <c r="N1259" s="1334" t="s">
        <v>22</v>
      </c>
      <c r="O1259" s="1408" t="s">
        <v>2172</v>
      </c>
      <c r="P1259" s="179" t="s">
        <v>1549</v>
      </c>
    </row>
    <row r="1260" spans="1:16" s="14" customFormat="1" ht="42.65" customHeight="1">
      <c r="A1260" s="1018"/>
      <c r="B1260" s="953" t="s">
        <v>19</v>
      </c>
      <c r="C1260" s="607" t="s">
        <v>2173</v>
      </c>
      <c r="D1260" s="178"/>
      <c r="E1260" s="947"/>
      <c r="F1260" s="15"/>
      <c r="G1260" s="36"/>
      <c r="H1260" s="37"/>
      <c r="I1260" s="59"/>
      <c r="J1260" s="890"/>
      <c r="K1260" s="39"/>
      <c r="L1260" s="117" t="s">
        <v>52</v>
      </c>
      <c r="M1260" s="154" t="s">
        <v>86</v>
      </c>
      <c r="N1260" s="1334" t="s">
        <v>22</v>
      </c>
      <c r="O1260" s="1408" t="s">
        <v>2174</v>
      </c>
      <c r="P1260" s="179" t="s">
        <v>1549</v>
      </c>
    </row>
    <row r="1261" spans="1:16" s="14" customFormat="1" ht="42.65" customHeight="1">
      <c r="A1261" s="1018"/>
      <c r="B1261" s="953" t="s">
        <v>19</v>
      </c>
      <c r="C1261" s="607" t="s">
        <v>2173</v>
      </c>
      <c r="D1261" s="1579"/>
      <c r="E1261" s="929"/>
      <c r="F1261" s="15"/>
      <c r="G1261" s="36"/>
      <c r="H1261" s="37"/>
      <c r="I1261" s="59"/>
      <c r="J1261" s="890"/>
      <c r="K1261" s="39"/>
      <c r="L1261" s="117" t="s">
        <v>445</v>
      </c>
      <c r="M1261" s="154" t="s">
        <v>86</v>
      </c>
      <c r="N1261" s="1334" t="s">
        <v>22</v>
      </c>
      <c r="O1261" s="1408" t="s">
        <v>2174</v>
      </c>
      <c r="P1261" s="179" t="s">
        <v>2175</v>
      </c>
    </row>
    <row r="1262" spans="1:16" s="14" customFormat="1" ht="42.65" customHeight="1">
      <c r="A1262" s="1018"/>
      <c r="B1262" s="953" t="s">
        <v>19</v>
      </c>
      <c r="C1262" s="607" t="s">
        <v>2173</v>
      </c>
      <c r="D1262" s="178"/>
      <c r="E1262" s="24"/>
      <c r="F1262" s="15"/>
      <c r="G1262" s="36"/>
      <c r="H1262" s="37"/>
      <c r="I1262" s="59"/>
      <c r="J1262" s="890"/>
      <c r="K1262" s="39"/>
      <c r="L1262" s="117" t="s">
        <v>447</v>
      </c>
      <c r="M1262" s="905" t="s">
        <v>86</v>
      </c>
      <c r="N1262" s="1334" t="s">
        <v>22</v>
      </c>
      <c r="O1262" s="1408" t="s">
        <v>2174</v>
      </c>
      <c r="P1262" s="179" t="s">
        <v>2100</v>
      </c>
    </row>
    <row r="1263" spans="1:16" s="14" customFormat="1" ht="42.65" customHeight="1">
      <c r="A1263" s="1018"/>
      <c r="B1263" s="953" t="s">
        <v>19</v>
      </c>
      <c r="C1263" s="611" t="s">
        <v>2176</v>
      </c>
      <c r="D1263" s="1464" t="s">
        <v>2177</v>
      </c>
      <c r="E1263" s="24"/>
      <c r="F1263" s="966"/>
      <c r="G1263" s="979"/>
      <c r="H1263" s="968"/>
      <c r="I1263" s="785"/>
      <c r="J1263" s="1434"/>
      <c r="K1263" s="968"/>
      <c r="L1263" s="791" t="s">
        <v>2178</v>
      </c>
      <c r="M1263" s="1483" t="s">
        <v>36</v>
      </c>
      <c r="N1263" s="1334" t="s">
        <v>909</v>
      </c>
      <c r="O1263" s="1406" t="s">
        <v>2179</v>
      </c>
      <c r="P1263" s="1343" t="s">
        <v>1757</v>
      </c>
    </row>
    <row r="1264" spans="1:16" s="14" customFormat="1" ht="42.65" customHeight="1">
      <c r="A1264" s="1018"/>
      <c r="B1264" s="953" t="s">
        <v>19</v>
      </c>
      <c r="C1264" s="607" t="s">
        <v>2176</v>
      </c>
      <c r="D1264" s="1464" t="s">
        <v>2177</v>
      </c>
      <c r="E1264" s="960"/>
      <c r="F1264" s="15"/>
      <c r="G1264" s="36"/>
      <c r="H1264" s="37"/>
      <c r="I1264" s="59"/>
      <c r="J1264" s="1414"/>
      <c r="K1264" s="35"/>
      <c r="L1264" s="117" t="s">
        <v>2180</v>
      </c>
      <c r="M1264" s="1484" t="s">
        <v>36</v>
      </c>
      <c r="N1264" s="1334" t="s">
        <v>909</v>
      </c>
      <c r="O1264" s="1408" t="s">
        <v>2181</v>
      </c>
      <c r="P1264" s="1626" t="s">
        <v>2182</v>
      </c>
    </row>
    <row r="1265" spans="1:16" s="14" customFormat="1" ht="42.65" customHeight="1">
      <c r="A1265" s="1018"/>
      <c r="B1265" s="953" t="s">
        <v>19</v>
      </c>
      <c r="C1265" s="607" t="s">
        <v>2176</v>
      </c>
      <c r="D1265" s="1464" t="s">
        <v>2177</v>
      </c>
      <c r="E1265" s="960"/>
      <c r="F1265" s="15"/>
      <c r="G1265" s="36"/>
      <c r="H1265" s="37"/>
      <c r="I1265" s="59"/>
      <c r="J1265" s="890"/>
      <c r="K1265" s="35"/>
      <c r="L1265" s="117" t="s">
        <v>2183</v>
      </c>
      <c r="M1265" s="1484" t="s">
        <v>36</v>
      </c>
      <c r="N1265" s="1334" t="s">
        <v>909</v>
      </c>
      <c r="O1265" s="1408" t="s">
        <v>2179</v>
      </c>
      <c r="P1265" s="179" t="s">
        <v>1757</v>
      </c>
    </row>
    <row r="1266" spans="1:16" s="14" customFormat="1" ht="42.65" customHeight="1">
      <c r="A1266" s="1018"/>
      <c r="B1266" s="953" t="s">
        <v>19</v>
      </c>
      <c r="C1266" s="609" t="s">
        <v>2176</v>
      </c>
      <c r="D1266" s="1464" t="s">
        <v>2177</v>
      </c>
      <c r="E1266" s="24"/>
      <c r="F1266" s="66"/>
      <c r="G1266" s="961"/>
      <c r="H1266" s="943"/>
      <c r="I1266" s="88"/>
      <c r="J1266" s="890"/>
      <c r="K1266" s="943"/>
      <c r="L1266" s="1327" t="s">
        <v>2184</v>
      </c>
      <c r="M1266" s="1484" t="s">
        <v>36</v>
      </c>
      <c r="N1266" s="1334" t="s">
        <v>909</v>
      </c>
      <c r="O1266" s="1408" t="s">
        <v>2179</v>
      </c>
      <c r="P1266" s="1626" t="s">
        <v>2185</v>
      </c>
    </row>
    <row r="1267" spans="1:16" s="68" customFormat="1" ht="42.65" customHeight="1">
      <c r="A1267" s="75"/>
      <c r="B1267" s="953" t="s">
        <v>19</v>
      </c>
      <c r="C1267" s="609" t="s">
        <v>2176</v>
      </c>
      <c r="D1267" s="1464" t="s">
        <v>2177</v>
      </c>
      <c r="E1267" s="24"/>
      <c r="F1267" s="66"/>
      <c r="G1267" s="961"/>
      <c r="H1267" s="943"/>
      <c r="I1267" s="88"/>
      <c r="J1267" s="890"/>
      <c r="K1267" s="943"/>
      <c r="L1267" s="1327" t="s">
        <v>2186</v>
      </c>
      <c r="M1267" s="1484" t="s">
        <v>36</v>
      </c>
      <c r="N1267" s="1334" t="s">
        <v>909</v>
      </c>
      <c r="O1267" s="1408" t="s">
        <v>2179</v>
      </c>
      <c r="P1267" s="1626" t="s">
        <v>2187</v>
      </c>
    </row>
    <row r="1268" spans="1:16" s="68" customFormat="1" ht="42.65" customHeight="1">
      <c r="A1268" s="75"/>
      <c r="B1268" s="953" t="s">
        <v>19</v>
      </c>
      <c r="C1268" s="1053" t="s">
        <v>2176</v>
      </c>
      <c r="D1268" s="1473" t="s">
        <v>2177</v>
      </c>
      <c r="E1268" s="1054"/>
      <c r="F1268" s="1055"/>
      <c r="G1268" s="1056"/>
      <c r="H1268" s="1057"/>
      <c r="I1268" s="1058"/>
      <c r="J1268" s="1431"/>
      <c r="K1268" s="1057"/>
      <c r="L1268" s="1059" t="s">
        <v>2188</v>
      </c>
      <c r="M1268" s="1484" t="s">
        <v>36</v>
      </c>
      <c r="N1268" s="1334" t="s">
        <v>909</v>
      </c>
      <c r="O1268" s="1408" t="s">
        <v>2179</v>
      </c>
      <c r="P1268" s="179" t="s">
        <v>1757</v>
      </c>
    </row>
    <row r="1269" spans="1:16" s="68" customFormat="1" ht="42.65" customHeight="1" thickBot="1">
      <c r="A1269" s="75"/>
      <c r="B1269" s="953" t="s">
        <v>19</v>
      </c>
      <c r="C1269" s="821" t="s">
        <v>2176</v>
      </c>
      <c r="D1269" s="178" t="s">
        <v>465</v>
      </c>
      <c r="E1269" s="27"/>
      <c r="F1269" s="948"/>
      <c r="G1269" s="949" t="str">
        <f>IF(F1269=0,"",E1265/F1269)</f>
        <v/>
      </c>
      <c r="H1269" s="933" t="str">
        <f>IF(F1269=0,"",G1269*1.35)</f>
        <v/>
      </c>
      <c r="I1269" s="86"/>
      <c r="J1269" s="890"/>
      <c r="K1269" s="933" t="str">
        <f>IF(I1269=0,"",I1269*1.35*J1269)</f>
        <v/>
      </c>
      <c r="L1269" s="1052" t="s">
        <v>2189</v>
      </c>
      <c r="M1269" s="1484" t="s">
        <v>36</v>
      </c>
      <c r="N1269" s="1334" t="s">
        <v>909</v>
      </c>
      <c r="O1269" s="1405" t="s">
        <v>2181</v>
      </c>
      <c r="P1269" s="179" t="s">
        <v>2190</v>
      </c>
    </row>
    <row r="1270" spans="1:16" s="14" customFormat="1" ht="42.65" customHeight="1" thickBot="1">
      <c r="A1270" s="1018"/>
      <c r="B1270" s="953" t="s">
        <v>19</v>
      </c>
      <c r="C1270" s="607" t="s">
        <v>2191</v>
      </c>
      <c r="D1270" s="1579"/>
      <c r="E1270" s="24"/>
      <c r="F1270" s="51"/>
      <c r="G1270" s="52"/>
      <c r="H1270" s="53"/>
      <c r="I1270" s="60"/>
      <c r="J1270" s="1428"/>
      <c r="K1270" s="511"/>
      <c r="L1270" s="1050" t="s">
        <v>2192</v>
      </c>
      <c r="M1270" s="1447" t="s">
        <v>2193</v>
      </c>
      <c r="N1270" s="1334" t="s">
        <v>909</v>
      </c>
      <c r="O1270" s="1405" t="s">
        <v>2194</v>
      </c>
      <c r="P1270" s="1343" t="s">
        <v>2195</v>
      </c>
    </row>
    <row r="1271" spans="1:16" s="14" customFormat="1" ht="42.65" customHeight="1" thickBot="1">
      <c r="A1271" s="1018"/>
      <c r="B1271" s="953" t="s">
        <v>19</v>
      </c>
      <c r="C1271" s="607" t="s">
        <v>2191</v>
      </c>
      <c r="D1271" s="178"/>
      <c r="E1271" s="69"/>
      <c r="F1271" s="15"/>
      <c r="G1271" s="36"/>
      <c r="H1271" s="37"/>
      <c r="I1271" s="59"/>
      <c r="J1271" s="890"/>
      <c r="K1271" s="39"/>
      <c r="L1271" s="155" t="s">
        <v>2196</v>
      </c>
      <c r="M1271" s="1446" t="s">
        <v>2193</v>
      </c>
      <c r="N1271" s="1334" t="s">
        <v>909</v>
      </c>
      <c r="O1271" s="1408" t="s">
        <v>2197</v>
      </c>
      <c r="P1271" s="179" t="s">
        <v>2198</v>
      </c>
    </row>
    <row r="1272" spans="1:16" s="14" customFormat="1" ht="42.65" customHeight="1" thickBot="1">
      <c r="A1272" s="1018"/>
      <c r="B1272" s="953" t="s">
        <v>19</v>
      </c>
      <c r="C1272" s="607" t="s">
        <v>2191</v>
      </c>
      <c r="D1272" s="178"/>
      <c r="E1272" s="69"/>
      <c r="F1272" s="15"/>
      <c r="G1272" s="36"/>
      <c r="H1272" s="37"/>
      <c r="I1272" s="59"/>
      <c r="J1272" s="890"/>
      <c r="K1272" s="39"/>
      <c r="L1272" s="155" t="s">
        <v>2199</v>
      </c>
      <c r="M1272" s="1446" t="s">
        <v>2193</v>
      </c>
      <c r="N1272" s="1334" t="s">
        <v>909</v>
      </c>
      <c r="O1272" s="1408" t="s">
        <v>2197</v>
      </c>
      <c r="P1272" s="1343" t="s">
        <v>2195</v>
      </c>
    </row>
    <row r="1273" spans="1:16" s="68" customFormat="1" ht="42.65" customHeight="1" thickBot="1">
      <c r="A1273" s="75"/>
      <c r="B1273" s="953" t="s">
        <v>19</v>
      </c>
      <c r="C1273" s="607" t="s">
        <v>2191</v>
      </c>
      <c r="D1273" s="178"/>
      <c r="E1273" s="69"/>
      <c r="F1273" s="70"/>
      <c r="G1273" s="71"/>
      <c r="H1273" s="72"/>
      <c r="I1273" s="88"/>
      <c r="J1273" s="890"/>
      <c r="K1273" s="72"/>
      <c r="L1273" s="155" t="s">
        <v>2200</v>
      </c>
      <c r="M1273" s="1446" t="s">
        <v>2193</v>
      </c>
      <c r="N1273" s="1334" t="s">
        <v>909</v>
      </c>
      <c r="O1273" s="1408" t="s">
        <v>2197</v>
      </c>
      <c r="P1273" s="1343" t="s">
        <v>2195</v>
      </c>
    </row>
    <row r="1274" spans="1:16" s="68" customFormat="1" ht="42.65" customHeight="1" thickBot="1">
      <c r="A1274" s="75"/>
      <c r="B1274" s="953" t="s">
        <v>19</v>
      </c>
      <c r="C1274" s="607" t="s">
        <v>2191</v>
      </c>
      <c r="D1274" s="1567"/>
      <c r="E1274" s="69"/>
      <c r="F1274" s="70"/>
      <c r="G1274" s="71"/>
      <c r="H1274" s="72"/>
      <c r="I1274" s="88"/>
      <c r="J1274" s="890"/>
      <c r="K1274" s="72"/>
      <c r="L1274" s="155" t="s">
        <v>2201</v>
      </c>
      <c r="M1274" s="1446" t="s">
        <v>2193</v>
      </c>
      <c r="N1274" s="1334" t="s">
        <v>909</v>
      </c>
      <c r="O1274" s="1408" t="s">
        <v>2197</v>
      </c>
      <c r="P1274" s="179" t="s">
        <v>2195</v>
      </c>
    </row>
    <row r="1275" spans="1:16" s="68" customFormat="1" ht="42.65" customHeight="1" thickBot="1">
      <c r="A1275" s="75"/>
      <c r="B1275" s="953" t="s">
        <v>19</v>
      </c>
      <c r="C1275" s="607" t="s">
        <v>2191</v>
      </c>
      <c r="D1275" s="1567"/>
      <c r="E1275" s="69"/>
      <c r="F1275" s="70"/>
      <c r="G1275" s="71"/>
      <c r="H1275" s="72"/>
      <c r="I1275" s="88"/>
      <c r="J1275" s="890"/>
      <c r="K1275" s="72"/>
      <c r="L1275" s="155" t="s">
        <v>2202</v>
      </c>
      <c r="M1275" s="1446" t="s">
        <v>2193</v>
      </c>
      <c r="N1275" s="1334" t="s">
        <v>909</v>
      </c>
      <c r="O1275" s="1408" t="s">
        <v>2197</v>
      </c>
      <c r="P1275" s="1343" t="s">
        <v>2195</v>
      </c>
    </row>
    <row r="1276" spans="1:16" s="68" customFormat="1" ht="42.65" customHeight="1" thickBot="1">
      <c r="A1276" s="75"/>
      <c r="B1276" s="953" t="s">
        <v>19</v>
      </c>
      <c r="C1276" s="607" t="s">
        <v>2203</v>
      </c>
      <c r="D1276" s="178"/>
      <c r="E1276" s="69"/>
      <c r="F1276" s="70"/>
      <c r="G1276" s="71"/>
      <c r="H1276" s="72"/>
      <c r="I1276" s="88"/>
      <c r="J1276" s="890"/>
      <c r="K1276" s="72"/>
      <c r="L1276" s="155" t="s">
        <v>2192</v>
      </c>
      <c r="M1276" s="1446" t="s">
        <v>2193</v>
      </c>
      <c r="N1276" s="1334" t="s">
        <v>909</v>
      </c>
      <c r="O1276" s="1408" t="s">
        <v>2204</v>
      </c>
      <c r="P1276" s="1343" t="s">
        <v>2195</v>
      </c>
    </row>
    <row r="1277" spans="1:16" s="68" customFormat="1" ht="42.65" customHeight="1" thickBot="1">
      <c r="A1277" s="75"/>
      <c r="B1277" s="953" t="s">
        <v>19</v>
      </c>
      <c r="C1277" s="607" t="s">
        <v>2203</v>
      </c>
      <c r="D1277" s="178"/>
      <c r="E1277" s="69"/>
      <c r="F1277" s="70"/>
      <c r="G1277" s="71"/>
      <c r="H1277" s="72"/>
      <c r="I1277" s="88"/>
      <c r="J1277" s="890"/>
      <c r="K1277" s="72"/>
      <c r="L1277" s="155" t="s">
        <v>2196</v>
      </c>
      <c r="M1277" s="1446" t="s">
        <v>2193</v>
      </c>
      <c r="N1277" s="1334" t="s">
        <v>909</v>
      </c>
      <c r="O1277" s="1408" t="s">
        <v>2204</v>
      </c>
      <c r="P1277" s="179" t="s">
        <v>2205</v>
      </c>
    </row>
    <row r="1278" spans="1:16" s="68" customFormat="1" ht="42.65" customHeight="1" thickBot="1">
      <c r="A1278" s="75"/>
      <c r="B1278" s="953" t="s">
        <v>19</v>
      </c>
      <c r="C1278" s="607" t="s">
        <v>2203</v>
      </c>
      <c r="D1278" s="178"/>
      <c r="E1278" s="69"/>
      <c r="F1278" s="70"/>
      <c r="G1278" s="71"/>
      <c r="H1278" s="72"/>
      <c r="I1278" s="88"/>
      <c r="J1278" s="890"/>
      <c r="K1278" s="72"/>
      <c r="L1278" s="155" t="s">
        <v>2199</v>
      </c>
      <c r="M1278" s="1446" t="s">
        <v>2193</v>
      </c>
      <c r="N1278" s="1334" t="s">
        <v>909</v>
      </c>
      <c r="O1278" s="1408" t="s">
        <v>2204</v>
      </c>
      <c r="P1278" s="1343" t="s">
        <v>2195</v>
      </c>
    </row>
    <row r="1279" spans="1:16" s="68" customFormat="1" ht="42.65" customHeight="1" thickBot="1">
      <c r="A1279" s="75"/>
      <c r="B1279" s="953" t="s">
        <v>19</v>
      </c>
      <c r="C1279" s="607" t="s">
        <v>2203</v>
      </c>
      <c r="D1279" s="1506"/>
      <c r="E1279" s="57"/>
      <c r="F1279" s="70"/>
      <c r="G1279" s="71"/>
      <c r="H1279" s="72"/>
      <c r="I1279" s="88"/>
      <c r="J1279" s="890"/>
      <c r="K1279" s="72"/>
      <c r="L1279" s="155" t="s">
        <v>2200</v>
      </c>
      <c r="M1279" s="1446" t="s">
        <v>2193</v>
      </c>
      <c r="N1279" s="1334" t="s">
        <v>909</v>
      </c>
      <c r="O1279" s="1408" t="s">
        <v>2204</v>
      </c>
      <c r="P1279" s="1343" t="s">
        <v>2195</v>
      </c>
    </row>
    <row r="1280" spans="1:16" s="68" customFormat="1" ht="42.65" customHeight="1" thickBot="1">
      <c r="A1280" s="75"/>
      <c r="B1280" s="953" t="s">
        <v>19</v>
      </c>
      <c r="C1280" s="607" t="s">
        <v>2203</v>
      </c>
      <c r="D1280" s="1506"/>
      <c r="E1280" s="57"/>
      <c r="F1280" s="70"/>
      <c r="G1280" s="71"/>
      <c r="H1280" s="72"/>
      <c r="I1280" s="88"/>
      <c r="J1280" s="890"/>
      <c r="K1280" s="72"/>
      <c r="L1280" s="155" t="s">
        <v>2201</v>
      </c>
      <c r="M1280" s="1446" t="s">
        <v>2193</v>
      </c>
      <c r="N1280" s="1334" t="s">
        <v>909</v>
      </c>
      <c r="O1280" s="1408" t="s">
        <v>2204</v>
      </c>
      <c r="P1280" s="179" t="s">
        <v>2206</v>
      </c>
    </row>
    <row r="1281" spans="1:16" s="68" customFormat="1" ht="42.65" customHeight="1" thickBot="1">
      <c r="A1281" s="75"/>
      <c r="B1281" s="953" t="s">
        <v>19</v>
      </c>
      <c r="C1281" s="607" t="s">
        <v>2203</v>
      </c>
      <c r="D1281" s="1506"/>
      <c r="E1281" s="57"/>
      <c r="F1281" s="1060"/>
      <c r="G1281" s="71"/>
      <c r="H1281" s="72"/>
      <c r="I1281" s="88"/>
      <c r="J1281" s="890"/>
      <c r="K1281" s="72"/>
      <c r="L1281" s="155" t="s">
        <v>2202</v>
      </c>
      <c r="M1281" s="1446" t="s">
        <v>2193</v>
      </c>
      <c r="N1281" s="1334" t="s">
        <v>909</v>
      </c>
      <c r="O1281" s="1408" t="s">
        <v>2204</v>
      </c>
      <c r="P1281" s="179" t="s">
        <v>2207</v>
      </c>
    </row>
    <row r="1282" spans="1:16" s="68" customFormat="1" ht="42.65" customHeight="1" thickBot="1">
      <c r="A1282" s="75"/>
      <c r="B1282" s="953" t="s">
        <v>19</v>
      </c>
      <c r="C1282" s="822" t="s">
        <v>2208</v>
      </c>
      <c r="D1282" s="1491"/>
      <c r="E1282" s="127"/>
      <c r="F1282" s="51"/>
      <c r="G1282" s="52"/>
      <c r="H1282" s="53"/>
      <c r="I1282" s="60"/>
      <c r="J1282" s="1428"/>
      <c r="K1282" s="511"/>
      <c r="L1282" s="1051" t="s">
        <v>52</v>
      </c>
      <c r="M1282" s="1446" t="s">
        <v>2193</v>
      </c>
      <c r="N1282" s="1334" t="s">
        <v>909</v>
      </c>
      <c r="O1282" s="1406" t="s">
        <v>2209</v>
      </c>
      <c r="P1282" s="1343" t="s">
        <v>2210</v>
      </c>
    </row>
    <row r="1283" spans="1:16" s="68" customFormat="1" ht="42.65" customHeight="1" thickBot="1">
      <c r="A1283" s="75"/>
      <c r="B1283" s="953" t="s">
        <v>19</v>
      </c>
      <c r="C1283" s="822" t="s">
        <v>2208</v>
      </c>
      <c r="D1283" s="1491"/>
      <c r="E1283" s="127"/>
      <c r="F1283" s="51"/>
      <c r="G1283" s="52"/>
      <c r="H1283" s="53"/>
      <c r="I1283" s="60"/>
      <c r="J1283" s="1428"/>
      <c r="K1283" s="511"/>
      <c r="L1283" s="1051" t="s">
        <v>447</v>
      </c>
      <c r="M1283" s="1446" t="s">
        <v>2193</v>
      </c>
      <c r="N1283" s="1334" t="s">
        <v>909</v>
      </c>
      <c r="O1283" s="1406" t="s">
        <v>2209</v>
      </c>
      <c r="P1283" s="1343" t="s">
        <v>2210</v>
      </c>
    </row>
    <row r="1284" spans="1:16" s="14" customFormat="1" ht="42.65" customHeight="1" thickBot="1">
      <c r="A1284" s="1018"/>
      <c r="B1284" s="953" t="s">
        <v>19</v>
      </c>
      <c r="C1284" s="822" t="s">
        <v>2208</v>
      </c>
      <c r="D1284" s="1491"/>
      <c r="E1284" s="127"/>
      <c r="F1284" s="51"/>
      <c r="G1284" s="52"/>
      <c r="H1284" s="53"/>
      <c r="I1284" s="60"/>
      <c r="J1284" s="1428"/>
      <c r="K1284" s="511"/>
      <c r="L1284" s="1051" t="s">
        <v>2211</v>
      </c>
      <c r="M1284" s="1446" t="s">
        <v>2193</v>
      </c>
      <c r="N1284" s="1334" t="s">
        <v>909</v>
      </c>
      <c r="O1284" s="1406" t="s">
        <v>2209</v>
      </c>
      <c r="P1284" s="1343" t="s">
        <v>1252</v>
      </c>
    </row>
    <row r="1285" spans="1:16" s="14" customFormat="1" ht="42.65" customHeight="1" thickBot="1">
      <c r="A1285" s="1018"/>
      <c r="B1285" s="953" t="s">
        <v>19</v>
      </c>
      <c r="C1285" s="822" t="s">
        <v>2208</v>
      </c>
      <c r="D1285" s="1491"/>
      <c r="E1285" s="127"/>
      <c r="F1285" s="51"/>
      <c r="G1285" s="52"/>
      <c r="H1285" s="53"/>
      <c r="I1285" s="60"/>
      <c r="J1285" s="1428"/>
      <c r="K1285" s="511"/>
      <c r="L1285" s="1051" t="s">
        <v>2212</v>
      </c>
      <c r="M1285" s="1447" t="s">
        <v>2193</v>
      </c>
      <c r="N1285" s="1334" t="s">
        <v>909</v>
      </c>
      <c r="O1285" s="1406" t="s">
        <v>2209</v>
      </c>
      <c r="P1285" s="1343" t="s">
        <v>1252</v>
      </c>
    </row>
    <row r="1286" spans="1:16" s="14" customFormat="1" ht="42.65" customHeight="1" thickBot="1">
      <c r="A1286" s="1018"/>
      <c r="B1286" s="953" t="s">
        <v>19</v>
      </c>
      <c r="C1286" s="822" t="s">
        <v>2208</v>
      </c>
      <c r="D1286" s="1491"/>
      <c r="E1286" s="127"/>
      <c r="F1286" s="51"/>
      <c r="G1286" s="52"/>
      <c r="H1286" s="53"/>
      <c r="I1286" s="60"/>
      <c r="J1286" s="1428"/>
      <c r="K1286" s="511"/>
      <c r="L1286" s="1051" t="s">
        <v>2034</v>
      </c>
      <c r="M1286" s="1447" t="s">
        <v>2193</v>
      </c>
      <c r="N1286" s="1334" t="s">
        <v>909</v>
      </c>
      <c r="O1286" s="1406" t="s">
        <v>2209</v>
      </c>
      <c r="P1286" s="1343" t="s">
        <v>2210</v>
      </c>
    </row>
    <row r="1287" spans="1:16" s="14" customFormat="1" ht="42.65" customHeight="1" thickBot="1">
      <c r="A1287" s="1018"/>
      <c r="B1287" s="953" t="s">
        <v>19</v>
      </c>
      <c r="C1287" s="822" t="s">
        <v>2208</v>
      </c>
      <c r="D1287" s="1491"/>
      <c r="E1287" s="127"/>
      <c r="F1287" s="51"/>
      <c r="G1287" s="52"/>
      <c r="H1287" s="53"/>
      <c r="I1287" s="60"/>
      <c r="J1287" s="1428"/>
      <c r="K1287" s="511"/>
      <c r="L1287" s="1051" t="s">
        <v>2213</v>
      </c>
      <c r="M1287" s="1447" t="s">
        <v>2193</v>
      </c>
      <c r="N1287" s="1334" t="s">
        <v>909</v>
      </c>
      <c r="O1287" s="1406" t="s">
        <v>2209</v>
      </c>
      <c r="P1287" s="1343" t="s">
        <v>2210</v>
      </c>
    </row>
    <row r="1288" spans="1:16" s="14" customFormat="1" ht="42.65" customHeight="1" thickBot="1">
      <c r="A1288" s="1018"/>
      <c r="B1288" s="953" t="s">
        <v>19</v>
      </c>
      <c r="C1288" s="822" t="s">
        <v>2208</v>
      </c>
      <c r="D1288" s="1491"/>
      <c r="E1288" s="127"/>
      <c r="F1288" s="51"/>
      <c r="G1288" s="52"/>
      <c r="H1288" s="53"/>
      <c r="I1288" s="60"/>
      <c r="J1288" s="1428"/>
      <c r="K1288" s="511"/>
      <c r="L1288" s="1051" t="s">
        <v>2214</v>
      </c>
      <c r="M1288" s="1447" t="s">
        <v>2193</v>
      </c>
      <c r="N1288" s="1334" t="s">
        <v>909</v>
      </c>
      <c r="O1288" s="1406" t="s">
        <v>2209</v>
      </c>
      <c r="P1288" s="1343" t="s">
        <v>1252</v>
      </c>
    </row>
    <row r="1289" spans="1:16" s="14" customFormat="1" ht="42.65" customHeight="1" thickBot="1">
      <c r="A1289" s="1018"/>
      <c r="B1289" s="953" t="s">
        <v>19</v>
      </c>
      <c r="C1289" s="822" t="s">
        <v>2208</v>
      </c>
      <c r="D1289" s="1491"/>
      <c r="E1289" s="127"/>
      <c r="F1289" s="51"/>
      <c r="G1289" s="52"/>
      <c r="H1289" s="53"/>
      <c r="I1289" s="60"/>
      <c r="J1289" s="1428"/>
      <c r="K1289" s="511"/>
      <c r="L1289" s="1051" t="s">
        <v>2215</v>
      </c>
      <c r="M1289" s="1447" t="s">
        <v>2193</v>
      </c>
      <c r="N1289" s="1334" t="s">
        <v>909</v>
      </c>
      <c r="O1289" s="1406" t="s">
        <v>2209</v>
      </c>
      <c r="P1289" s="1343" t="s">
        <v>1252</v>
      </c>
    </row>
    <row r="1290" spans="1:16" s="14" customFormat="1" ht="42.65" customHeight="1" thickBot="1">
      <c r="A1290" s="1018"/>
      <c r="B1290" s="953" t="s">
        <v>19</v>
      </c>
      <c r="C1290" s="822" t="s">
        <v>2208</v>
      </c>
      <c r="D1290" s="1491"/>
      <c r="E1290" s="127"/>
      <c r="F1290" s="51"/>
      <c r="G1290" s="52"/>
      <c r="H1290" s="53"/>
      <c r="I1290" s="60"/>
      <c r="J1290" s="1428"/>
      <c r="K1290" s="511"/>
      <c r="L1290" s="1051" t="s">
        <v>2216</v>
      </c>
      <c r="M1290" s="1447" t="s">
        <v>2193</v>
      </c>
      <c r="N1290" s="1334" t="s">
        <v>909</v>
      </c>
      <c r="O1290" s="1406" t="s">
        <v>2209</v>
      </c>
      <c r="P1290" s="1343" t="s">
        <v>1409</v>
      </c>
    </row>
    <row r="1291" spans="1:16" s="14" customFormat="1" ht="42.65" customHeight="1" thickBot="1">
      <c r="A1291" s="1018"/>
      <c r="B1291" s="953" t="s">
        <v>19</v>
      </c>
      <c r="C1291" s="611" t="s">
        <v>2217</v>
      </c>
      <c r="D1291" s="1491"/>
      <c r="E1291" s="127"/>
      <c r="F1291" s="51"/>
      <c r="G1291" s="52"/>
      <c r="H1291" s="53"/>
      <c r="I1291" s="60"/>
      <c r="J1291" s="1428"/>
      <c r="K1291" s="511"/>
      <c r="L1291" s="1051" t="s">
        <v>52</v>
      </c>
      <c r="M1291" s="1447" t="s">
        <v>2193</v>
      </c>
      <c r="N1291" s="1334" t="s">
        <v>909</v>
      </c>
      <c r="O1291" s="1408" t="s">
        <v>2218</v>
      </c>
      <c r="P1291" s="1343" t="s">
        <v>2219</v>
      </c>
    </row>
    <row r="1292" spans="1:16" s="14" customFormat="1" ht="42.65" customHeight="1" thickBot="1">
      <c r="A1292" s="1018"/>
      <c r="B1292" s="953" t="s">
        <v>19</v>
      </c>
      <c r="C1292" s="607" t="s">
        <v>2217</v>
      </c>
      <c r="D1292" s="178"/>
      <c r="E1292" s="69"/>
      <c r="F1292" s="15"/>
      <c r="G1292" s="36"/>
      <c r="H1292" s="37"/>
      <c r="I1292" s="59"/>
      <c r="J1292" s="890"/>
      <c r="K1292" s="39"/>
      <c r="L1292" s="117" t="s">
        <v>445</v>
      </c>
      <c r="M1292" s="1447" t="s">
        <v>2193</v>
      </c>
      <c r="N1292" s="1334" t="s">
        <v>909</v>
      </c>
      <c r="O1292" s="1408" t="s">
        <v>2218</v>
      </c>
      <c r="P1292" s="179" t="s">
        <v>2220</v>
      </c>
    </row>
    <row r="1293" spans="1:16" s="14" customFormat="1" ht="42.65" customHeight="1" thickBot="1">
      <c r="A1293" s="1018"/>
      <c r="B1293" s="953" t="s">
        <v>19</v>
      </c>
      <c r="C1293" s="607" t="s">
        <v>2217</v>
      </c>
      <c r="D1293" s="178"/>
      <c r="E1293" s="69"/>
      <c r="F1293" s="15"/>
      <c r="G1293" s="36"/>
      <c r="H1293" s="37"/>
      <c r="I1293" s="59"/>
      <c r="J1293" s="890"/>
      <c r="K1293" s="39"/>
      <c r="L1293" s="117" t="s">
        <v>447</v>
      </c>
      <c r="M1293" s="1446" t="s">
        <v>2193</v>
      </c>
      <c r="N1293" s="1334" t="s">
        <v>909</v>
      </c>
      <c r="O1293" s="1408" t="s">
        <v>2218</v>
      </c>
      <c r="P1293" s="179" t="s">
        <v>2219</v>
      </c>
    </row>
    <row r="1294" spans="1:16" s="14" customFormat="1" ht="42.65" customHeight="1" thickBot="1">
      <c r="A1294" s="1018"/>
      <c r="B1294" s="953" t="s">
        <v>19</v>
      </c>
      <c r="C1294" s="611" t="s">
        <v>2217</v>
      </c>
      <c r="D1294" s="1491"/>
      <c r="E1294" s="127"/>
      <c r="F1294" s="51"/>
      <c r="G1294" s="52"/>
      <c r="H1294" s="53"/>
      <c r="I1294" s="60"/>
      <c r="J1294" s="1428"/>
      <c r="K1294" s="511"/>
      <c r="L1294" s="1051" t="s">
        <v>2034</v>
      </c>
      <c r="M1294" s="1447" t="s">
        <v>2193</v>
      </c>
      <c r="N1294" s="1334" t="s">
        <v>909</v>
      </c>
      <c r="O1294" s="1408" t="s">
        <v>2218</v>
      </c>
      <c r="P1294" s="1343" t="s">
        <v>2221</v>
      </c>
    </row>
    <row r="1295" spans="1:16" s="14" customFormat="1" ht="42.65" customHeight="1" thickBot="1">
      <c r="A1295" s="1018"/>
      <c r="B1295" s="953" t="s">
        <v>19</v>
      </c>
      <c r="C1295" s="607" t="s">
        <v>2217</v>
      </c>
      <c r="D1295" s="178"/>
      <c r="E1295" s="69"/>
      <c r="F1295" s="15"/>
      <c r="G1295" s="36"/>
      <c r="H1295" s="37"/>
      <c r="I1295" s="59"/>
      <c r="J1295" s="890"/>
      <c r="K1295" s="39"/>
      <c r="L1295" s="117" t="s">
        <v>2035</v>
      </c>
      <c r="M1295" s="1447" t="s">
        <v>2193</v>
      </c>
      <c r="N1295" s="1334" t="s">
        <v>909</v>
      </c>
      <c r="O1295" s="1408" t="s">
        <v>2218</v>
      </c>
      <c r="P1295" s="179" t="s">
        <v>2222</v>
      </c>
    </row>
    <row r="1296" spans="1:16" s="14" customFormat="1" ht="42.65" customHeight="1" thickBot="1">
      <c r="A1296" s="1018"/>
      <c r="B1296" s="953" t="s">
        <v>19</v>
      </c>
      <c r="C1296" s="607" t="s">
        <v>2217</v>
      </c>
      <c r="D1296" s="178"/>
      <c r="E1296" s="69"/>
      <c r="F1296" s="15"/>
      <c r="G1296" s="36"/>
      <c r="H1296" s="37"/>
      <c r="I1296" s="59"/>
      <c r="J1296" s="890"/>
      <c r="K1296" s="39"/>
      <c r="L1296" s="117" t="s">
        <v>2213</v>
      </c>
      <c r="M1296" s="1446" t="s">
        <v>2193</v>
      </c>
      <c r="N1296" s="1334" t="s">
        <v>909</v>
      </c>
      <c r="O1296" s="1408" t="s">
        <v>2218</v>
      </c>
      <c r="P1296" s="179" t="s">
        <v>2219</v>
      </c>
    </row>
    <row r="1297" spans="1:16" s="68" customFormat="1" ht="42.65" customHeight="1" thickBot="1">
      <c r="A1297" s="75"/>
      <c r="B1297" s="953" t="s">
        <v>19</v>
      </c>
      <c r="C1297" s="611" t="s">
        <v>2223</v>
      </c>
      <c r="D1297" s="178"/>
      <c r="E1297" s="69"/>
      <c r="F1297" s="70"/>
      <c r="G1297" s="71"/>
      <c r="H1297" s="72"/>
      <c r="I1297" s="88"/>
      <c r="J1297" s="890"/>
      <c r="K1297" s="39"/>
      <c r="L1297" s="1051" t="s">
        <v>52</v>
      </c>
      <c r="M1297" s="1446" t="s">
        <v>2193</v>
      </c>
      <c r="N1297" s="1334" t="s">
        <v>909</v>
      </c>
      <c r="O1297" s="1406" t="s">
        <v>2224</v>
      </c>
      <c r="P1297" s="179" t="s">
        <v>2219</v>
      </c>
    </row>
    <row r="1298" spans="1:16" s="68" customFormat="1" ht="42.65" customHeight="1" thickBot="1">
      <c r="A1298" s="75"/>
      <c r="B1298" s="953" t="s">
        <v>19</v>
      </c>
      <c r="C1298" s="607" t="s">
        <v>2223</v>
      </c>
      <c r="D1298" s="178"/>
      <c r="E1298" s="819"/>
      <c r="F1298" s="70"/>
      <c r="G1298" s="71"/>
      <c r="H1298" s="72"/>
      <c r="I1298" s="88"/>
      <c r="J1298" s="890"/>
      <c r="K1298" s="39"/>
      <c r="L1298" s="117" t="s">
        <v>445</v>
      </c>
      <c r="M1298" s="1446" t="s">
        <v>2193</v>
      </c>
      <c r="N1298" s="1334" t="s">
        <v>909</v>
      </c>
      <c r="O1298" s="1406" t="s">
        <v>2224</v>
      </c>
      <c r="P1298" s="179" t="s">
        <v>2225</v>
      </c>
    </row>
    <row r="1299" spans="1:16" s="68" customFormat="1" ht="42.65" customHeight="1" thickBot="1">
      <c r="A1299" s="75"/>
      <c r="B1299" s="953" t="s">
        <v>19</v>
      </c>
      <c r="C1299" s="607" t="s">
        <v>2223</v>
      </c>
      <c r="D1299" s="178"/>
      <c r="E1299" s="69"/>
      <c r="F1299" s="70"/>
      <c r="G1299" s="71"/>
      <c r="H1299" s="72"/>
      <c r="I1299" s="88"/>
      <c r="J1299" s="890"/>
      <c r="K1299" s="39"/>
      <c r="L1299" s="117" t="s">
        <v>447</v>
      </c>
      <c r="M1299" s="1446" t="s">
        <v>2193</v>
      </c>
      <c r="N1299" s="1334" t="s">
        <v>909</v>
      </c>
      <c r="O1299" s="1406" t="s">
        <v>2224</v>
      </c>
      <c r="P1299" s="179" t="s">
        <v>2219</v>
      </c>
    </row>
    <row r="1300" spans="1:16" s="68" customFormat="1" ht="42.65" customHeight="1" thickBot="1">
      <c r="A1300" s="75"/>
      <c r="B1300" s="953" t="s">
        <v>19</v>
      </c>
      <c r="C1300" s="607" t="s">
        <v>2223</v>
      </c>
      <c r="D1300" s="1580"/>
      <c r="E1300" s="964"/>
      <c r="F1300" s="70"/>
      <c r="G1300" s="71"/>
      <c r="H1300" s="72"/>
      <c r="I1300" s="88"/>
      <c r="J1300" s="890"/>
      <c r="K1300" s="39"/>
      <c r="L1300" s="1051" t="s">
        <v>2034</v>
      </c>
      <c r="M1300" s="1447" t="s">
        <v>2193</v>
      </c>
      <c r="N1300" s="1334" t="s">
        <v>909</v>
      </c>
      <c r="O1300" s="1406" t="s">
        <v>2224</v>
      </c>
      <c r="P1300" s="1572" t="s">
        <v>2219</v>
      </c>
    </row>
    <row r="1301" spans="1:16" s="68" customFormat="1" ht="42.65" customHeight="1" thickBot="1">
      <c r="A1301" s="75"/>
      <c r="B1301" s="953" t="s">
        <v>19</v>
      </c>
      <c r="C1301" s="607" t="s">
        <v>2223</v>
      </c>
      <c r="D1301" s="178"/>
      <c r="E1301" s="964"/>
      <c r="F1301" s="70"/>
      <c r="G1301" s="71"/>
      <c r="H1301" s="72"/>
      <c r="I1301" s="88"/>
      <c r="J1301" s="890"/>
      <c r="K1301" s="39"/>
      <c r="L1301" s="117" t="s">
        <v>2035</v>
      </c>
      <c r="M1301" s="1446" t="s">
        <v>2193</v>
      </c>
      <c r="N1301" s="1334" t="s">
        <v>909</v>
      </c>
      <c r="O1301" s="1408" t="s">
        <v>2224</v>
      </c>
      <c r="P1301" s="1626" t="s">
        <v>2226</v>
      </c>
    </row>
    <row r="1302" spans="1:16" s="68" customFormat="1" ht="42.65" customHeight="1" thickBot="1">
      <c r="A1302" s="75"/>
      <c r="B1302" s="953" t="s">
        <v>19</v>
      </c>
      <c r="C1302" s="607" t="s">
        <v>2223</v>
      </c>
      <c r="D1302" s="178"/>
      <c r="E1302" s="69"/>
      <c r="F1302" s="70"/>
      <c r="G1302" s="71"/>
      <c r="H1302" s="72"/>
      <c r="I1302" s="88"/>
      <c r="J1302" s="890"/>
      <c r="K1302" s="39"/>
      <c r="L1302" s="117" t="s">
        <v>2213</v>
      </c>
      <c r="M1302" s="1446" t="s">
        <v>2193</v>
      </c>
      <c r="N1302" s="1334" t="s">
        <v>909</v>
      </c>
      <c r="O1302" s="1408" t="s">
        <v>2224</v>
      </c>
      <c r="P1302" s="1626" t="s">
        <v>2219</v>
      </c>
    </row>
    <row r="1303" spans="1:16" s="68" customFormat="1" ht="42.65" customHeight="1" thickBot="1">
      <c r="A1303" s="75"/>
      <c r="B1303" s="953" t="s">
        <v>19</v>
      </c>
      <c r="C1303" s="607" t="s">
        <v>2227</v>
      </c>
      <c r="D1303" s="178"/>
      <c r="E1303" s="24"/>
      <c r="F1303" s="70"/>
      <c r="G1303" s="71"/>
      <c r="H1303" s="72"/>
      <c r="I1303" s="88"/>
      <c r="J1303" s="890"/>
      <c r="K1303" s="39"/>
      <c r="L1303" s="155" t="s">
        <v>2228</v>
      </c>
      <c r="M1303" s="1446" t="s">
        <v>2193</v>
      </c>
      <c r="N1303" s="1334" t="s">
        <v>909</v>
      </c>
      <c r="O1303" s="1408" t="s">
        <v>2229</v>
      </c>
      <c r="P1303" s="1626" t="s">
        <v>2230</v>
      </c>
    </row>
    <row r="1304" spans="1:16" s="68" customFormat="1" ht="42.65" customHeight="1" thickBot="1">
      <c r="A1304" s="75"/>
      <c r="B1304" s="953" t="s">
        <v>19</v>
      </c>
      <c r="C1304" s="607" t="s">
        <v>2227</v>
      </c>
      <c r="D1304" s="178"/>
      <c r="E1304" s="24"/>
      <c r="F1304" s="70"/>
      <c r="G1304" s="71"/>
      <c r="H1304" s="72"/>
      <c r="I1304" s="88"/>
      <c r="J1304" s="890"/>
      <c r="K1304" s="39"/>
      <c r="L1304" s="155" t="s">
        <v>2231</v>
      </c>
      <c r="M1304" s="1446" t="s">
        <v>2193</v>
      </c>
      <c r="N1304" s="1334" t="s">
        <v>909</v>
      </c>
      <c r="O1304" s="1408" t="s">
        <v>2229</v>
      </c>
      <c r="P1304" s="1626" t="s">
        <v>2232</v>
      </c>
    </row>
    <row r="1305" spans="1:16" s="68" customFormat="1" ht="42.65" customHeight="1" thickBot="1">
      <c r="A1305" s="75"/>
      <c r="B1305" s="953" t="s">
        <v>19</v>
      </c>
      <c r="C1305" s="607" t="s">
        <v>2227</v>
      </c>
      <c r="D1305" s="178"/>
      <c r="E1305" s="24"/>
      <c r="F1305" s="70"/>
      <c r="G1305" s="71"/>
      <c r="H1305" s="72"/>
      <c r="I1305" s="88"/>
      <c r="J1305" s="890"/>
      <c r="K1305" s="39"/>
      <c r="L1305" s="117" t="s">
        <v>904</v>
      </c>
      <c r="M1305" s="1446" t="s">
        <v>2193</v>
      </c>
      <c r="N1305" s="1334" t="s">
        <v>909</v>
      </c>
      <c r="O1305" s="1408" t="s">
        <v>2229</v>
      </c>
      <c r="P1305" s="179" t="s">
        <v>2233</v>
      </c>
    </row>
    <row r="1306" spans="1:16" s="68" customFormat="1" ht="42.65" customHeight="1" thickBot="1">
      <c r="A1306" s="75"/>
      <c r="B1306" s="953" t="s">
        <v>19</v>
      </c>
      <c r="C1306" s="607" t="s">
        <v>2227</v>
      </c>
      <c r="D1306" s="178"/>
      <c r="E1306" s="24"/>
      <c r="F1306" s="70"/>
      <c r="G1306" s="71"/>
      <c r="H1306" s="72"/>
      <c r="I1306" s="88"/>
      <c r="J1306" s="890"/>
      <c r="K1306" s="39"/>
      <c r="L1306" s="117" t="s">
        <v>906</v>
      </c>
      <c r="M1306" s="1446" t="s">
        <v>2193</v>
      </c>
      <c r="N1306" s="1334" t="s">
        <v>909</v>
      </c>
      <c r="O1306" s="1408" t="s">
        <v>2229</v>
      </c>
      <c r="P1306" s="179" t="s">
        <v>2234</v>
      </c>
    </row>
    <row r="1307" spans="1:16" s="68" customFormat="1" ht="42.65" customHeight="1" thickBot="1">
      <c r="A1307" s="75"/>
      <c r="B1307" s="953" t="s">
        <v>19</v>
      </c>
      <c r="C1307" s="607" t="s">
        <v>2227</v>
      </c>
      <c r="D1307" s="178"/>
      <c r="E1307" s="24"/>
      <c r="F1307" s="70"/>
      <c r="G1307" s="71"/>
      <c r="H1307" s="72"/>
      <c r="I1307" s="88"/>
      <c r="J1307" s="890"/>
      <c r="K1307" s="39"/>
      <c r="L1307" s="117" t="s">
        <v>2034</v>
      </c>
      <c r="M1307" s="1446" t="s">
        <v>2193</v>
      </c>
      <c r="N1307" s="1334" t="s">
        <v>909</v>
      </c>
      <c r="O1307" s="1408" t="s">
        <v>2229</v>
      </c>
      <c r="P1307" s="1626" t="s">
        <v>2230</v>
      </c>
    </row>
    <row r="1308" spans="1:16" s="68" customFormat="1" ht="42.65" customHeight="1" thickBot="1">
      <c r="A1308" s="75"/>
      <c r="B1308" s="953" t="s">
        <v>19</v>
      </c>
      <c r="C1308" s="607" t="s">
        <v>2227</v>
      </c>
      <c r="D1308" s="178"/>
      <c r="E1308" s="24"/>
      <c r="F1308" s="70"/>
      <c r="G1308" s="71"/>
      <c r="H1308" s="72"/>
      <c r="I1308" s="88"/>
      <c r="J1308" s="890"/>
      <c r="K1308" s="39"/>
      <c r="L1308" s="117" t="s">
        <v>2213</v>
      </c>
      <c r="M1308" s="1446" t="s">
        <v>2193</v>
      </c>
      <c r="N1308" s="1334" t="s">
        <v>909</v>
      </c>
      <c r="O1308" s="1408" t="s">
        <v>2229</v>
      </c>
      <c r="P1308" s="1626" t="s">
        <v>2235</v>
      </c>
    </row>
    <row r="1309" spans="1:16" s="68" customFormat="1" ht="42.65" customHeight="1" thickBot="1">
      <c r="A1309" s="75"/>
      <c r="B1309" s="953" t="s">
        <v>19</v>
      </c>
      <c r="C1309" s="607" t="s">
        <v>2227</v>
      </c>
      <c r="D1309" s="178"/>
      <c r="E1309" s="24"/>
      <c r="F1309" s="70"/>
      <c r="G1309" s="71"/>
      <c r="H1309" s="72"/>
      <c r="I1309" s="88"/>
      <c r="J1309" s="890"/>
      <c r="K1309" s="39"/>
      <c r="L1309" s="58" t="s">
        <v>2214</v>
      </c>
      <c r="M1309" s="1446" t="s">
        <v>2193</v>
      </c>
      <c r="N1309" s="1334" t="s">
        <v>909</v>
      </c>
      <c r="O1309" s="1408" t="s">
        <v>2229</v>
      </c>
      <c r="P1309" s="179" t="s">
        <v>2236</v>
      </c>
    </row>
    <row r="1310" spans="1:16" s="68" customFormat="1" ht="42.65" customHeight="1" thickBot="1">
      <c r="A1310" s="75"/>
      <c r="B1310" s="953" t="s">
        <v>19</v>
      </c>
      <c r="C1310" s="607" t="s">
        <v>2227</v>
      </c>
      <c r="D1310" s="178"/>
      <c r="E1310" s="24"/>
      <c r="F1310" s="70"/>
      <c r="G1310" s="71"/>
      <c r="H1310" s="72"/>
      <c r="I1310" s="88"/>
      <c r="J1310" s="890"/>
      <c r="K1310" s="39"/>
      <c r="L1310" s="58" t="s">
        <v>2215</v>
      </c>
      <c r="M1310" s="1446" t="s">
        <v>2193</v>
      </c>
      <c r="N1310" s="1334" t="s">
        <v>909</v>
      </c>
      <c r="O1310" s="1408" t="s">
        <v>2229</v>
      </c>
      <c r="P1310" s="179" t="s">
        <v>2233</v>
      </c>
    </row>
    <row r="1311" spans="1:16" s="68" customFormat="1" ht="42.65" customHeight="1" thickBot="1">
      <c r="A1311" s="75"/>
      <c r="B1311" s="953" t="s">
        <v>19</v>
      </c>
      <c r="C1311" s="607" t="s">
        <v>2227</v>
      </c>
      <c r="D1311" s="178"/>
      <c r="E1311" s="24"/>
      <c r="F1311" s="70"/>
      <c r="G1311" s="71"/>
      <c r="H1311" s="72"/>
      <c r="I1311" s="88"/>
      <c r="J1311" s="890"/>
      <c r="K1311" s="39"/>
      <c r="L1311" s="58" t="s">
        <v>2237</v>
      </c>
      <c r="M1311" s="1446" t="s">
        <v>2193</v>
      </c>
      <c r="N1311" s="1334" t="s">
        <v>909</v>
      </c>
      <c r="O1311" s="1408" t="s">
        <v>2229</v>
      </c>
      <c r="P1311" s="179" t="s">
        <v>2234</v>
      </c>
    </row>
    <row r="1312" spans="1:16" s="68" customFormat="1" ht="42.65" customHeight="1" thickBot="1">
      <c r="A1312" s="75"/>
      <c r="B1312" s="953" t="s">
        <v>19</v>
      </c>
      <c r="C1312" s="607" t="s">
        <v>2238</v>
      </c>
      <c r="D1312" s="178"/>
      <c r="E1312" s="24"/>
      <c r="F1312" s="15"/>
      <c r="G1312" s="36"/>
      <c r="H1312" s="37"/>
      <c r="I1312" s="59"/>
      <c r="J1312" s="890"/>
      <c r="K1312" s="39"/>
      <c r="L1312" s="155" t="s">
        <v>52</v>
      </c>
      <c r="M1312" s="1446" t="s">
        <v>2193</v>
      </c>
      <c r="N1312" s="1334" t="s">
        <v>909</v>
      </c>
      <c r="O1312" s="1408" t="s">
        <v>2239</v>
      </c>
      <c r="P1312" s="1626" t="s">
        <v>2240</v>
      </c>
    </row>
    <row r="1313" spans="1:16" s="14" customFormat="1" ht="42.65" customHeight="1" thickBot="1">
      <c r="A1313" s="1018"/>
      <c r="B1313" s="953" t="s">
        <v>19</v>
      </c>
      <c r="C1313" s="607" t="s">
        <v>2238</v>
      </c>
      <c r="D1313" s="178"/>
      <c r="E1313" s="24"/>
      <c r="F1313" s="15"/>
      <c r="G1313" s="36"/>
      <c r="H1313" s="37"/>
      <c r="I1313" s="59"/>
      <c r="J1313" s="890"/>
      <c r="K1313" s="39"/>
      <c r="L1313" s="155" t="s">
        <v>445</v>
      </c>
      <c r="M1313" s="1446" t="s">
        <v>2193</v>
      </c>
      <c r="N1313" s="1334" t="s">
        <v>909</v>
      </c>
      <c r="O1313" s="1408" t="s">
        <v>2239</v>
      </c>
      <c r="P1313" s="1626" t="s">
        <v>2240</v>
      </c>
    </row>
    <row r="1314" spans="1:16" s="14" customFormat="1" ht="42.65" customHeight="1" thickBot="1">
      <c r="A1314" s="1018"/>
      <c r="B1314" s="953" t="s">
        <v>19</v>
      </c>
      <c r="C1314" s="607" t="s">
        <v>2238</v>
      </c>
      <c r="D1314" s="178"/>
      <c r="E1314" s="964"/>
      <c r="F1314" s="15"/>
      <c r="G1314" s="36"/>
      <c r="H1314" s="37"/>
      <c r="I1314" s="59"/>
      <c r="J1314" s="890"/>
      <c r="K1314" s="39"/>
      <c r="L1314" s="155" t="s">
        <v>447</v>
      </c>
      <c r="M1314" s="1446" t="s">
        <v>2193</v>
      </c>
      <c r="N1314" s="1334" t="s">
        <v>909</v>
      </c>
      <c r="O1314" s="1408" t="s">
        <v>2239</v>
      </c>
      <c r="P1314" s="1626" t="s">
        <v>2240</v>
      </c>
    </row>
    <row r="1315" spans="1:16" s="14" customFormat="1" ht="42.65" customHeight="1" thickBot="1">
      <c r="A1315" s="1018"/>
      <c r="B1315" s="953" t="s">
        <v>19</v>
      </c>
      <c r="C1315" s="607" t="s">
        <v>2238</v>
      </c>
      <c r="D1315" s="178"/>
      <c r="E1315" s="964"/>
      <c r="F1315" s="15"/>
      <c r="G1315" s="36"/>
      <c r="H1315" s="37"/>
      <c r="I1315" s="59"/>
      <c r="J1315" s="890"/>
      <c r="K1315" s="39"/>
      <c r="L1315" s="155" t="s">
        <v>2241</v>
      </c>
      <c r="M1315" s="1446" t="s">
        <v>2193</v>
      </c>
      <c r="N1315" s="1334" t="s">
        <v>909</v>
      </c>
      <c r="O1315" s="1408" t="s">
        <v>2239</v>
      </c>
      <c r="P1315" s="1626" t="s">
        <v>2240</v>
      </c>
    </row>
    <row r="1316" spans="1:16" s="14" customFormat="1" ht="42.65" customHeight="1" thickBot="1">
      <c r="A1316" s="1018"/>
      <c r="B1316" s="953" t="s">
        <v>19</v>
      </c>
      <c r="C1316" s="607" t="s">
        <v>2238</v>
      </c>
      <c r="D1316" s="178"/>
      <c r="E1316" s="964"/>
      <c r="F1316" s="15"/>
      <c r="G1316" s="36"/>
      <c r="H1316" s="37"/>
      <c r="I1316" s="59"/>
      <c r="J1316" s="890"/>
      <c r="K1316" s="39"/>
      <c r="L1316" s="155" t="s">
        <v>2242</v>
      </c>
      <c r="M1316" s="1446" t="s">
        <v>2193</v>
      </c>
      <c r="N1316" s="1334" t="s">
        <v>909</v>
      </c>
      <c r="O1316" s="1408" t="s">
        <v>2239</v>
      </c>
      <c r="P1316" s="1626" t="s">
        <v>2240</v>
      </c>
    </row>
    <row r="1317" spans="1:16" s="14" customFormat="1" ht="42.65" customHeight="1" thickBot="1">
      <c r="A1317" s="1018"/>
      <c r="B1317" s="953" t="s">
        <v>19</v>
      </c>
      <c r="C1317" s="607" t="s">
        <v>2238</v>
      </c>
      <c r="D1317" s="178"/>
      <c r="E1317" s="964"/>
      <c r="F1317" s="15"/>
      <c r="G1317" s="36"/>
      <c r="H1317" s="37"/>
      <c r="I1317" s="59"/>
      <c r="J1317" s="890"/>
      <c r="K1317" s="39"/>
      <c r="L1317" s="155" t="s">
        <v>2243</v>
      </c>
      <c r="M1317" s="1446" t="s">
        <v>2193</v>
      </c>
      <c r="N1317" s="1334" t="s">
        <v>909</v>
      </c>
      <c r="O1317" s="1408" t="s">
        <v>2239</v>
      </c>
      <c r="P1317" s="1626" t="s">
        <v>2240</v>
      </c>
    </row>
    <row r="1318" spans="1:16" s="14" customFormat="1" ht="42.65" customHeight="1" thickBot="1">
      <c r="A1318" s="1018"/>
      <c r="B1318" s="953" t="s">
        <v>19</v>
      </c>
      <c r="C1318" s="611" t="s">
        <v>2244</v>
      </c>
      <c r="D1318" s="178"/>
      <c r="E1318" s="24"/>
      <c r="F1318" s="15"/>
      <c r="G1318" s="36"/>
      <c r="H1318" s="37"/>
      <c r="I1318" s="59"/>
      <c r="J1318" s="890"/>
      <c r="K1318" s="39"/>
      <c r="L1318" s="1051" t="s">
        <v>52</v>
      </c>
      <c r="M1318" s="1446" t="s">
        <v>2193</v>
      </c>
      <c r="N1318" s="1334" t="s">
        <v>909</v>
      </c>
      <c r="O1318" s="1406" t="s">
        <v>2245</v>
      </c>
      <c r="P1318" s="1343" t="s">
        <v>1409</v>
      </c>
    </row>
    <row r="1319" spans="1:16" s="14" customFormat="1" ht="42.65" customHeight="1" thickBot="1">
      <c r="A1319" s="1018"/>
      <c r="B1319" s="953" t="s">
        <v>19</v>
      </c>
      <c r="C1319" s="611" t="s">
        <v>2244</v>
      </c>
      <c r="D1319" s="178"/>
      <c r="E1319" s="964"/>
      <c r="F1319" s="15"/>
      <c r="G1319" s="36"/>
      <c r="H1319" s="37"/>
      <c r="I1319" s="59"/>
      <c r="J1319" s="890"/>
      <c r="K1319" s="39"/>
      <c r="L1319" s="117" t="s">
        <v>445</v>
      </c>
      <c r="M1319" s="1446" t="s">
        <v>2193</v>
      </c>
      <c r="N1319" s="1334" t="s">
        <v>909</v>
      </c>
      <c r="O1319" s="1406" t="s">
        <v>2245</v>
      </c>
      <c r="P1319" s="179" t="s">
        <v>2246</v>
      </c>
    </row>
    <row r="1320" spans="1:16" s="14" customFormat="1" ht="42.65" customHeight="1" thickBot="1">
      <c r="A1320" s="1018"/>
      <c r="B1320" s="953" t="s">
        <v>19</v>
      </c>
      <c r="C1320" s="607" t="s">
        <v>2244</v>
      </c>
      <c r="D1320" s="178"/>
      <c r="E1320" s="964"/>
      <c r="F1320" s="15"/>
      <c r="G1320" s="36"/>
      <c r="H1320" s="37"/>
      <c r="I1320" s="59"/>
      <c r="J1320" s="890"/>
      <c r="K1320" s="39"/>
      <c r="L1320" s="117" t="s">
        <v>447</v>
      </c>
      <c r="M1320" s="1446" t="s">
        <v>2193</v>
      </c>
      <c r="N1320" s="1334" t="s">
        <v>909</v>
      </c>
      <c r="O1320" s="1406" t="s">
        <v>2245</v>
      </c>
      <c r="P1320" s="1343" t="s">
        <v>1409</v>
      </c>
    </row>
    <row r="1321" spans="1:16" s="14" customFormat="1" ht="42.65" customHeight="1" thickBot="1">
      <c r="A1321" s="1018"/>
      <c r="B1321" s="953" t="s">
        <v>19</v>
      </c>
      <c r="C1321" s="609" t="s">
        <v>2244</v>
      </c>
      <c r="D1321" s="1491"/>
      <c r="E1321" s="964"/>
      <c r="F1321" s="51"/>
      <c r="G1321" s="36"/>
      <c r="H1321" s="37"/>
      <c r="I1321" s="59"/>
      <c r="J1321" s="890"/>
      <c r="K1321" s="39"/>
      <c r="L1321" s="1051" t="s">
        <v>2247</v>
      </c>
      <c r="M1321" s="1446" t="s">
        <v>2193</v>
      </c>
      <c r="N1321" s="1334" t="s">
        <v>909</v>
      </c>
      <c r="O1321" s="1406" t="s">
        <v>2245</v>
      </c>
      <c r="P1321" s="1343" t="s">
        <v>2248</v>
      </c>
    </row>
    <row r="1322" spans="1:16" s="14" customFormat="1" ht="42.65" customHeight="1" thickBot="1">
      <c r="A1322" s="1018"/>
      <c r="B1322" s="953" t="s">
        <v>19</v>
      </c>
      <c r="C1322" s="609" t="s">
        <v>2244</v>
      </c>
      <c r="D1322" s="178"/>
      <c r="E1322" s="964"/>
      <c r="F1322" s="15"/>
      <c r="G1322" s="36"/>
      <c r="H1322" s="37"/>
      <c r="I1322" s="59"/>
      <c r="J1322" s="890"/>
      <c r="K1322" s="39"/>
      <c r="L1322" s="117" t="s">
        <v>2035</v>
      </c>
      <c r="M1322" s="1446" t="s">
        <v>2193</v>
      </c>
      <c r="N1322" s="1334" t="s">
        <v>909</v>
      </c>
      <c r="O1322" s="1408" t="s">
        <v>2245</v>
      </c>
      <c r="P1322" s="179" t="s">
        <v>2246</v>
      </c>
    </row>
    <row r="1323" spans="1:16" s="14" customFormat="1" ht="42.65" customHeight="1" thickBot="1">
      <c r="A1323" s="1018"/>
      <c r="B1323" s="953" t="s">
        <v>19</v>
      </c>
      <c r="C1323" s="609" t="s">
        <v>2244</v>
      </c>
      <c r="D1323" s="1567"/>
      <c r="E1323" s="69"/>
      <c r="F1323" s="15"/>
      <c r="G1323" s="36"/>
      <c r="H1323" s="37"/>
      <c r="I1323" s="59"/>
      <c r="J1323" s="890"/>
      <c r="K1323" s="39"/>
      <c r="L1323" s="117" t="s">
        <v>2213</v>
      </c>
      <c r="M1323" s="1446" t="s">
        <v>2193</v>
      </c>
      <c r="N1323" s="1334" t="s">
        <v>909</v>
      </c>
      <c r="O1323" s="1408" t="s">
        <v>2245</v>
      </c>
      <c r="P1323" s="179" t="s">
        <v>2248</v>
      </c>
    </row>
    <row r="1324" spans="1:16" s="68" customFormat="1" ht="42.65" customHeight="1" thickBot="1">
      <c r="A1324" s="75"/>
      <c r="B1324" s="953" t="s">
        <v>19</v>
      </c>
      <c r="C1324" s="611" t="s">
        <v>2249</v>
      </c>
      <c r="D1324" s="1567"/>
      <c r="E1324" s="24"/>
      <c r="F1324" s="70"/>
      <c r="G1324" s="71"/>
      <c r="H1324" s="72"/>
      <c r="I1324" s="88"/>
      <c r="J1324" s="890"/>
      <c r="K1324" s="72"/>
      <c r="L1324" s="117" t="s">
        <v>43</v>
      </c>
      <c r="M1324" s="1446" t="s">
        <v>2193</v>
      </c>
      <c r="N1324" s="1334" t="s">
        <v>909</v>
      </c>
      <c r="O1324" s="1406" t="s">
        <v>2250</v>
      </c>
      <c r="P1324" s="1343" t="s">
        <v>2219</v>
      </c>
    </row>
    <row r="1325" spans="1:16" s="68" customFormat="1" ht="42.65" customHeight="1" thickBot="1">
      <c r="A1325" s="75"/>
      <c r="B1325" s="953" t="s">
        <v>19</v>
      </c>
      <c r="C1325" s="611" t="s">
        <v>2249</v>
      </c>
      <c r="D1325" s="1567"/>
      <c r="E1325" s="127"/>
      <c r="F1325" s="70"/>
      <c r="G1325" s="71"/>
      <c r="H1325" s="72"/>
      <c r="I1325" s="88"/>
      <c r="J1325" s="890"/>
      <c r="K1325" s="72"/>
      <c r="L1325" s="117" t="s">
        <v>2251</v>
      </c>
      <c r="M1325" s="1446" t="s">
        <v>2193</v>
      </c>
      <c r="N1325" s="1334" t="s">
        <v>909</v>
      </c>
      <c r="O1325" s="1408" t="s">
        <v>2250</v>
      </c>
      <c r="P1325" s="179" t="s">
        <v>2252</v>
      </c>
    </row>
    <row r="1326" spans="1:16" s="68" customFormat="1" ht="42.65" customHeight="1" thickBot="1">
      <c r="A1326" s="75"/>
      <c r="B1326" s="953" t="s">
        <v>19</v>
      </c>
      <c r="C1326" s="607" t="s">
        <v>2249</v>
      </c>
      <c r="D1326" s="1567"/>
      <c r="E1326" s="24"/>
      <c r="F1326" s="70"/>
      <c r="G1326" s="71"/>
      <c r="H1326" s="72"/>
      <c r="I1326" s="88"/>
      <c r="J1326" s="890"/>
      <c r="K1326" s="72"/>
      <c r="L1326" s="117" t="s">
        <v>2253</v>
      </c>
      <c r="M1326" s="1446" t="s">
        <v>2193</v>
      </c>
      <c r="N1326" s="1334" t="s">
        <v>909</v>
      </c>
      <c r="O1326" s="1408" t="s">
        <v>2250</v>
      </c>
      <c r="P1326" s="179" t="s">
        <v>2254</v>
      </c>
    </row>
    <row r="1327" spans="1:16" s="68" customFormat="1" ht="42.65" customHeight="1" thickBot="1">
      <c r="A1327" s="75"/>
      <c r="B1327" s="953" t="s">
        <v>19</v>
      </c>
      <c r="C1327" s="607" t="s">
        <v>2249</v>
      </c>
      <c r="D1327" s="1581"/>
      <c r="E1327" s="24"/>
      <c r="F1327" s="1251"/>
      <c r="G1327" s="1252"/>
      <c r="H1327" s="1253"/>
      <c r="I1327" s="1300"/>
      <c r="J1327" s="1428"/>
      <c r="K1327" s="1253"/>
      <c r="L1327" s="1051" t="s">
        <v>2247</v>
      </c>
      <c r="M1327" s="1446" t="s">
        <v>2193</v>
      </c>
      <c r="N1327" s="1334" t="s">
        <v>909</v>
      </c>
      <c r="O1327" s="1406" t="s">
        <v>2250</v>
      </c>
      <c r="P1327" s="1343" t="s">
        <v>2219</v>
      </c>
    </row>
    <row r="1328" spans="1:16" s="68" customFormat="1" ht="42.65" customHeight="1" thickBot="1">
      <c r="A1328" s="75"/>
      <c r="B1328" s="953" t="s">
        <v>19</v>
      </c>
      <c r="C1328" s="607" t="s">
        <v>2249</v>
      </c>
      <c r="D1328" s="1581"/>
      <c r="E1328" s="24"/>
      <c r="F1328" s="1251"/>
      <c r="G1328" s="1252"/>
      <c r="H1328" s="1253"/>
      <c r="I1328" s="1300"/>
      <c r="J1328" s="1428"/>
      <c r="K1328" s="1253"/>
      <c r="L1328" s="117" t="s">
        <v>2035</v>
      </c>
      <c r="M1328" s="1446" t="s">
        <v>2193</v>
      </c>
      <c r="N1328" s="1334" t="s">
        <v>909</v>
      </c>
      <c r="O1328" s="1408" t="s">
        <v>2250</v>
      </c>
      <c r="P1328" s="179" t="s">
        <v>2252</v>
      </c>
    </row>
    <row r="1329" spans="1:16" s="68" customFormat="1" ht="42.65" customHeight="1" thickBot="1">
      <c r="A1329" s="75"/>
      <c r="B1329" s="953" t="s">
        <v>19</v>
      </c>
      <c r="C1329" s="607" t="s">
        <v>2249</v>
      </c>
      <c r="D1329" s="1581"/>
      <c r="E1329" s="24"/>
      <c r="F1329" s="1251"/>
      <c r="G1329" s="1252"/>
      <c r="H1329" s="1253"/>
      <c r="I1329" s="1300"/>
      <c r="J1329" s="1428"/>
      <c r="K1329" s="1253"/>
      <c r="L1329" s="117" t="s">
        <v>2213</v>
      </c>
      <c r="M1329" s="1446" t="s">
        <v>2193</v>
      </c>
      <c r="N1329" s="1334" t="s">
        <v>909</v>
      </c>
      <c r="O1329" s="1408" t="s">
        <v>2250</v>
      </c>
      <c r="P1329" s="179" t="s">
        <v>2254</v>
      </c>
    </row>
    <row r="1330" spans="1:16" s="14" customFormat="1" ht="42.65" customHeight="1" thickBot="1">
      <c r="A1330" s="1018"/>
      <c r="B1330" s="953" t="s">
        <v>19</v>
      </c>
      <c r="C1330" s="607" t="s">
        <v>2255</v>
      </c>
      <c r="D1330" s="1491"/>
      <c r="E1330" s="24"/>
      <c r="F1330" s="51"/>
      <c r="G1330" s="52"/>
      <c r="H1330" s="53"/>
      <c r="I1330" s="60"/>
      <c r="J1330" s="1428"/>
      <c r="K1330" s="511"/>
      <c r="L1330" s="1050" t="s">
        <v>2256</v>
      </c>
      <c r="M1330" s="1446" t="s">
        <v>2193</v>
      </c>
      <c r="N1330" s="1334" t="s">
        <v>909</v>
      </c>
      <c r="O1330" s="1408" t="s">
        <v>2257</v>
      </c>
      <c r="P1330" s="179" t="s">
        <v>2258</v>
      </c>
    </row>
    <row r="1331" spans="1:16" s="14" customFormat="1" ht="42.65" customHeight="1" thickBot="1">
      <c r="A1331" s="1018"/>
      <c r="B1331" s="953" t="s">
        <v>19</v>
      </c>
      <c r="C1331" s="607" t="s">
        <v>2255</v>
      </c>
      <c r="D1331" s="178"/>
      <c r="E1331" s="24"/>
      <c r="F1331" s="15"/>
      <c r="G1331" s="36"/>
      <c r="H1331" s="37"/>
      <c r="I1331" s="59"/>
      <c r="J1331" s="890"/>
      <c r="K1331" s="39"/>
      <c r="L1331" s="155" t="s">
        <v>2259</v>
      </c>
      <c r="M1331" s="1446" t="s">
        <v>2193</v>
      </c>
      <c r="N1331" s="1334" t="s">
        <v>909</v>
      </c>
      <c r="O1331" s="1408" t="s">
        <v>2257</v>
      </c>
      <c r="P1331" s="179" t="s">
        <v>2260</v>
      </c>
    </row>
    <row r="1332" spans="1:16" s="14" customFormat="1" ht="42.65" customHeight="1" thickBot="1">
      <c r="A1332" s="1018"/>
      <c r="B1332" s="953" t="s">
        <v>19</v>
      </c>
      <c r="C1332" s="607" t="s">
        <v>2255</v>
      </c>
      <c r="D1332" s="178"/>
      <c r="E1332" s="24"/>
      <c r="F1332" s="15"/>
      <c r="G1332" s="36"/>
      <c r="H1332" s="37"/>
      <c r="I1332" s="59"/>
      <c r="J1332" s="890"/>
      <c r="K1332" s="39"/>
      <c r="L1332" s="155" t="s">
        <v>2261</v>
      </c>
      <c r="M1332" s="1446" t="s">
        <v>2193</v>
      </c>
      <c r="N1332" s="1334" t="s">
        <v>909</v>
      </c>
      <c r="O1332" s="1408" t="s">
        <v>2257</v>
      </c>
      <c r="P1332" s="179" t="s">
        <v>2262</v>
      </c>
    </row>
    <row r="1333" spans="1:16" s="14" customFormat="1" ht="42.65" customHeight="1" thickBot="1">
      <c r="A1333" s="1018"/>
      <c r="B1333" s="953" t="s">
        <v>19</v>
      </c>
      <c r="C1333" s="607" t="s">
        <v>2255</v>
      </c>
      <c r="D1333" s="178"/>
      <c r="E1333" s="24"/>
      <c r="F1333" s="15"/>
      <c r="G1333" s="36"/>
      <c r="H1333" s="37"/>
      <c r="I1333" s="59"/>
      <c r="J1333" s="890"/>
      <c r="K1333" s="39"/>
      <c r="L1333" s="1051" t="s">
        <v>2247</v>
      </c>
      <c r="M1333" s="1446" t="s">
        <v>2193</v>
      </c>
      <c r="N1333" s="1334" t="s">
        <v>909</v>
      </c>
      <c r="O1333" s="1408" t="s">
        <v>2257</v>
      </c>
      <c r="P1333" s="179" t="s">
        <v>2258</v>
      </c>
    </row>
    <row r="1334" spans="1:16" s="14" customFormat="1" ht="42.65" customHeight="1" thickBot="1">
      <c r="A1334" s="1018"/>
      <c r="B1334" s="953" t="s">
        <v>19</v>
      </c>
      <c r="C1334" s="607" t="s">
        <v>2255</v>
      </c>
      <c r="D1334" s="178"/>
      <c r="E1334" s="24"/>
      <c r="F1334" s="15"/>
      <c r="G1334" s="36"/>
      <c r="H1334" s="37"/>
      <c r="I1334" s="59"/>
      <c r="J1334" s="890"/>
      <c r="K1334" s="39"/>
      <c r="L1334" s="117" t="s">
        <v>2035</v>
      </c>
      <c r="M1334" s="1446" t="s">
        <v>2193</v>
      </c>
      <c r="N1334" s="1334" t="s">
        <v>909</v>
      </c>
      <c r="O1334" s="1408" t="s">
        <v>2257</v>
      </c>
      <c r="P1334" s="179" t="s">
        <v>2260</v>
      </c>
    </row>
    <row r="1335" spans="1:16" s="14" customFormat="1" ht="42.65" customHeight="1" thickBot="1">
      <c r="A1335" s="1018"/>
      <c r="B1335" s="953" t="s">
        <v>19</v>
      </c>
      <c r="C1335" s="607" t="s">
        <v>2255</v>
      </c>
      <c r="D1335" s="178"/>
      <c r="E1335" s="24"/>
      <c r="F1335" s="15"/>
      <c r="G1335" s="36"/>
      <c r="H1335" s="37"/>
      <c r="I1335" s="59"/>
      <c r="J1335" s="890"/>
      <c r="K1335" s="39"/>
      <c r="L1335" s="117" t="s">
        <v>2213</v>
      </c>
      <c r="M1335" s="1446" t="s">
        <v>2193</v>
      </c>
      <c r="N1335" s="1334" t="s">
        <v>909</v>
      </c>
      <c r="O1335" s="1408" t="s">
        <v>2257</v>
      </c>
      <c r="P1335" s="179" t="s">
        <v>2262</v>
      </c>
    </row>
    <row r="1336" spans="1:16" s="14" customFormat="1" ht="42.65" customHeight="1" thickBot="1">
      <c r="A1336" s="1018"/>
      <c r="B1336" s="953" t="s">
        <v>19</v>
      </c>
      <c r="C1336" s="607" t="s">
        <v>2263</v>
      </c>
      <c r="D1336" s="178"/>
      <c r="E1336" s="964"/>
      <c r="F1336" s="15"/>
      <c r="G1336" s="36"/>
      <c r="H1336" s="37"/>
      <c r="I1336" s="59"/>
      <c r="J1336" s="890"/>
      <c r="K1336" s="39"/>
      <c r="L1336" s="155" t="s">
        <v>2264</v>
      </c>
      <c r="M1336" s="1446" t="s">
        <v>2193</v>
      </c>
      <c r="N1336" s="1334" t="s">
        <v>909</v>
      </c>
      <c r="O1336" s="1408" t="s">
        <v>2265</v>
      </c>
      <c r="P1336" s="179" t="s">
        <v>2210</v>
      </c>
    </row>
    <row r="1337" spans="1:16" s="14" customFormat="1" ht="42.65" customHeight="1" thickBot="1">
      <c r="A1337" s="1018"/>
      <c r="B1337" s="953" t="s">
        <v>19</v>
      </c>
      <c r="C1337" s="607" t="s">
        <v>2263</v>
      </c>
      <c r="D1337" s="178"/>
      <c r="E1337" s="964"/>
      <c r="F1337" s="15"/>
      <c r="G1337" s="36"/>
      <c r="H1337" s="37"/>
      <c r="I1337" s="59"/>
      <c r="J1337" s="890"/>
      <c r="K1337" s="39"/>
      <c r="L1337" s="155" t="s">
        <v>2266</v>
      </c>
      <c r="M1337" s="1446" t="s">
        <v>2193</v>
      </c>
      <c r="N1337" s="1334" t="s">
        <v>909</v>
      </c>
      <c r="O1337" s="1408" t="s">
        <v>2265</v>
      </c>
      <c r="P1337" s="179" t="s">
        <v>2267</v>
      </c>
    </row>
    <row r="1338" spans="1:16" s="14" customFormat="1" ht="42.65" customHeight="1" thickBot="1">
      <c r="A1338" s="1018"/>
      <c r="B1338" s="953" t="s">
        <v>19</v>
      </c>
      <c r="C1338" s="607" t="s">
        <v>2263</v>
      </c>
      <c r="D1338" s="178"/>
      <c r="E1338" s="964"/>
      <c r="F1338" s="15"/>
      <c r="G1338" s="36"/>
      <c r="H1338" s="37"/>
      <c r="I1338" s="59"/>
      <c r="J1338" s="890"/>
      <c r="K1338" s="39"/>
      <c r="L1338" s="155" t="s">
        <v>2268</v>
      </c>
      <c r="M1338" s="1446" t="s">
        <v>2193</v>
      </c>
      <c r="N1338" s="1334" t="s">
        <v>909</v>
      </c>
      <c r="O1338" s="1408" t="s">
        <v>2265</v>
      </c>
      <c r="P1338" s="179" t="s">
        <v>1250</v>
      </c>
    </row>
    <row r="1339" spans="1:16" s="14" customFormat="1" ht="42.65" customHeight="1" thickBot="1">
      <c r="A1339" s="1018"/>
      <c r="B1339" s="953" t="s">
        <v>19</v>
      </c>
      <c r="C1339" s="607" t="s">
        <v>2263</v>
      </c>
      <c r="D1339" s="178"/>
      <c r="E1339" s="963"/>
      <c r="F1339" s="15"/>
      <c r="G1339" s="36"/>
      <c r="H1339" s="37"/>
      <c r="I1339" s="59"/>
      <c r="J1339" s="890"/>
      <c r="K1339" s="39"/>
      <c r="L1339" s="155" t="s">
        <v>2269</v>
      </c>
      <c r="M1339" s="1446" t="s">
        <v>2193</v>
      </c>
      <c r="N1339" s="1334" t="s">
        <v>909</v>
      </c>
      <c r="O1339" s="1408" t="s">
        <v>2265</v>
      </c>
      <c r="P1339" s="179" t="s">
        <v>2210</v>
      </c>
    </row>
    <row r="1340" spans="1:16" s="14" customFormat="1" ht="42.65" customHeight="1" thickBot="1">
      <c r="A1340" s="1018"/>
      <c r="B1340" s="953" t="s">
        <v>19</v>
      </c>
      <c r="C1340" s="607" t="s">
        <v>2263</v>
      </c>
      <c r="D1340" s="178"/>
      <c r="E1340" s="963"/>
      <c r="F1340" s="15"/>
      <c r="G1340" s="36"/>
      <c r="H1340" s="37"/>
      <c r="I1340" s="59"/>
      <c r="J1340" s="890"/>
      <c r="K1340" s="39"/>
      <c r="L1340" s="155" t="s">
        <v>2270</v>
      </c>
      <c r="M1340" s="1446" t="s">
        <v>2193</v>
      </c>
      <c r="N1340" s="1334" t="s">
        <v>909</v>
      </c>
      <c r="O1340" s="1408" t="s">
        <v>2265</v>
      </c>
      <c r="P1340" s="179" t="s">
        <v>2267</v>
      </c>
    </row>
    <row r="1341" spans="1:16" s="14" customFormat="1" ht="42.65" customHeight="1" thickBot="1">
      <c r="A1341" s="1018"/>
      <c r="B1341" s="953" t="s">
        <v>19</v>
      </c>
      <c r="C1341" s="607" t="s">
        <v>2263</v>
      </c>
      <c r="D1341" s="178"/>
      <c r="E1341" s="963"/>
      <c r="F1341" s="15"/>
      <c r="G1341" s="36"/>
      <c r="H1341" s="37"/>
      <c r="I1341" s="59"/>
      <c r="J1341" s="890"/>
      <c r="K1341" s="39"/>
      <c r="L1341" s="155" t="s">
        <v>2271</v>
      </c>
      <c r="M1341" s="1446" t="s">
        <v>2193</v>
      </c>
      <c r="N1341" s="1334" t="s">
        <v>909</v>
      </c>
      <c r="O1341" s="1408" t="s">
        <v>2265</v>
      </c>
      <c r="P1341" s="179" t="s">
        <v>1250</v>
      </c>
    </row>
    <row r="1342" spans="1:16" s="14" customFormat="1" ht="42.65" customHeight="1" thickBot="1">
      <c r="A1342" s="1018"/>
      <c r="B1342" s="953" t="s">
        <v>19</v>
      </c>
      <c r="C1342" s="611" t="s">
        <v>2272</v>
      </c>
      <c r="D1342" s="1464" t="s">
        <v>2177</v>
      </c>
      <c r="E1342" s="50"/>
      <c r="F1342" s="15"/>
      <c r="G1342" s="36"/>
      <c r="H1342" s="37"/>
      <c r="I1342" s="59"/>
      <c r="J1342" s="890"/>
      <c r="K1342" s="39"/>
      <c r="L1342" s="155" t="s">
        <v>2264</v>
      </c>
      <c r="M1342" s="1446" t="s">
        <v>2193</v>
      </c>
      <c r="N1342" s="1334" t="s">
        <v>909</v>
      </c>
      <c r="O1342" s="1406" t="s">
        <v>2273</v>
      </c>
      <c r="P1342" s="1343" t="s">
        <v>2219</v>
      </c>
    </row>
    <row r="1343" spans="1:16" s="14" customFormat="1" ht="42.65" customHeight="1" thickBot="1">
      <c r="A1343" s="1018"/>
      <c r="B1343" s="953" t="s">
        <v>19</v>
      </c>
      <c r="C1343" s="611" t="s">
        <v>2272</v>
      </c>
      <c r="D1343" s="1464" t="s">
        <v>2177</v>
      </c>
      <c r="E1343" s="24"/>
      <c r="F1343" s="15"/>
      <c r="G1343" s="36"/>
      <c r="H1343" s="37"/>
      <c r="I1343" s="59"/>
      <c r="J1343" s="890"/>
      <c r="K1343" s="39"/>
      <c r="L1343" s="155" t="s">
        <v>2274</v>
      </c>
      <c r="M1343" s="1446" t="s">
        <v>2193</v>
      </c>
      <c r="N1343" s="1334" t="s">
        <v>909</v>
      </c>
      <c r="O1343" s="1408" t="s">
        <v>2273</v>
      </c>
      <c r="P1343" s="179" t="s">
        <v>2275</v>
      </c>
    </row>
    <row r="1344" spans="1:16" s="14" customFormat="1" ht="42.65" customHeight="1" thickBot="1">
      <c r="A1344" s="1018"/>
      <c r="B1344" s="953" t="s">
        <v>19</v>
      </c>
      <c r="C1344" s="607" t="s">
        <v>2272</v>
      </c>
      <c r="D1344" s="1464" t="s">
        <v>2177</v>
      </c>
      <c r="E1344" s="24"/>
      <c r="F1344" s="15"/>
      <c r="G1344" s="36"/>
      <c r="H1344" s="37"/>
      <c r="I1344" s="59"/>
      <c r="J1344" s="890"/>
      <c r="K1344" s="39"/>
      <c r="L1344" s="155" t="s">
        <v>2268</v>
      </c>
      <c r="M1344" s="1446" t="s">
        <v>2193</v>
      </c>
      <c r="N1344" s="1334" t="s">
        <v>909</v>
      </c>
      <c r="O1344" s="1408" t="s">
        <v>2273</v>
      </c>
      <c r="P1344" s="179" t="s">
        <v>2219</v>
      </c>
    </row>
    <row r="1345" spans="1:16" s="14" customFormat="1" ht="42.65" customHeight="1" thickBot="1">
      <c r="A1345" s="1018"/>
      <c r="B1345" s="953" t="s">
        <v>19</v>
      </c>
      <c r="C1345" s="607" t="s">
        <v>2272</v>
      </c>
      <c r="D1345" s="1464" t="s">
        <v>2177</v>
      </c>
      <c r="E1345" s="24"/>
      <c r="F1345" s="51"/>
      <c r="G1345" s="52"/>
      <c r="H1345" s="53"/>
      <c r="I1345" s="60"/>
      <c r="J1345" s="1428"/>
      <c r="K1345" s="511"/>
      <c r="L1345" s="155" t="s">
        <v>2269</v>
      </c>
      <c r="M1345" s="1446" t="s">
        <v>2193</v>
      </c>
      <c r="N1345" s="1334" t="s">
        <v>909</v>
      </c>
      <c r="O1345" s="1406" t="s">
        <v>2273</v>
      </c>
      <c r="P1345" s="1343" t="s">
        <v>2219</v>
      </c>
    </row>
    <row r="1346" spans="1:16" s="14" customFormat="1" ht="42.65" customHeight="1" thickBot="1">
      <c r="A1346" s="1018"/>
      <c r="B1346" s="953" t="s">
        <v>19</v>
      </c>
      <c r="C1346" s="607" t="s">
        <v>2272</v>
      </c>
      <c r="D1346" s="1464" t="s">
        <v>2177</v>
      </c>
      <c r="E1346" s="24"/>
      <c r="F1346" s="51"/>
      <c r="G1346" s="52"/>
      <c r="H1346" s="53"/>
      <c r="I1346" s="60"/>
      <c r="J1346" s="1428"/>
      <c r="K1346" s="511"/>
      <c r="L1346" s="155" t="s">
        <v>2270</v>
      </c>
      <c r="M1346" s="1446" t="s">
        <v>2193</v>
      </c>
      <c r="N1346" s="1334" t="s">
        <v>909</v>
      </c>
      <c r="O1346" s="1408" t="s">
        <v>2273</v>
      </c>
      <c r="P1346" s="179" t="s">
        <v>2275</v>
      </c>
    </row>
    <row r="1347" spans="1:16" s="14" customFormat="1" ht="42.65" customHeight="1" thickBot="1">
      <c r="A1347" s="1018"/>
      <c r="B1347" s="953" t="s">
        <v>19</v>
      </c>
      <c r="C1347" s="607" t="s">
        <v>2272</v>
      </c>
      <c r="D1347" s="1464" t="s">
        <v>2177</v>
      </c>
      <c r="E1347" s="24"/>
      <c r="F1347" s="51"/>
      <c r="G1347" s="52"/>
      <c r="H1347" s="53"/>
      <c r="I1347" s="60"/>
      <c r="J1347" s="1428"/>
      <c r="K1347" s="511"/>
      <c r="L1347" s="155" t="s">
        <v>2271</v>
      </c>
      <c r="M1347" s="1446" t="s">
        <v>2193</v>
      </c>
      <c r="N1347" s="1334" t="s">
        <v>909</v>
      </c>
      <c r="O1347" s="1408" t="s">
        <v>2273</v>
      </c>
      <c r="P1347" s="179" t="s">
        <v>2219</v>
      </c>
    </row>
    <row r="1348" spans="1:16" s="14" customFormat="1" ht="42.65" customHeight="1" thickBot="1">
      <c r="A1348" s="1018"/>
      <c r="B1348" s="953" t="s">
        <v>19</v>
      </c>
      <c r="C1348" s="607" t="s">
        <v>2276</v>
      </c>
      <c r="D1348" s="1464" t="s">
        <v>2177</v>
      </c>
      <c r="E1348" s="24"/>
      <c r="F1348" s="51"/>
      <c r="G1348" s="52"/>
      <c r="H1348" s="53"/>
      <c r="I1348" s="60"/>
      <c r="J1348" s="1428"/>
      <c r="K1348" s="511"/>
      <c r="L1348" s="1050" t="s">
        <v>2277</v>
      </c>
      <c r="M1348" s="1447" t="s">
        <v>2193</v>
      </c>
      <c r="N1348" s="1334" t="s">
        <v>909</v>
      </c>
      <c r="O1348" s="1406" t="s">
        <v>2278</v>
      </c>
      <c r="P1348" s="1343" t="s">
        <v>2210</v>
      </c>
    </row>
    <row r="1349" spans="1:16" s="14" customFormat="1" ht="42.65" customHeight="1" thickBot="1">
      <c r="A1349" s="1018"/>
      <c r="B1349" s="953" t="s">
        <v>19</v>
      </c>
      <c r="C1349" s="607" t="s">
        <v>2276</v>
      </c>
      <c r="D1349" s="1464" t="s">
        <v>2177</v>
      </c>
      <c r="E1349" s="24"/>
      <c r="F1349" s="15"/>
      <c r="G1349" s="36"/>
      <c r="H1349" s="37"/>
      <c r="I1349" s="59"/>
      <c r="J1349" s="890"/>
      <c r="K1349" s="39"/>
      <c r="L1349" s="155" t="s">
        <v>2196</v>
      </c>
      <c r="M1349" s="1446" t="s">
        <v>2193</v>
      </c>
      <c r="N1349" s="1334" t="s">
        <v>909</v>
      </c>
      <c r="O1349" s="1408" t="s">
        <v>2278</v>
      </c>
      <c r="P1349" s="179" t="s">
        <v>2279</v>
      </c>
    </row>
    <row r="1350" spans="1:16" s="14" customFormat="1" ht="42.65" customHeight="1" thickBot="1">
      <c r="A1350" s="1018"/>
      <c r="B1350" s="953" t="s">
        <v>19</v>
      </c>
      <c r="C1350" s="607" t="s">
        <v>2276</v>
      </c>
      <c r="D1350" s="1464" t="s">
        <v>2177</v>
      </c>
      <c r="E1350" s="24"/>
      <c r="F1350" s="15"/>
      <c r="G1350" s="36"/>
      <c r="H1350" s="37"/>
      <c r="I1350" s="59"/>
      <c r="J1350" s="890"/>
      <c r="K1350" s="39"/>
      <c r="L1350" s="155" t="s">
        <v>2199</v>
      </c>
      <c r="M1350" s="1446" t="s">
        <v>2193</v>
      </c>
      <c r="N1350" s="1334" t="s">
        <v>909</v>
      </c>
      <c r="O1350" s="1408" t="s">
        <v>2278</v>
      </c>
      <c r="P1350" s="179" t="s">
        <v>2280</v>
      </c>
    </row>
    <row r="1351" spans="1:16" s="14" customFormat="1" ht="42.65" customHeight="1" thickBot="1">
      <c r="A1351" s="1018"/>
      <c r="B1351" s="953" t="s">
        <v>19</v>
      </c>
      <c r="C1351" s="607" t="s">
        <v>2276</v>
      </c>
      <c r="D1351" s="1464" t="s">
        <v>2177</v>
      </c>
      <c r="E1351" s="24"/>
      <c r="F1351" s="51"/>
      <c r="G1351" s="52"/>
      <c r="H1351" s="53"/>
      <c r="I1351" s="60"/>
      <c r="J1351" s="1428"/>
      <c r="K1351" s="39"/>
      <c r="L1351" s="1050" t="s">
        <v>2281</v>
      </c>
      <c r="M1351" s="1446" t="s">
        <v>2193</v>
      </c>
      <c r="N1351" s="1334" t="s">
        <v>909</v>
      </c>
      <c r="O1351" s="1408" t="s">
        <v>2278</v>
      </c>
      <c r="P1351" s="179" t="s">
        <v>2282</v>
      </c>
    </row>
    <row r="1352" spans="1:16" s="14" customFormat="1" ht="42.65" customHeight="1" thickBot="1">
      <c r="A1352" s="1018"/>
      <c r="B1352" s="953" t="s">
        <v>19</v>
      </c>
      <c r="C1352" s="607" t="s">
        <v>2276</v>
      </c>
      <c r="D1352" s="1464" t="s">
        <v>2177</v>
      </c>
      <c r="E1352" s="24"/>
      <c r="F1352" s="15"/>
      <c r="G1352" s="36"/>
      <c r="H1352" s="37"/>
      <c r="I1352" s="59"/>
      <c r="J1352" s="890"/>
      <c r="K1352" s="39"/>
      <c r="L1352" s="155" t="s">
        <v>2283</v>
      </c>
      <c r="M1352" s="1446" t="s">
        <v>2193</v>
      </c>
      <c r="N1352" s="1334" t="s">
        <v>909</v>
      </c>
      <c r="O1352" s="1408" t="s">
        <v>2278</v>
      </c>
      <c r="P1352" s="179" t="s">
        <v>2284</v>
      </c>
    </row>
    <row r="1353" spans="1:16" s="14" customFormat="1" ht="42.65" customHeight="1" thickBot="1">
      <c r="A1353" s="1018"/>
      <c r="B1353" s="953" t="s">
        <v>19</v>
      </c>
      <c r="C1353" s="607" t="s">
        <v>2276</v>
      </c>
      <c r="D1353" s="1464" t="s">
        <v>2177</v>
      </c>
      <c r="E1353" s="24"/>
      <c r="F1353" s="15"/>
      <c r="G1353" s="36"/>
      <c r="H1353" s="37"/>
      <c r="I1353" s="59"/>
      <c r="J1353" s="890"/>
      <c r="K1353" s="39"/>
      <c r="L1353" s="155" t="s">
        <v>2285</v>
      </c>
      <c r="M1353" s="1446" t="s">
        <v>2193</v>
      </c>
      <c r="N1353" s="1334" t="s">
        <v>909</v>
      </c>
      <c r="O1353" s="1408" t="s">
        <v>2278</v>
      </c>
      <c r="P1353" s="179" t="s">
        <v>2282</v>
      </c>
    </row>
    <row r="1354" spans="1:16" s="68" customFormat="1" ht="42.65" customHeight="1" thickBot="1">
      <c r="A1354" s="75"/>
      <c r="B1354" s="953" t="s">
        <v>19</v>
      </c>
      <c r="C1354" s="988" t="s">
        <v>2286</v>
      </c>
      <c r="D1354" s="1464" t="s">
        <v>2177</v>
      </c>
      <c r="E1354" s="964"/>
      <c r="F1354" s="15"/>
      <c r="G1354" s="36"/>
      <c r="H1354" s="37"/>
      <c r="I1354" s="59"/>
      <c r="J1354" s="890"/>
      <c r="K1354" s="39"/>
      <c r="L1354" s="155" t="s">
        <v>2287</v>
      </c>
      <c r="M1354" s="1446" t="s">
        <v>2193</v>
      </c>
      <c r="N1354" s="1334" t="s">
        <v>909</v>
      </c>
      <c r="O1354" s="1408" t="s">
        <v>2288</v>
      </c>
      <c r="P1354" s="179" t="s">
        <v>2210</v>
      </c>
    </row>
    <row r="1355" spans="1:16" s="68" customFormat="1" ht="42.65" customHeight="1" thickBot="1">
      <c r="A1355" s="75"/>
      <c r="B1355" s="953" t="s">
        <v>19</v>
      </c>
      <c r="C1355" s="988" t="s">
        <v>2286</v>
      </c>
      <c r="D1355" s="1474" t="s">
        <v>2289</v>
      </c>
      <c r="E1355" s="964"/>
      <c r="F1355" s="15"/>
      <c r="G1355" s="36"/>
      <c r="H1355" s="37"/>
      <c r="I1355" s="59"/>
      <c r="J1355" s="890"/>
      <c r="K1355" s="39"/>
      <c r="L1355" s="155" t="s">
        <v>2290</v>
      </c>
      <c r="M1355" s="1446" t="s">
        <v>2193</v>
      </c>
      <c r="N1355" s="1334" t="s">
        <v>909</v>
      </c>
      <c r="O1355" s="1408" t="s">
        <v>2288</v>
      </c>
      <c r="P1355" s="179" t="s">
        <v>2291</v>
      </c>
    </row>
    <row r="1356" spans="1:16" s="68" customFormat="1" ht="42.65" customHeight="1" thickBot="1">
      <c r="A1356" s="75"/>
      <c r="B1356" s="953" t="s">
        <v>19</v>
      </c>
      <c r="C1356" s="607" t="s">
        <v>2286</v>
      </c>
      <c r="D1356" s="1464" t="s">
        <v>2177</v>
      </c>
      <c r="E1356" s="929"/>
      <c r="F1356" s="15"/>
      <c r="G1356" s="36"/>
      <c r="H1356" s="37"/>
      <c r="I1356" s="59"/>
      <c r="J1356" s="890"/>
      <c r="K1356" s="39"/>
      <c r="L1356" s="155" t="s">
        <v>2292</v>
      </c>
      <c r="M1356" s="1446" t="s">
        <v>2193</v>
      </c>
      <c r="N1356" s="1334" t="s">
        <v>909</v>
      </c>
      <c r="O1356" s="1408" t="s">
        <v>2288</v>
      </c>
      <c r="P1356" s="179" t="s">
        <v>2210</v>
      </c>
    </row>
    <row r="1357" spans="1:16" s="14" customFormat="1" ht="42.65" customHeight="1" thickBot="1">
      <c r="A1357" s="1018"/>
      <c r="B1357" s="953" t="s">
        <v>19</v>
      </c>
      <c r="C1357" s="607" t="s">
        <v>2286</v>
      </c>
      <c r="D1357" s="1389" t="s">
        <v>465</v>
      </c>
      <c r="E1357" s="24"/>
      <c r="F1357" s="948"/>
      <c r="G1357" s="949" t="str">
        <f>IF(F1357=0,"",E1354/F1357)</f>
        <v/>
      </c>
      <c r="H1357" s="933" t="str">
        <f>IF(F1357=0,"",G1357*1.35)</f>
        <v/>
      </c>
      <c r="I1357" s="86"/>
      <c r="J1357" s="890"/>
      <c r="K1357" s="933" t="str">
        <f>IF(I1357=0,"",I1357*1.35*J1356)</f>
        <v/>
      </c>
      <c r="L1357" s="155" t="s">
        <v>2293</v>
      </c>
      <c r="M1357" s="1446" t="s">
        <v>2193</v>
      </c>
      <c r="N1357" s="1334" t="s">
        <v>909</v>
      </c>
      <c r="O1357" s="1408" t="s">
        <v>2288</v>
      </c>
      <c r="P1357" s="179" t="s">
        <v>2210</v>
      </c>
    </row>
    <row r="1358" spans="1:16" s="14" customFormat="1" ht="42.65" customHeight="1" thickBot="1">
      <c r="A1358" s="1018"/>
      <c r="B1358" s="953" t="s">
        <v>19</v>
      </c>
      <c r="C1358" s="607" t="s">
        <v>2286</v>
      </c>
      <c r="D1358" s="1464" t="s">
        <v>2177</v>
      </c>
      <c r="E1358" s="24"/>
      <c r="F1358" s="948"/>
      <c r="G1358" s="949"/>
      <c r="H1358" s="933"/>
      <c r="I1358" s="86"/>
      <c r="J1358" s="907"/>
      <c r="K1358" s="933"/>
      <c r="L1358" s="155" t="s">
        <v>2294</v>
      </c>
      <c r="M1358" s="1446" t="s">
        <v>2193</v>
      </c>
      <c r="N1358" s="1334" t="s">
        <v>909</v>
      </c>
      <c r="O1358" s="1408" t="s">
        <v>2288</v>
      </c>
      <c r="P1358" s="179" t="s">
        <v>2210</v>
      </c>
    </row>
    <row r="1359" spans="1:16" s="14" customFormat="1" ht="42.65" customHeight="1" thickBot="1">
      <c r="A1359" s="1018"/>
      <c r="B1359" s="953" t="s">
        <v>19</v>
      </c>
      <c r="C1359" s="607" t="s">
        <v>2286</v>
      </c>
      <c r="D1359" s="1464" t="s">
        <v>2177</v>
      </c>
      <c r="E1359" s="24"/>
      <c r="F1359" s="948"/>
      <c r="G1359" s="949"/>
      <c r="H1359" s="933"/>
      <c r="I1359" s="86"/>
      <c r="J1359" s="907"/>
      <c r="K1359" s="933"/>
      <c r="L1359" s="155" t="s">
        <v>2295</v>
      </c>
      <c r="M1359" s="1446" t="s">
        <v>2193</v>
      </c>
      <c r="N1359" s="1334" t="s">
        <v>909</v>
      </c>
      <c r="O1359" s="1408" t="s">
        <v>2288</v>
      </c>
      <c r="P1359" s="179" t="s">
        <v>2291</v>
      </c>
    </row>
    <row r="1360" spans="1:16" s="14" customFormat="1" ht="42.65" customHeight="1" thickBot="1">
      <c r="A1360" s="1018"/>
      <c r="B1360" s="953" t="s">
        <v>19</v>
      </c>
      <c r="C1360" s="607" t="s">
        <v>2286</v>
      </c>
      <c r="D1360" s="1464" t="s">
        <v>2177</v>
      </c>
      <c r="E1360" s="24"/>
      <c r="F1360" s="948"/>
      <c r="G1360" s="949"/>
      <c r="H1360" s="933"/>
      <c r="I1360" s="86"/>
      <c r="J1360" s="907"/>
      <c r="K1360" s="933"/>
      <c r="L1360" s="155" t="s">
        <v>2296</v>
      </c>
      <c r="M1360" s="1446" t="s">
        <v>2193</v>
      </c>
      <c r="N1360" s="1334" t="s">
        <v>909</v>
      </c>
      <c r="O1360" s="1408" t="s">
        <v>2288</v>
      </c>
      <c r="P1360" s="179" t="s">
        <v>2210</v>
      </c>
    </row>
    <row r="1361" spans="1:16" s="14" customFormat="1" ht="42.65" customHeight="1" thickBot="1">
      <c r="A1361" s="1018"/>
      <c r="B1361" s="953" t="s">
        <v>19</v>
      </c>
      <c r="C1361" s="607" t="s">
        <v>2297</v>
      </c>
      <c r="D1361" s="1579"/>
      <c r="E1361" s="24"/>
      <c r="F1361" s="15"/>
      <c r="G1361" s="36"/>
      <c r="H1361" s="37"/>
      <c r="I1361" s="59"/>
      <c r="J1361" s="907"/>
      <c r="K1361" s="39"/>
      <c r="L1361" s="155" t="s">
        <v>2256</v>
      </c>
      <c r="M1361" s="1446" t="s">
        <v>2193</v>
      </c>
      <c r="N1361" s="1334" t="s">
        <v>909</v>
      </c>
      <c r="O1361" s="1408" t="s">
        <v>2298</v>
      </c>
      <c r="P1361" s="179" t="s">
        <v>1252</v>
      </c>
    </row>
    <row r="1362" spans="1:16" s="1065" customFormat="1" ht="42.65" customHeight="1" thickBot="1">
      <c r="A1362" s="1018"/>
      <c r="B1362" s="953" t="s">
        <v>19</v>
      </c>
      <c r="C1362" s="611" t="s">
        <v>2297</v>
      </c>
      <c r="D1362" s="1582"/>
      <c r="E1362" s="50"/>
      <c r="F1362" s="15"/>
      <c r="G1362" s="36"/>
      <c r="H1362" s="37"/>
      <c r="I1362" s="59"/>
      <c r="J1362" s="890"/>
      <c r="K1362" s="39"/>
      <c r="L1362" s="155" t="s">
        <v>2299</v>
      </c>
      <c r="M1362" s="1446" t="s">
        <v>2193</v>
      </c>
      <c r="N1362" s="1334" t="s">
        <v>909</v>
      </c>
      <c r="O1362" s="1406" t="s">
        <v>2300</v>
      </c>
      <c r="P1362" s="179" t="s">
        <v>1240</v>
      </c>
    </row>
    <row r="1363" spans="1:16" s="1065" customFormat="1" ht="42.65" customHeight="1" thickBot="1">
      <c r="A1363" s="1018"/>
      <c r="B1363" s="953" t="s">
        <v>19</v>
      </c>
      <c r="C1363" s="611" t="s">
        <v>2297</v>
      </c>
      <c r="D1363" s="1389"/>
      <c r="E1363" s="24"/>
      <c r="F1363" s="948"/>
      <c r="G1363" s="949" t="str">
        <f>IF(F1363=0,"",E1356/F1363)</f>
        <v/>
      </c>
      <c r="H1363" s="933" t="str">
        <f>IF(F1363=0,"",G1363*1.35)</f>
        <v/>
      </c>
      <c r="I1363" s="86"/>
      <c r="J1363" s="890"/>
      <c r="K1363" s="933" t="str">
        <f>IF(I1363=0,"",I1363*1.35*J1362)</f>
        <v/>
      </c>
      <c r="L1363" s="155" t="s">
        <v>2301</v>
      </c>
      <c r="M1363" s="1446" t="s">
        <v>2193</v>
      </c>
      <c r="N1363" s="1334" t="s">
        <v>909</v>
      </c>
      <c r="O1363" s="1408" t="s">
        <v>2302</v>
      </c>
      <c r="P1363" s="179" t="s">
        <v>1252</v>
      </c>
    </row>
    <row r="1364" spans="1:16" s="1065" customFormat="1" ht="42.65" customHeight="1" thickBot="1">
      <c r="A1364" s="1018"/>
      <c r="B1364" s="953" t="s">
        <v>19</v>
      </c>
      <c r="C1364" s="607" t="s">
        <v>2297</v>
      </c>
      <c r="D1364" s="1579"/>
      <c r="E1364" s="24"/>
      <c r="F1364" s="15"/>
      <c r="G1364" s="36"/>
      <c r="H1364" s="37"/>
      <c r="I1364" s="59"/>
      <c r="J1364" s="907"/>
      <c r="K1364" s="39"/>
      <c r="L1364" s="155" t="s">
        <v>2241</v>
      </c>
      <c r="M1364" s="1446" t="s">
        <v>2193</v>
      </c>
      <c r="N1364" s="1334" t="s">
        <v>909</v>
      </c>
      <c r="O1364" s="1408" t="s">
        <v>2298</v>
      </c>
      <c r="P1364" s="179" t="s">
        <v>1252</v>
      </c>
    </row>
    <row r="1365" spans="1:16" s="1065" customFormat="1" ht="42.65" customHeight="1" thickBot="1">
      <c r="A1365" s="1018"/>
      <c r="B1365" s="953" t="s">
        <v>19</v>
      </c>
      <c r="C1365" s="611" t="s">
        <v>2297</v>
      </c>
      <c r="D1365" s="1582"/>
      <c r="E1365" s="50"/>
      <c r="F1365" s="15"/>
      <c r="G1365" s="36"/>
      <c r="H1365" s="37"/>
      <c r="I1365" s="59"/>
      <c r="J1365" s="890"/>
      <c r="K1365" s="39"/>
      <c r="L1365" s="155" t="s">
        <v>2242</v>
      </c>
      <c r="M1365" s="1446" t="s">
        <v>2193</v>
      </c>
      <c r="N1365" s="1334" t="s">
        <v>909</v>
      </c>
      <c r="O1365" s="1406" t="s">
        <v>2300</v>
      </c>
      <c r="P1365" s="179" t="s">
        <v>1240</v>
      </c>
    </row>
    <row r="1366" spans="1:16" s="1065" customFormat="1" ht="42.65" customHeight="1" thickBot="1">
      <c r="A1366" s="1018"/>
      <c r="B1366" s="953" t="s">
        <v>19</v>
      </c>
      <c r="C1366" s="611" t="s">
        <v>2297</v>
      </c>
      <c r="D1366" s="1487"/>
      <c r="E1366" s="24"/>
      <c r="F1366" s="948"/>
      <c r="G1366" s="949" t="str">
        <f>IF(F1366=0,"",E1362/F1366)</f>
        <v/>
      </c>
      <c r="H1366" s="933" t="str">
        <f>IF(F1366=0,"",G1366*1.35)</f>
        <v/>
      </c>
      <c r="I1366" s="86"/>
      <c r="J1366" s="890"/>
      <c r="K1366" s="933" t="str">
        <f>IF(I1366=0,"",I1366*1.35*J1365)</f>
        <v/>
      </c>
      <c r="L1366" s="155" t="s">
        <v>2243</v>
      </c>
      <c r="M1366" s="1446" t="s">
        <v>2193</v>
      </c>
      <c r="N1366" s="1334" t="s">
        <v>909</v>
      </c>
      <c r="O1366" s="1408" t="s">
        <v>2302</v>
      </c>
      <c r="P1366" s="179" t="s">
        <v>1252</v>
      </c>
    </row>
    <row r="1367" spans="1:16" s="1066" customFormat="1" ht="42.65" customHeight="1" thickBot="1">
      <c r="A1367" s="1018"/>
      <c r="B1367" s="953" t="s">
        <v>19</v>
      </c>
      <c r="C1367" s="607" t="s">
        <v>2303</v>
      </c>
      <c r="D1367" s="1507"/>
      <c r="E1367" s="24"/>
      <c r="F1367" s="948"/>
      <c r="G1367" s="949"/>
      <c r="H1367" s="933"/>
      <c r="I1367" s="86"/>
      <c r="J1367" s="890"/>
      <c r="K1367" s="933"/>
      <c r="L1367" s="155" t="s">
        <v>2256</v>
      </c>
      <c r="M1367" s="1446" t="s">
        <v>2193</v>
      </c>
      <c r="N1367" s="1334" t="s">
        <v>909</v>
      </c>
      <c r="O1367" s="1408" t="s">
        <v>2304</v>
      </c>
      <c r="P1367" s="179" t="s">
        <v>1252</v>
      </c>
    </row>
    <row r="1368" spans="1:16" s="1066" customFormat="1" ht="42.65" customHeight="1" thickBot="1">
      <c r="A1368" s="1018"/>
      <c r="B1368" s="953" t="s">
        <v>19</v>
      </c>
      <c r="C1368" s="607" t="s">
        <v>2303</v>
      </c>
      <c r="D1368" s="1507"/>
      <c r="E1368" s="24"/>
      <c r="F1368" s="948"/>
      <c r="G1368" s="949"/>
      <c r="H1368" s="933"/>
      <c r="I1368" s="86"/>
      <c r="J1368" s="890"/>
      <c r="K1368" s="933"/>
      <c r="L1368" s="155" t="s">
        <v>2299</v>
      </c>
      <c r="M1368" s="1446" t="s">
        <v>2193</v>
      </c>
      <c r="N1368" s="1334" t="s">
        <v>909</v>
      </c>
      <c r="O1368" s="1408" t="s">
        <v>2304</v>
      </c>
      <c r="P1368" s="179" t="s">
        <v>2305</v>
      </c>
    </row>
    <row r="1369" spans="1:16" s="1066" customFormat="1" ht="42.65" customHeight="1" thickBot="1">
      <c r="A1369" s="1018"/>
      <c r="B1369" s="953" t="s">
        <v>19</v>
      </c>
      <c r="C1369" s="607" t="s">
        <v>2303</v>
      </c>
      <c r="D1369" s="1508"/>
      <c r="E1369" s="24"/>
      <c r="F1369" s="948"/>
      <c r="G1369" s="949"/>
      <c r="H1369" s="933"/>
      <c r="I1369" s="86"/>
      <c r="J1369" s="890"/>
      <c r="K1369" s="933"/>
      <c r="L1369" s="155" t="s">
        <v>2301</v>
      </c>
      <c r="M1369" s="1446" t="s">
        <v>2193</v>
      </c>
      <c r="N1369" s="1334" t="s">
        <v>909</v>
      </c>
      <c r="O1369" s="1408" t="s">
        <v>2306</v>
      </c>
      <c r="P1369" s="179" t="s">
        <v>1252</v>
      </c>
    </row>
    <row r="1370" spans="1:16" s="14" customFormat="1" ht="42.65" customHeight="1" thickBot="1">
      <c r="A1370" s="1018"/>
      <c r="B1370" s="1463" t="s">
        <v>2307</v>
      </c>
      <c r="C1370" s="607" t="s">
        <v>2308</v>
      </c>
      <c r="D1370" s="1464" t="s">
        <v>2177</v>
      </c>
      <c r="E1370" s="24"/>
      <c r="F1370" s="15"/>
      <c r="G1370" s="36"/>
      <c r="H1370" s="37"/>
      <c r="I1370" s="59"/>
      <c r="J1370" s="890"/>
      <c r="K1370" s="39"/>
      <c r="L1370" s="1051" t="s">
        <v>52</v>
      </c>
      <c r="M1370" s="1447" t="s">
        <v>2193</v>
      </c>
      <c r="N1370" s="1334" t="s">
        <v>909</v>
      </c>
      <c r="O1370" s="1408" t="s">
        <v>2309</v>
      </c>
      <c r="P1370" s="179" t="s">
        <v>2310</v>
      </c>
    </row>
    <row r="1371" spans="1:16" s="14" customFormat="1" ht="42.65" customHeight="1" thickBot="1">
      <c r="A1371" s="1018"/>
      <c r="B1371" s="1463" t="s">
        <v>2307</v>
      </c>
      <c r="C1371" s="607" t="s">
        <v>2308</v>
      </c>
      <c r="D1371" s="1464" t="s">
        <v>2177</v>
      </c>
      <c r="E1371" s="24"/>
      <c r="F1371" s="15"/>
      <c r="G1371" s="36"/>
      <c r="H1371" s="37"/>
      <c r="I1371" s="59"/>
      <c r="J1371" s="890"/>
      <c r="K1371" s="39"/>
      <c r="L1371" s="117" t="s">
        <v>445</v>
      </c>
      <c r="M1371" s="1446" t="s">
        <v>2193</v>
      </c>
      <c r="N1371" s="1334" t="s">
        <v>909</v>
      </c>
      <c r="O1371" s="1408" t="s">
        <v>2309</v>
      </c>
      <c r="P1371" s="179" t="s">
        <v>2311</v>
      </c>
    </row>
    <row r="1372" spans="1:16" s="14" customFormat="1" ht="42.65" customHeight="1" thickBot="1">
      <c r="A1372" s="1018"/>
      <c r="B1372" s="1463" t="s">
        <v>2307</v>
      </c>
      <c r="C1372" s="607" t="s">
        <v>2308</v>
      </c>
      <c r="D1372" s="1464" t="s">
        <v>2177</v>
      </c>
      <c r="E1372" s="947"/>
      <c r="F1372" s="15"/>
      <c r="G1372" s="36"/>
      <c r="H1372" s="37"/>
      <c r="I1372" s="59"/>
      <c r="J1372" s="890"/>
      <c r="K1372" s="39"/>
      <c r="L1372" s="117" t="s">
        <v>447</v>
      </c>
      <c r="M1372" s="1446" t="s">
        <v>2193</v>
      </c>
      <c r="N1372" s="1334" t="s">
        <v>909</v>
      </c>
      <c r="O1372" s="1408" t="s">
        <v>2309</v>
      </c>
      <c r="P1372" s="179" t="s">
        <v>2310</v>
      </c>
    </row>
    <row r="1373" spans="1:16" s="14" customFormat="1" ht="42.65" customHeight="1" thickBot="1">
      <c r="A1373" s="1018"/>
      <c r="B1373" s="1463" t="s">
        <v>2307</v>
      </c>
      <c r="C1373" s="607" t="s">
        <v>2308</v>
      </c>
      <c r="D1373" s="1389" t="s">
        <v>465</v>
      </c>
      <c r="E1373" s="24"/>
      <c r="F1373" s="948"/>
      <c r="G1373" s="949" t="str">
        <f>IF(F1373=0,"",E1370/F1373)</f>
        <v/>
      </c>
      <c r="H1373" s="933" t="str">
        <f>IF(F1373=0,"",G1373*1.35)</f>
        <v/>
      </c>
      <c r="I1373" s="86"/>
      <c r="J1373" s="890"/>
      <c r="K1373" s="933" t="str">
        <f>IF(I1373=0,"",I1373*1.35*J1372)</f>
        <v/>
      </c>
      <c r="L1373" s="117" t="s">
        <v>468</v>
      </c>
      <c r="M1373" s="1446" t="s">
        <v>2193</v>
      </c>
      <c r="N1373" s="1334" t="s">
        <v>909</v>
      </c>
      <c r="O1373" s="1408" t="s">
        <v>2309</v>
      </c>
      <c r="P1373" s="179" t="s">
        <v>2312</v>
      </c>
    </row>
    <row r="1374" spans="1:16" s="14" customFormat="1" ht="42.65" customHeight="1" thickBot="1">
      <c r="A1374" s="1018"/>
      <c r="B1374" s="1463" t="s">
        <v>2307</v>
      </c>
      <c r="C1374" s="607" t="s">
        <v>2308</v>
      </c>
      <c r="D1374" s="1464" t="s">
        <v>2177</v>
      </c>
      <c r="E1374" s="964"/>
      <c r="F1374" s="15"/>
      <c r="G1374" s="36"/>
      <c r="H1374" s="37"/>
      <c r="I1374" s="59"/>
      <c r="J1374" s="890"/>
      <c r="K1374" s="39"/>
      <c r="L1374" s="117" t="s">
        <v>2034</v>
      </c>
      <c r="M1374" s="1446" t="s">
        <v>2193</v>
      </c>
      <c r="N1374" s="1334" t="s">
        <v>909</v>
      </c>
      <c r="O1374" s="1408" t="s">
        <v>2309</v>
      </c>
      <c r="P1374" s="179" t="s">
        <v>2310</v>
      </c>
    </row>
    <row r="1375" spans="1:16" s="14" customFormat="1" ht="42.65" customHeight="1" thickBot="1">
      <c r="A1375" s="1018"/>
      <c r="B1375" s="1463" t="s">
        <v>2307</v>
      </c>
      <c r="C1375" s="607" t="s">
        <v>2308</v>
      </c>
      <c r="D1375" s="1464" t="s">
        <v>2177</v>
      </c>
      <c r="E1375" s="24"/>
      <c r="F1375" s="948"/>
      <c r="G1375" s="949" t="str">
        <f>IF(F1375=0,"",E1372/F1375)</f>
        <v/>
      </c>
      <c r="H1375" s="933" t="str">
        <f>IF(F1375=0,"",G1375*1.35)</f>
        <v/>
      </c>
      <c r="I1375" s="86"/>
      <c r="J1375" s="890"/>
      <c r="K1375" s="933" t="str">
        <f>IF(I1375=0,"",I1375*1.35*J1374)</f>
        <v/>
      </c>
      <c r="L1375" s="117" t="s">
        <v>2035</v>
      </c>
      <c r="M1375" s="1446" t="s">
        <v>2193</v>
      </c>
      <c r="N1375" s="1334" t="s">
        <v>909</v>
      </c>
      <c r="O1375" s="1408" t="s">
        <v>2309</v>
      </c>
      <c r="P1375" s="179" t="s">
        <v>2313</v>
      </c>
    </row>
    <row r="1376" spans="1:16" s="14" customFormat="1" ht="42.65" customHeight="1" thickBot="1">
      <c r="A1376" s="1018"/>
      <c r="B1376" s="1463" t="s">
        <v>2307</v>
      </c>
      <c r="C1376" s="607" t="s">
        <v>2308</v>
      </c>
      <c r="D1376" s="1464" t="s">
        <v>2177</v>
      </c>
      <c r="E1376" s="935"/>
      <c r="F1376" s="15"/>
      <c r="G1376" s="36"/>
      <c r="H1376" s="37"/>
      <c r="I1376" s="59"/>
      <c r="J1376" s="890"/>
      <c r="K1376" s="39"/>
      <c r="L1376" s="117" t="s">
        <v>2213</v>
      </c>
      <c r="M1376" s="1446" t="s">
        <v>2193</v>
      </c>
      <c r="N1376" s="1334" t="s">
        <v>909</v>
      </c>
      <c r="O1376" s="1408" t="s">
        <v>2309</v>
      </c>
      <c r="P1376" s="179" t="s">
        <v>2310</v>
      </c>
    </row>
    <row r="1377" spans="1:16" s="68" customFormat="1" ht="42.65" customHeight="1" thickBot="1">
      <c r="A1377" s="75"/>
      <c r="B1377" s="1463" t="s">
        <v>2307</v>
      </c>
      <c r="C1377" s="607" t="s">
        <v>2314</v>
      </c>
      <c r="D1377" s="1464" t="s">
        <v>2177</v>
      </c>
      <c r="E1377" s="24"/>
      <c r="F1377" s="15"/>
      <c r="G1377" s="36"/>
      <c r="H1377" s="37"/>
      <c r="I1377" s="59"/>
      <c r="J1377" s="890"/>
      <c r="K1377" s="39"/>
      <c r="L1377" s="117" t="s">
        <v>43</v>
      </c>
      <c r="M1377" s="1446" t="s">
        <v>2193</v>
      </c>
      <c r="N1377" s="1334" t="s">
        <v>909</v>
      </c>
      <c r="O1377" s="1408" t="s">
        <v>2315</v>
      </c>
      <c r="P1377" s="179" t="s">
        <v>2310</v>
      </c>
    </row>
    <row r="1378" spans="1:16" s="68" customFormat="1" ht="42.65" customHeight="1" thickBot="1">
      <c r="A1378" s="75"/>
      <c r="B1378" s="1463" t="s">
        <v>2307</v>
      </c>
      <c r="C1378" s="607" t="s">
        <v>2314</v>
      </c>
      <c r="D1378" s="1464" t="s">
        <v>2177</v>
      </c>
      <c r="E1378" s="24"/>
      <c r="F1378" s="15"/>
      <c r="G1378" s="36"/>
      <c r="H1378" s="37"/>
      <c r="I1378" s="59"/>
      <c r="J1378" s="890"/>
      <c r="K1378" s="39"/>
      <c r="L1378" s="117" t="s">
        <v>2251</v>
      </c>
      <c r="M1378" s="1446" t="s">
        <v>2193</v>
      </c>
      <c r="N1378" s="1334" t="s">
        <v>909</v>
      </c>
      <c r="O1378" s="1408" t="s">
        <v>2315</v>
      </c>
      <c r="P1378" s="179" t="s">
        <v>2316</v>
      </c>
    </row>
    <row r="1379" spans="1:16" s="68" customFormat="1" ht="42.65" customHeight="1" thickBot="1">
      <c r="A1379" s="75"/>
      <c r="B1379" s="1463" t="s">
        <v>2307</v>
      </c>
      <c r="C1379" s="607" t="s">
        <v>2314</v>
      </c>
      <c r="D1379" s="1464" t="s">
        <v>2177</v>
      </c>
      <c r="E1379" s="24"/>
      <c r="F1379" s="15"/>
      <c r="G1379" s="36"/>
      <c r="H1379" s="37"/>
      <c r="I1379" s="59"/>
      <c r="J1379" s="890"/>
      <c r="K1379" s="39"/>
      <c r="L1379" s="117" t="s">
        <v>447</v>
      </c>
      <c r="M1379" s="1446" t="s">
        <v>2193</v>
      </c>
      <c r="N1379" s="1334" t="s">
        <v>909</v>
      </c>
      <c r="O1379" s="1408" t="s">
        <v>2315</v>
      </c>
      <c r="P1379" s="179" t="s">
        <v>2310</v>
      </c>
    </row>
    <row r="1380" spans="1:16" s="14" customFormat="1" ht="42.65" customHeight="1" thickBot="1">
      <c r="A1380" s="1018"/>
      <c r="B1380" s="1463" t="s">
        <v>2307</v>
      </c>
      <c r="C1380" s="607" t="s">
        <v>2314</v>
      </c>
      <c r="D1380" s="1464" t="s">
        <v>2177</v>
      </c>
      <c r="E1380" s="24"/>
      <c r="F1380" s="15"/>
      <c r="G1380" s="36"/>
      <c r="H1380" s="37"/>
      <c r="I1380" s="59"/>
      <c r="J1380" s="890"/>
      <c r="K1380" s="39"/>
      <c r="L1380" s="117" t="s">
        <v>2034</v>
      </c>
      <c r="M1380" s="1446" t="s">
        <v>2193</v>
      </c>
      <c r="N1380" s="1334" t="s">
        <v>909</v>
      </c>
      <c r="O1380" s="1408" t="s">
        <v>2315</v>
      </c>
      <c r="P1380" s="179" t="s">
        <v>2310</v>
      </c>
    </row>
    <row r="1381" spans="1:16" s="14" customFormat="1" ht="42.65" customHeight="1" thickBot="1">
      <c r="A1381" s="1018"/>
      <c r="B1381" s="1463" t="s">
        <v>2307</v>
      </c>
      <c r="C1381" s="607" t="s">
        <v>2314</v>
      </c>
      <c r="D1381" s="1464" t="s">
        <v>2177</v>
      </c>
      <c r="E1381" s="24"/>
      <c r="F1381" s="15"/>
      <c r="G1381" s="36"/>
      <c r="H1381" s="37"/>
      <c r="I1381" s="59"/>
      <c r="J1381" s="890"/>
      <c r="K1381" s="39"/>
      <c r="L1381" s="117" t="s">
        <v>2035</v>
      </c>
      <c r="M1381" s="1446" t="s">
        <v>2193</v>
      </c>
      <c r="N1381" s="1334" t="s">
        <v>909</v>
      </c>
      <c r="O1381" s="1408" t="s">
        <v>2315</v>
      </c>
      <c r="P1381" s="179" t="s">
        <v>2317</v>
      </c>
    </row>
    <row r="1382" spans="1:16" s="14" customFormat="1" ht="42.65" customHeight="1" thickBot="1">
      <c r="A1382" s="1018"/>
      <c r="B1382" s="1463" t="s">
        <v>2307</v>
      </c>
      <c r="C1382" s="607" t="s">
        <v>2314</v>
      </c>
      <c r="D1382" s="1464" t="s">
        <v>2177</v>
      </c>
      <c r="E1382" s="24"/>
      <c r="F1382" s="15"/>
      <c r="G1382" s="36"/>
      <c r="H1382" s="37"/>
      <c r="I1382" s="59"/>
      <c r="J1382" s="890"/>
      <c r="K1382" s="39"/>
      <c r="L1382" s="117" t="s">
        <v>2037</v>
      </c>
      <c r="M1382" s="1446" t="s">
        <v>2193</v>
      </c>
      <c r="N1382" s="1334" t="s">
        <v>909</v>
      </c>
      <c r="O1382" s="1408" t="s">
        <v>2315</v>
      </c>
      <c r="P1382" s="179" t="s">
        <v>2310</v>
      </c>
    </row>
    <row r="1383" spans="1:16" s="1067" customFormat="1" ht="42.65" customHeight="1" thickBot="1">
      <c r="A1383" s="1020"/>
      <c r="B1383" s="1232" t="s">
        <v>2318</v>
      </c>
      <c r="C1383" s="607" t="s">
        <v>2319</v>
      </c>
      <c r="D1383" s="1464" t="s">
        <v>2177</v>
      </c>
      <c r="E1383" s="24"/>
      <c r="F1383" s="15"/>
      <c r="G1383" s="36"/>
      <c r="H1383" s="37"/>
      <c r="I1383" s="59"/>
      <c r="J1383" s="890"/>
      <c r="K1383" s="39"/>
      <c r="L1383" s="117" t="s">
        <v>43</v>
      </c>
      <c r="M1383" s="1448" t="s">
        <v>2320</v>
      </c>
      <c r="N1383" s="1334" t="s">
        <v>909</v>
      </c>
      <c r="O1383" s="1408" t="s">
        <v>2321</v>
      </c>
      <c r="P1383" s="179" t="s">
        <v>2322</v>
      </c>
    </row>
    <row r="1384" spans="1:16" s="1067" customFormat="1" ht="42.65" customHeight="1" thickBot="1">
      <c r="A1384" s="1020"/>
      <c r="B1384" s="1232" t="s">
        <v>2318</v>
      </c>
      <c r="C1384" s="607" t="s">
        <v>2319</v>
      </c>
      <c r="D1384" s="1464" t="s">
        <v>2177</v>
      </c>
      <c r="E1384" s="24"/>
      <c r="F1384" s="15"/>
      <c r="G1384" s="36"/>
      <c r="H1384" s="37"/>
      <c r="I1384" s="59"/>
      <c r="J1384" s="890"/>
      <c r="K1384" s="39"/>
      <c r="L1384" s="117" t="s">
        <v>2253</v>
      </c>
      <c r="M1384" s="1448" t="s">
        <v>2320</v>
      </c>
      <c r="N1384" s="1334" t="s">
        <v>909</v>
      </c>
      <c r="O1384" s="1408" t="s">
        <v>2321</v>
      </c>
      <c r="P1384" s="179" t="s">
        <v>2322</v>
      </c>
    </row>
    <row r="1385" spans="1:16" s="1067" customFormat="1" ht="42.65" customHeight="1" thickBot="1">
      <c r="A1385" s="1020"/>
      <c r="B1385" s="1232" t="s">
        <v>2318</v>
      </c>
      <c r="C1385" s="607" t="s">
        <v>2319</v>
      </c>
      <c r="D1385" s="1464" t="s">
        <v>2177</v>
      </c>
      <c r="E1385" s="24"/>
      <c r="F1385" s="15"/>
      <c r="G1385" s="36"/>
      <c r="H1385" s="37"/>
      <c r="I1385" s="59"/>
      <c r="J1385" s="890"/>
      <c r="K1385" s="39"/>
      <c r="L1385" s="117" t="s">
        <v>904</v>
      </c>
      <c r="M1385" s="1448" t="s">
        <v>2320</v>
      </c>
      <c r="N1385" s="1334" t="s">
        <v>909</v>
      </c>
      <c r="O1385" s="1408" t="s">
        <v>2321</v>
      </c>
      <c r="P1385" s="179" t="s">
        <v>2323</v>
      </c>
    </row>
    <row r="1386" spans="1:16" s="1067" customFormat="1" ht="42.65" customHeight="1" thickBot="1">
      <c r="A1386" s="1020"/>
      <c r="B1386" s="1232" t="s">
        <v>2318</v>
      </c>
      <c r="C1386" s="607" t="s">
        <v>2319</v>
      </c>
      <c r="D1386" s="1464" t="s">
        <v>2177</v>
      </c>
      <c r="E1386" s="24"/>
      <c r="F1386" s="15"/>
      <c r="G1386" s="36"/>
      <c r="H1386" s="37"/>
      <c r="I1386" s="59"/>
      <c r="J1386" s="890"/>
      <c r="K1386" s="39"/>
      <c r="L1386" s="117" t="s">
        <v>906</v>
      </c>
      <c r="M1386" s="1448" t="s">
        <v>2320</v>
      </c>
      <c r="N1386" s="1334" t="s">
        <v>909</v>
      </c>
      <c r="O1386" s="1408" t="s">
        <v>2321</v>
      </c>
      <c r="P1386" s="179" t="s">
        <v>2323</v>
      </c>
    </row>
    <row r="1387" spans="1:16" s="1067" customFormat="1" ht="42.65" customHeight="1" thickBot="1">
      <c r="A1387" s="1020"/>
      <c r="B1387" s="1232" t="s">
        <v>2318</v>
      </c>
      <c r="C1387" s="608" t="s">
        <v>2324</v>
      </c>
      <c r="D1387" s="1583"/>
      <c r="E1387" s="558"/>
      <c r="F1387" s="15"/>
      <c r="G1387" s="36"/>
      <c r="H1387" s="37"/>
      <c r="I1387" s="59"/>
      <c r="J1387" s="890"/>
      <c r="K1387" s="39"/>
      <c r="L1387" s="117" t="s">
        <v>52</v>
      </c>
      <c r="M1387" s="1446" t="s">
        <v>2193</v>
      </c>
      <c r="N1387" s="1334" t="s">
        <v>909</v>
      </c>
      <c r="O1387" s="1408" t="s">
        <v>2325</v>
      </c>
      <c r="P1387" s="179" t="s">
        <v>2326</v>
      </c>
    </row>
    <row r="1388" spans="1:16" s="1065" customFormat="1" ht="42.65" customHeight="1" thickBot="1">
      <c r="A1388" s="1018"/>
      <c r="B1388" s="1232" t="s">
        <v>2318</v>
      </c>
      <c r="C1388" s="607" t="s">
        <v>2324</v>
      </c>
      <c r="D1388" s="1583"/>
      <c r="E1388" s="24"/>
      <c r="F1388" s="15"/>
      <c r="G1388" s="36"/>
      <c r="H1388" s="37"/>
      <c r="I1388" s="59"/>
      <c r="J1388" s="890"/>
      <c r="K1388" s="39"/>
      <c r="L1388" s="117" t="s">
        <v>447</v>
      </c>
      <c r="M1388" s="1446" t="s">
        <v>2193</v>
      </c>
      <c r="N1388" s="1334" t="s">
        <v>909</v>
      </c>
      <c r="O1388" s="1408" t="s">
        <v>2325</v>
      </c>
      <c r="P1388" s="179" t="s">
        <v>2326</v>
      </c>
    </row>
    <row r="1389" spans="1:16" s="1065" customFormat="1" ht="42.65" customHeight="1" thickBot="1">
      <c r="A1389" s="1018"/>
      <c r="B1389" s="1232" t="s">
        <v>2318</v>
      </c>
      <c r="C1389" s="607" t="s">
        <v>2324</v>
      </c>
      <c r="D1389" s="1583"/>
      <c r="E1389" s="24"/>
      <c r="F1389" s="15"/>
      <c r="G1389" s="36"/>
      <c r="H1389" s="37"/>
      <c r="I1389" s="59"/>
      <c r="J1389" s="890"/>
      <c r="K1389" s="39"/>
      <c r="L1389" s="117" t="s">
        <v>904</v>
      </c>
      <c r="M1389" s="1446" t="s">
        <v>2193</v>
      </c>
      <c r="N1389" s="1334" t="s">
        <v>909</v>
      </c>
      <c r="O1389" s="1408" t="s">
        <v>2325</v>
      </c>
      <c r="P1389" s="179" t="s">
        <v>2323</v>
      </c>
    </row>
    <row r="1390" spans="1:16" s="1065" customFormat="1" ht="42.65" customHeight="1" thickBot="1">
      <c r="A1390" s="1018"/>
      <c r="B1390" s="1232" t="s">
        <v>2318</v>
      </c>
      <c r="C1390" s="608" t="s">
        <v>2324</v>
      </c>
      <c r="D1390" s="1583"/>
      <c r="E1390" s="558"/>
      <c r="F1390" s="15"/>
      <c r="G1390" s="36"/>
      <c r="H1390" s="37"/>
      <c r="I1390" s="59"/>
      <c r="J1390" s="890"/>
      <c r="K1390" s="39"/>
      <c r="L1390" s="117" t="s">
        <v>906</v>
      </c>
      <c r="M1390" s="1446" t="s">
        <v>2193</v>
      </c>
      <c r="N1390" s="1334" t="s">
        <v>909</v>
      </c>
      <c r="O1390" s="1408" t="s">
        <v>2325</v>
      </c>
      <c r="P1390" s="179" t="s">
        <v>2323</v>
      </c>
    </row>
    <row r="1391" spans="1:16" s="1065" customFormat="1" ht="42.65" customHeight="1" thickBot="1">
      <c r="A1391" s="1018"/>
      <c r="B1391" s="1232" t="s">
        <v>2318</v>
      </c>
      <c r="C1391" s="608" t="s">
        <v>2327</v>
      </c>
      <c r="D1391" s="178"/>
      <c r="E1391" s="964"/>
      <c r="F1391" s="15"/>
      <c r="G1391" s="36"/>
      <c r="H1391" s="37"/>
      <c r="I1391" s="59"/>
      <c r="J1391" s="890"/>
      <c r="K1391" s="39"/>
      <c r="L1391" s="117" t="s">
        <v>52</v>
      </c>
      <c r="M1391" s="1446" t="s">
        <v>2328</v>
      </c>
      <c r="N1391" s="1334" t="s">
        <v>909</v>
      </c>
      <c r="O1391" s="1408" t="s">
        <v>2329</v>
      </c>
      <c r="P1391" s="179" t="s">
        <v>2330</v>
      </c>
    </row>
    <row r="1392" spans="1:16" s="14" customFormat="1" ht="42.65" customHeight="1" thickBot="1">
      <c r="A1392" s="1018"/>
      <c r="B1392" s="1232" t="s">
        <v>2318</v>
      </c>
      <c r="C1392" s="608" t="s">
        <v>2327</v>
      </c>
      <c r="D1392" s="178"/>
      <c r="E1392" s="964"/>
      <c r="F1392" s="15"/>
      <c r="G1392" s="36"/>
      <c r="H1392" s="37"/>
      <c r="I1392" s="59"/>
      <c r="J1392" s="890"/>
      <c r="K1392" s="39"/>
      <c r="L1392" s="117" t="s">
        <v>447</v>
      </c>
      <c r="M1392" s="1446" t="s">
        <v>2328</v>
      </c>
      <c r="N1392" s="1334" t="s">
        <v>909</v>
      </c>
      <c r="O1392" s="1408" t="s">
        <v>2329</v>
      </c>
      <c r="P1392" s="179" t="s">
        <v>2330</v>
      </c>
    </row>
    <row r="1393" spans="1:16" s="14" customFormat="1" ht="42.65" customHeight="1" thickBot="1">
      <c r="A1393" s="1018"/>
      <c r="B1393" s="1232" t="s">
        <v>2318</v>
      </c>
      <c r="C1393" s="608" t="s">
        <v>2327</v>
      </c>
      <c r="D1393" s="1583"/>
      <c r="E1393" s="964"/>
      <c r="F1393" s="563"/>
      <c r="G1393" s="564"/>
      <c r="H1393" s="565"/>
      <c r="I1393" s="566"/>
      <c r="J1393" s="890"/>
      <c r="K1393" s="39"/>
      <c r="L1393" s="58" t="s">
        <v>904</v>
      </c>
      <c r="M1393" s="1446" t="s">
        <v>2328</v>
      </c>
      <c r="N1393" s="1334" t="s">
        <v>909</v>
      </c>
      <c r="O1393" s="1408" t="s">
        <v>2329</v>
      </c>
      <c r="P1393" s="179" t="s">
        <v>2323</v>
      </c>
    </row>
    <row r="1394" spans="1:16" s="14" customFormat="1" ht="42.65" customHeight="1" thickBot="1">
      <c r="A1394" s="1018"/>
      <c r="B1394" s="1232" t="s">
        <v>2318</v>
      </c>
      <c r="C1394" s="608" t="s">
        <v>2327</v>
      </c>
      <c r="D1394" s="1583"/>
      <c r="E1394" s="24"/>
      <c r="F1394" s="563"/>
      <c r="G1394" s="564"/>
      <c r="H1394" s="565"/>
      <c r="I1394" s="566"/>
      <c r="J1394" s="890"/>
      <c r="K1394" s="39"/>
      <c r="L1394" s="58" t="s">
        <v>906</v>
      </c>
      <c r="M1394" s="1446" t="s">
        <v>2328</v>
      </c>
      <c r="N1394" s="1334" t="s">
        <v>909</v>
      </c>
      <c r="O1394" s="1408" t="s">
        <v>2329</v>
      </c>
      <c r="P1394" s="179" t="s">
        <v>2331</v>
      </c>
    </row>
    <row r="1395" spans="1:16" s="14" customFormat="1" ht="42.65" customHeight="1" thickBot="1">
      <c r="A1395" s="1018"/>
      <c r="B1395" s="1232" t="s">
        <v>2318</v>
      </c>
      <c r="C1395" s="608" t="s">
        <v>2327</v>
      </c>
      <c r="D1395" s="178"/>
      <c r="E1395" s="964"/>
      <c r="F1395" s="15"/>
      <c r="G1395" s="36"/>
      <c r="H1395" s="37"/>
      <c r="I1395" s="59"/>
      <c r="J1395" s="890"/>
      <c r="K1395" s="39"/>
      <c r="L1395" s="117" t="s">
        <v>2034</v>
      </c>
      <c r="M1395" s="1446" t="s">
        <v>2328</v>
      </c>
      <c r="N1395" s="1334" t="s">
        <v>909</v>
      </c>
      <c r="O1395" s="1408" t="s">
        <v>2329</v>
      </c>
      <c r="P1395" s="179" t="s">
        <v>2330</v>
      </c>
    </row>
    <row r="1396" spans="1:16" s="14" customFormat="1" ht="42.65" customHeight="1" thickBot="1">
      <c r="A1396" s="1018"/>
      <c r="B1396" s="1232" t="s">
        <v>2318</v>
      </c>
      <c r="C1396" s="608" t="s">
        <v>2327</v>
      </c>
      <c r="D1396" s="178"/>
      <c r="E1396" s="964"/>
      <c r="F1396" s="15"/>
      <c r="G1396" s="36"/>
      <c r="H1396" s="37"/>
      <c r="I1396" s="59"/>
      <c r="J1396" s="890"/>
      <c r="K1396" s="39"/>
      <c r="L1396" s="117" t="s">
        <v>2213</v>
      </c>
      <c r="M1396" s="1446" t="s">
        <v>2328</v>
      </c>
      <c r="N1396" s="1334" t="s">
        <v>909</v>
      </c>
      <c r="O1396" s="1408" t="s">
        <v>2329</v>
      </c>
      <c r="P1396" s="179" t="s">
        <v>2330</v>
      </c>
    </row>
    <row r="1397" spans="1:16" s="14" customFormat="1" ht="42.65" customHeight="1" thickBot="1">
      <c r="A1397" s="1018"/>
      <c r="B1397" s="1232" t="s">
        <v>2318</v>
      </c>
      <c r="C1397" s="608" t="s">
        <v>2327</v>
      </c>
      <c r="D1397" s="178"/>
      <c r="E1397" s="964"/>
      <c r="F1397" s="15"/>
      <c r="G1397" s="36"/>
      <c r="H1397" s="37"/>
      <c r="I1397" s="59"/>
      <c r="J1397" s="890"/>
      <c r="K1397" s="39"/>
      <c r="L1397" s="58" t="s">
        <v>2214</v>
      </c>
      <c r="M1397" s="1446" t="s">
        <v>2328</v>
      </c>
      <c r="N1397" s="1334" t="s">
        <v>909</v>
      </c>
      <c r="O1397" s="1408" t="s">
        <v>2329</v>
      </c>
      <c r="P1397" s="179" t="s">
        <v>2323</v>
      </c>
    </row>
    <row r="1398" spans="1:16" s="14" customFormat="1" ht="42.65" customHeight="1" thickBot="1">
      <c r="A1398" s="1018"/>
      <c r="B1398" s="1232" t="s">
        <v>2318</v>
      </c>
      <c r="C1398" s="608" t="s">
        <v>2327</v>
      </c>
      <c r="D1398" s="178"/>
      <c r="E1398" s="964"/>
      <c r="F1398" s="15"/>
      <c r="G1398" s="36"/>
      <c r="H1398" s="37"/>
      <c r="I1398" s="59"/>
      <c r="J1398" s="890"/>
      <c r="K1398" s="39"/>
      <c r="L1398" s="58" t="s">
        <v>2215</v>
      </c>
      <c r="M1398" s="1446" t="s">
        <v>2328</v>
      </c>
      <c r="N1398" s="1334" t="s">
        <v>909</v>
      </c>
      <c r="O1398" s="1408" t="s">
        <v>2329</v>
      </c>
      <c r="P1398" s="179" t="s">
        <v>2323</v>
      </c>
    </row>
    <row r="1399" spans="1:16" s="14" customFormat="1" ht="42.65" customHeight="1" thickBot="1">
      <c r="A1399" s="1018"/>
      <c r="B1399" s="1232" t="s">
        <v>2318</v>
      </c>
      <c r="C1399" s="608" t="s">
        <v>2327</v>
      </c>
      <c r="D1399" s="178"/>
      <c r="E1399" s="964"/>
      <c r="F1399" s="15"/>
      <c r="G1399" s="36"/>
      <c r="H1399" s="37"/>
      <c r="I1399" s="59"/>
      <c r="J1399" s="890"/>
      <c r="K1399" s="39"/>
      <c r="L1399" s="58" t="s">
        <v>2237</v>
      </c>
      <c r="M1399" s="1446" t="s">
        <v>2328</v>
      </c>
      <c r="N1399" s="1334" t="s">
        <v>909</v>
      </c>
      <c r="O1399" s="1408" t="s">
        <v>2329</v>
      </c>
      <c r="P1399" s="179" t="s">
        <v>2330</v>
      </c>
    </row>
    <row r="1400" spans="1:16" s="14" customFormat="1" ht="42.65" customHeight="1" thickBot="1">
      <c r="A1400" s="1018"/>
      <c r="B1400" s="1232" t="s">
        <v>2318</v>
      </c>
      <c r="C1400" s="608" t="s">
        <v>2332</v>
      </c>
      <c r="D1400" s="178"/>
      <c r="E1400" s="1347"/>
      <c r="F1400" s="15"/>
      <c r="G1400" s="36"/>
      <c r="H1400" s="37"/>
      <c r="I1400" s="59"/>
      <c r="J1400" s="890"/>
      <c r="K1400" s="39"/>
      <c r="L1400" s="117" t="s">
        <v>52</v>
      </c>
      <c r="M1400" s="1446" t="s">
        <v>2328</v>
      </c>
      <c r="N1400" s="1334" t="s">
        <v>909</v>
      </c>
      <c r="O1400" s="1408" t="s">
        <v>2333</v>
      </c>
      <c r="P1400" s="179" t="s">
        <v>2330</v>
      </c>
    </row>
    <row r="1401" spans="1:16" s="14" customFormat="1" ht="42.65" customHeight="1" thickBot="1">
      <c r="A1401" s="1018"/>
      <c r="B1401" s="1232" t="s">
        <v>2318</v>
      </c>
      <c r="C1401" s="608" t="s">
        <v>2332</v>
      </c>
      <c r="D1401" s="178"/>
      <c r="E1401" s="1347"/>
      <c r="F1401" s="15"/>
      <c r="G1401" s="36"/>
      <c r="H1401" s="37"/>
      <c r="I1401" s="59"/>
      <c r="J1401" s="890"/>
      <c r="K1401" s="39"/>
      <c r="L1401" s="58" t="s">
        <v>2253</v>
      </c>
      <c r="M1401" s="1446" t="s">
        <v>2328</v>
      </c>
      <c r="N1401" s="1334" t="s">
        <v>909</v>
      </c>
      <c r="O1401" s="1408" t="s">
        <v>2333</v>
      </c>
      <c r="P1401" s="179" t="s">
        <v>2330</v>
      </c>
    </row>
    <row r="1402" spans="1:16" s="14" customFormat="1" ht="42.65" customHeight="1" thickBot="1">
      <c r="A1402" s="1018"/>
      <c r="B1402" s="1232" t="s">
        <v>2318</v>
      </c>
      <c r="C1402" s="607" t="s">
        <v>2332</v>
      </c>
      <c r="D1402" s="178"/>
      <c r="E1402" s="964"/>
      <c r="F1402" s="15"/>
      <c r="G1402" s="36"/>
      <c r="H1402" s="37"/>
      <c r="I1402" s="59"/>
      <c r="J1402" s="890"/>
      <c r="K1402" s="39"/>
      <c r="L1402" s="58" t="s">
        <v>904</v>
      </c>
      <c r="M1402" s="1446" t="s">
        <v>2328</v>
      </c>
      <c r="N1402" s="1334" t="s">
        <v>909</v>
      </c>
      <c r="O1402" s="1408" t="s">
        <v>2333</v>
      </c>
      <c r="P1402" s="179" t="s">
        <v>2323</v>
      </c>
    </row>
    <row r="1403" spans="1:16" s="14" customFormat="1" ht="42.65" customHeight="1" thickBot="1">
      <c r="A1403" s="1018"/>
      <c r="B1403" s="1232" t="s">
        <v>2318</v>
      </c>
      <c r="C1403" s="607" t="s">
        <v>2332</v>
      </c>
      <c r="D1403" s="178"/>
      <c r="E1403" s="24"/>
      <c r="F1403" s="563"/>
      <c r="G1403" s="564"/>
      <c r="H1403" s="565"/>
      <c r="I1403" s="566"/>
      <c r="J1403" s="890"/>
      <c r="K1403" s="39"/>
      <c r="L1403" s="58" t="s">
        <v>906</v>
      </c>
      <c r="M1403" s="1446" t="s">
        <v>2328</v>
      </c>
      <c r="N1403" s="1334" t="s">
        <v>909</v>
      </c>
      <c r="O1403" s="1408" t="s">
        <v>2333</v>
      </c>
      <c r="P1403" s="179" t="s">
        <v>2323</v>
      </c>
    </row>
    <row r="1404" spans="1:16" s="14" customFormat="1" ht="42.65" customHeight="1" thickBot="1">
      <c r="A1404" s="1018"/>
      <c r="B1404" s="1232" t="s">
        <v>2318</v>
      </c>
      <c r="C1404" s="608" t="s">
        <v>2334</v>
      </c>
      <c r="D1404" s="178"/>
      <c r="E1404" s="24"/>
      <c r="F1404" s="15"/>
      <c r="G1404" s="36"/>
      <c r="H1404" s="37"/>
      <c r="I1404" s="59"/>
      <c r="J1404" s="890"/>
      <c r="K1404" s="39"/>
      <c r="L1404" s="117" t="s">
        <v>52</v>
      </c>
      <c r="M1404" s="1446" t="s">
        <v>2157</v>
      </c>
      <c r="N1404" s="1334" t="s">
        <v>909</v>
      </c>
      <c r="O1404" s="1408" t="s">
        <v>2335</v>
      </c>
      <c r="P1404" s="179" t="s">
        <v>2322</v>
      </c>
    </row>
    <row r="1405" spans="1:16" s="14" customFormat="1" ht="42.65" customHeight="1" thickBot="1">
      <c r="A1405" s="1018"/>
      <c r="B1405" s="1232" t="s">
        <v>2318</v>
      </c>
      <c r="C1405" s="608" t="s">
        <v>2334</v>
      </c>
      <c r="D1405" s="178"/>
      <c r="E1405" s="24"/>
      <c r="F1405" s="15"/>
      <c r="G1405" s="36"/>
      <c r="H1405" s="37"/>
      <c r="I1405" s="59"/>
      <c r="J1405" s="890"/>
      <c r="K1405" s="39"/>
      <c r="L1405" s="117" t="s">
        <v>447</v>
      </c>
      <c r="M1405" s="1446" t="s">
        <v>2157</v>
      </c>
      <c r="N1405" s="1334" t="s">
        <v>909</v>
      </c>
      <c r="O1405" s="1408" t="s">
        <v>2335</v>
      </c>
      <c r="P1405" s="179" t="s">
        <v>2322</v>
      </c>
    </row>
    <row r="1406" spans="1:16" s="14" customFormat="1" ht="42.65" customHeight="1" thickBot="1">
      <c r="A1406" s="1018"/>
      <c r="B1406" s="1232" t="s">
        <v>2318</v>
      </c>
      <c r="C1406" s="608" t="s">
        <v>2334</v>
      </c>
      <c r="D1406" s="178"/>
      <c r="E1406" s="24"/>
      <c r="F1406" s="15"/>
      <c r="G1406" s="36"/>
      <c r="H1406" s="37"/>
      <c r="I1406" s="59"/>
      <c r="J1406" s="890"/>
      <c r="K1406" s="39"/>
      <c r="L1406" s="58" t="s">
        <v>904</v>
      </c>
      <c r="M1406" s="1446" t="s">
        <v>2157</v>
      </c>
      <c r="N1406" s="1334" t="s">
        <v>909</v>
      </c>
      <c r="O1406" s="1408" t="s">
        <v>2335</v>
      </c>
      <c r="P1406" s="179" t="s">
        <v>2323</v>
      </c>
    </row>
    <row r="1407" spans="1:16" s="14" customFormat="1" ht="42.65" customHeight="1" thickBot="1">
      <c r="A1407" s="1018"/>
      <c r="B1407" s="1232" t="s">
        <v>2318</v>
      </c>
      <c r="C1407" s="608" t="s">
        <v>2334</v>
      </c>
      <c r="D1407" s="178"/>
      <c r="E1407" s="24"/>
      <c r="F1407" s="15"/>
      <c r="G1407" s="36"/>
      <c r="H1407" s="37"/>
      <c r="I1407" s="59"/>
      <c r="J1407" s="890"/>
      <c r="K1407" s="39"/>
      <c r="L1407" s="58" t="s">
        <v>906</v>
      </c>
      <c r="M1407" s="1446" t="s">
        <v>2157</v>
      </c>
      <c r="N1407" s="1334" t="s">
        <v>909</v>
      </c>
      <c r="O1407" s="1408" t="s">
        <v>2335</v>
      </c>
      <c r="P1407" s="179" t="s">
        <v>2323</v>
      </c>
    </row>
    <row r="1408" spans="1:16" s="14" customFormat="1" ht="42.65" customHeight="1" thickBot="1">
      <c r="A1408" s="1018"/>
      <c r="B1408" s="1232" t="s">
        <v>2318</v>
      </c>
      <c r="C1408" s="607" t="s">
        <v>2336</v>
      </c>
      <c r="D1408" s="178"/>
      <c r="E1408" s="24"/>
      <c r="F1408" s="15"/>
      <c r="G1408" s="36"/>
      <c r="H1408" s="37"/>
      <c r="I1408" s="59"/>
      <c r="J1408" s="907"/>
      <c r="K1408" s="39"/>
      <c r="L1408" s="1051" t="s">
        <v>52</v>
      </c>
      <c r="M1408" s="1446" t="s">
        <v>2193</v>
      </c>
      <c r="N1408" s="1334" t="s">
        <v>909</v>
      </c>
      <c r="O1408" s="1406" t="s">
        <v>2337</v>
      </c>
      <c r="P1408" s="1343" t="s">
        <v>2219</v>
      </c>
    </row>
    <row r="1409" spans="1:16" s="14" customFormat="1" ht="42.65" customHeight="1" thickBot="1">
      <c r="A1409" s="1018"/>
      <c r="B1409" s="1232" t="s">
        <v>2318</v>
      </c>
      <c r="C1409" s="607" t="s">
        <v>2336</v>
      </c>
      <c r="D1409" s="1509"/>
      <c r="E1409" s="964"/>
      <c r="F1409" s="15"/>
      <c r="G1409" s="36"/>
      <c r="H1409" s="37"/>
      <c r="I1409" s="59"/>
      <c r="J1409" s="890"/>
      <c r="K1409" s="39"/>
      <c r="L1409" s="117" t="s">
        <v>445</v>
      </c>
      <c r="M1409" s="1446" t="s">
        <v>2193</v>
      </c>
      <c r="N1409" s="1334" t="s">
        <v>909</v>
      </c>
      <c r="O1409" s="1406" t="s">
        <v>2337</v>
      </c>
      <c r="P1409" s="179" t="s">
        <v>2338</v>
      </c>
    </row>
    <row r="1410" spans="1:16" s="14" customFormat="1" ht="42.65" customHeight="1" thickBot="1">
      <c r="A1410" s="1018"/>
      <c r="B1410" s="1232" t="s">
        <v>2318</v>
      </c>
      <c r="C1410" s="607" t="s">
        <v>2336</v>
      </c>
      <c r="D1410" s="1464" t="s">
        <v>2177</v>
      </c>
      <c r="E1410" s="964"/>
      <c r="F1410" s="15"/>
      <c r="G1410" s="36"/>
      <c r="H1410" s="37"/>
      <c r="I1410" s="59"/>
      <c r="J1410" s="890"/>
      <c r="K1410" s="39"/>
      <c r="L1410" s="117" t="s">
        <v>447</v>
      </c>
      <c r="M1410" s="1446" t="s">
        <v>2193</v>
      </c>
      <c r="N1410" s="1334" t="s">
        <v>909</v>
      </c>
      <c r="O1410" s="1406" t="s">
        <v>2337</v>
      </c>
      <c r="P1410" s="1343" t="s">
        <v>2219</v>
      </c>
    </row>
    <row r="1411" spans="1:16" s="14" customFormat="1" ht="42.65" customHeight="1" thickBot="1">
      <c r="A1411" s="1018"/>
      <c r="B1411" s="1232" t="s">
        <v>2318</v>
      </c>
      <c r="C1411" s="607" t="s">
        <v>2336</v>
      </c>
      <c r="D1411" s="1464" t="s">
        <v>2177</v>
      </c>
      <c r="E1411" s="24"/>
      <c r="F1411" s="15"/>
      <c r="G1411" s="36"/>
      <c r="H1411" s="37"/>
      <c r="I1411" s="86"/>
      <c r="J1411" s="890"/>
      <c r="K1411" s="933" t="str">
        <f>IF(I1411=0,"",I1411*1.35*J1410)</f>
        <v/>
      </c>
      <c r="L1411" s="1051" t="s">
        <v>2034</v>
      </c>
      <c r="M1411" s="1446" t="s">
        <v>2193</v>
      </c>
      <c r="N1411" s="1334" t="s">
        <v>909</v>
      </c>
      <c r="O1411" s="1406" t="s">
        <v>2337</v>
      </c>
      <c r="P1411" s="1343" t="s">
        <v>2219</v>
      </c>
    </row>
    <row r="1412" spans="1:16" s="14" customFormat="1" ht="42.65" customHeight="1" thickBot="1">
      <c r="A1412" s="1018"/>
      <c r="B1412" s="1232" t="s">
        <v>2318</v>
      </c>
      <c r="C1412" s="607" t="s">
        <v>2336</v>
      </c>
      <c r="D1412" s="1464" t="s">
        <v>2177</v>
      </c>
      <c r="E1412" s="964"/>
      <c r="F1412" s="15"/>
      <c r="G1412" s="36"/>
      <c r="H1412" s="37"/>
      <c r="I1412" s="59"/>
      <c r="J1412" s="890"/>
      <c r="K1412" s="39"/>
      <c r="L1412" s="117" t="s">
        <v>2035</v>
      </c>
      <c r="M1412" s="1447" t="s">
        <v>2193</v>
      </c>
      <c r="N1412" s="1334" t="s">
        <v>909</v>
      </c>
      <c r="O1412" s="1406" t="s">
        <v>2337</v>
      </c>
      <c r="P1412" s="179" t="s">
        <v>2338</v>
      </c>
    </row>
    <row r="1413" spans="1:16" s="14" customFormat="1" ht="42.65" customHeight="1" thickBot="1">
      <c r="A1413" s="1018"/>
      <c r="B1413" s="1232" t="s">
        <v>2318</v>
      </c>
      <c r="C1413" s="607" t="s">
        <v>2336</v>
      </c>
      <c r="D1413" s="1464" t="s">
        <v>2177</v>
      </c>
      <c r="E1413" s="964"/>
      <c r="F1413" s="15"/>
      <c r="G1413" s="36"/>
      <c r="H1413" s="37"/>
      <c r="I1413" s="59"/>
      <c r="J1413" s="890"/>
      <c r="K1413" s="39"/>
      <c r="L1413" s="117" t="s">
        <v>2037</v>
      </c>
      <c r="M1413" s="1446" t="s">
        <v>2193</v>
      </c>
      <c r="N1413" s="1334" t="s">
        <v>909</v>
      </c>
      <c r="O1413" s="1406" t="s">
        <v>2337</v>
      </c>
      <c r="P1413" s="1343" t="s">
        <v>2219</v>
      </c>
    </row>
    <row r="1414" spans="1:16" s="14" customFormat="1" ht="42.65" customHeight="1" thickBot="1">
      <c r="A1414" s="1018"/>
      <c r="B1414" s="1232" t="s">
        <v>2318</v>
      </c>
      <c r="C1414" s="607" t="s">
        <v>2339</v>
      </c>
      <c r="D1414" s="1464" t="s">
        <v>2177</v>
      </c>
      <c r="E1414" s="24"/>
      <c r="F1414" s="15"/>
      <c r="G1414" s="36"/>
      <c r="H1414" s="37"/>
      <c r="I1414" s="86"/>
      <c r="J1414" s="890"/>
      <c r="K1414" s="933" t="str">
        <f>IF(I1414=0,"",I1414*1.35*J1413)</f>
        <v/>
      </c>
      <c r="L1414" s="117" t="s">
        <v>2340</v>
      </c>
      <c r="M1414" s="1446" t="s">
        <v>2193</v>
      </c>
      <c r="N1414" s="1334" t="s">
        <v>909</v>
      </c>
      <c r="O1414" s="1406" t="s">
        <v>2341</v>
      </c>
      <c r="P1414" s="179" t="s">
        <v>2210</v>
      </c>
    </row>
    <row r="1415" spans="1:16" s="14" customFormat="1" ht="42.65" customHeight="1" thickBot="1">
      <c r="A1415" s="1018"/>
      <c r="B1415" s="1232" t="s">
        <v>2318</v>
      </c>
      <c r="C1415" s="611" t="s">
        <v>2339</v>
      </c>
      <c r="D1415" s="1464" t="s">
        <v>2177</v>
      </c>
      <c r="E1415" s="24"/>
      <c r="F1415" s="15"/>
      <c r="G1415" s="36"/>
      <c r="H1415" s="37"/>
      <c r="I1415" s="59"/>
      <c r="J1415" s="890"/>
      <c r="K1415" s="39"/>
      <c r="L1415" s="117" t="s">
        <v>2342</v>
      </c>
      <c r="M1415" s="1446" t="s">
        <v>2193</v>
      </c>
      <c r="N1415" s="1334" t="s">
        <v>909</v>
      </c>
      <c r="O1415" s="1406" t="s">
        <v>2341</v>
      </c>
      <c r="P1415" s="179" t="s">
        <v>2279</v>
      </c>
    </row>
    <row r="1416" spans="1:16" s="14" customFormat="1" ht="42.65" customHeight="1" thickBot="1">
      <c r="A1416" s="1018"/>
      <c r="B1416" s="1232" t="s">
        <v>2318</v>
      </c>
      <c r="C1416" s="611" t="s">
        <v>2339</v>
      </c>
      <c r="D1416" s="1464" t="s">
        <v>2177</v>
      </c>
      <c r="E1416" s="127"/>
      <c r="F1416" s="15"/>
      <c r="G1416" s="36"/>
      <c r="H1416" s="37"/>
      <c r="I1416" s="59"/>
      <c r="J1416" s="890"/>
      <c r="K1416" s="39"/>
      <c r="L1416" s="117" t="s">
        <v>2343</v>
      </c>
      <c r="M1416" s="1446" t="s">
        <v>2193</v>
      </c>
      <c r="N1416" s="1334" t="s">
        <v>909</v>
      </c>
      <c r="O1416" s="1406" t="s">
        <v>2341</v>
      </c>
      <c r="P1416" s="179" t="s">
        <v>2210</v>
      </c>
    </row>
    <row r="1417" spans="1:16" s="14" customFormat="1" ht="42.65" customHeight="1" thickBot="1">
      <c r="A1417" s="1018"/>
      <c r="B1417" s="1232" t="s">
        <v>2318</v>
      </c>
      <c r="C1417" s="611" t="s">
        <v>2339</v>
      </c>
      <c r="D1417" s="1464" t="s">
        <v>2177</v>
      </c>
      <c r="E1417" s="127"/>
      <c r="F1417" s="15"/>
      <c r="G1417" s="36"/>
      <c r="H1417" s="37"/>
      <c r="I1417" s="59"/>
      <c r="J1417" s="890"/>
      <c r="K1417" s="39"/>
      <c r="L1417" s="117" t="s">
        <v>2344</v>
      </c>
      <c r="M1417" s="1446" t="s">
        <v>2193</v>
      </c>
      <c r="N1417" s="1334" t="s">
        <v>909</v>
      </c>
      <c r="O1417" s="1406" t="s">
        <v>2341</v>
      </c>
      <c r="P1417" s="179" t="s">
        <v>2210</v>
      </c>
    </row>
    <row r="1418" spans="1:16" s="14" customFormat="1" ht="42.65" customHeight="1" thickBot="1">
      <c r="A1418" s="1018"/>
      <c r="B1418" s="1232" t="s">
        <v>2318</v>
      </c>
      <c r="C1418" s="611" t="s">
        <v>2339</v>
      </c>
      <c r="D1418" s="1464" t="s">
        <v>2177</v>
      </c>
      <c r="E1418" s="127"/>
      <c r="F1418" s="15"/>
      <c r="G1418" s="36"/>
      <c r="H1418" s="37"/>
      <c r="I1418" s="59"/>
      <c r="J1418" s="890"/>
      <c r="K1418" s="39"/>
      <c r="L1418" s="155" t="s">
        <v>2345</v>
      </c>
      <c r="M1418" s="1446" t="s">
        <v>2193</v>
      </c>
      <c r="N1418" s="1334" t="s">
        <v>909</v>
      </c>
      <c r="O1418" s="1406" t="s">
        <v>2341</v>
      </c>
      <c r="P1418" s="179" t="s">
        <v>2279</v>
      </c>
    </row>
    <row r="1419" spans="1:16" s="14" customFormat="1" ht="42.65" customHeight="1" thickBot="1">
      <c r="A1419" s="1018"/>
      <c r="B1419" s="1232" t="s">
        <v>2318</v>
      </c>
      <c r="C1419" s="611" t="s">
        <v>2339</v>
      </c>
      <c r="D1419" s="1464" t="s">
        <v>2177</v>
      </c>
      <c r="E1419" s="127"/>
      <c r="F1419" s="15"/>
      <c r="G1419" s="36"/>
      <c r="H1419" s="37"/>
      <c r="I1419" s="59"/>
      <c r="J1419" s="890"/>
      <c r="K1419" s="39"/>
      <c r="L1419" s="155" t="s">
        <v>2346</v>
      </c>
      <c r="M1419" s="1446" t="s">
        <v>2193</v>
      </c>
      <c r="N1419" s="1334" t="s">
        <v>909</v>
      </c>
      <c r="O1419" s="1406" t="s">
        <v>2341</v>
      </c>
      <c r="P1419" s="179" t="s">
        <v>2210</v>
      </c>
    </row>
    <row r="1420" spans="1:16" s="14" customFormat="1" ht="42.65" customHeight="1" thickBot="1">
      <c r="A1420" s="1018"/>
      <c r="B1420" s="1232" t="s">
        <v>2318</v>
      </c>
      <c r="C1420" s="607" t="s">
        <v>2347</v>
      </c>
      <c r="D1420" s="1464" t="s">
        <v>2177</v>
      </c>
      <c r="E1420" s="964"/>
      <c r="F1420" s="15"/>
      <c r="G1420" s="36"/>
      <c r="H1420" s="37"/>
      <c r="I1420" s="59"/>
      <c r="J1420" s="890"/>
      <c r="K1420" s="39"/>
      <c r="L1420" s="155" t="s">
        <v>2348</v>
      </c>
      <c r="M1420" s="1446" t="s">
        <v>2193</v>
      </c>
      <c r="N1420" s="1334" t="s">
        <v>909</v>
      </c>
      <c r="O1420" s="1408" t="s">
        <v>2349</v>
      </c>
      <c r="P1420" s="179" t="s">
        <v>2350</v>
      </c>
    </row>
    <row r="1421" spans="1:16" s="14" customFormat="1" ht="42.65" customHeight="1" thickBot="1">
      <c r="A1421" s="1018"/>
      <c r="B1421" s="1232" t="s">
        <v>2318</v>
      </c>
      <c r="C1421" s="607" t="s">
        <v>2347</v>
      </c>
      <c r="D1421" s="1464" t="s">
        <v>2177</v>
      </c>
      <c r="E1421" s="1061"/>
      <c r="F1421" s="1062"/>
      <c r="G1421" s="1063"/>
      <c r="H1421" s="1064"/>
      <c r="I1421" s="1044"/>
      <c r="J1421" s="1435"/>
      <c r="K1421" s="1045"/>
      <c r="L1421" s="155" t="s">
        <v>2351</v>
      </c>
      <c r="M1421" s="1447" t="s">
        <v>2193</v>
      </c>
      <c r="N1421" s="1334" t="s">
        <v>909</v>
      </c>
      <c r="O1421" s="1408" t="s">
        <v>2349</v>
      </c>
      <c r="P1421" s="179" t="s">
        <v>2352</v>
      </c>
    </row>
    <row r="1422" spans="1:16" s="14" customFormat="1" ht="42.65" customHeight="1" thickBot="1">
      <c r="A1422" s="1018"/>
      <c r="B1422" s="1232" t="s">
        <v>2318</v>
      </c>
      <c r="C1422" s="607" t="s">
        <v>2347</v>
      </c>
      <c r="D1422" s="1464" t="s">
        <v>2177</v>
      </c>
      <c r="E1422" s="964"/>
      <c r="F1422" s="15"/>
      <c r="G1422" s="36"/>
      <c r="H1422" s="37"/>
      <c r="I1422" s="59"/>
      <c r="J1422" s="890"/>
      <c r="K1422" s="39"/>
      <c r="L1422" s="155" t="s">
        <v>2353</v>
      </c>
      <c r="M1422" s="1446" t="s">
        <v>2193</v>
      </c>
      <c r="N1422" s="1334" t="s">
        <v>909</v>
      </c>
      <c r="O1422" s="1408" t="s">
        <v>2349</v>
      </c>
      <c r="P1422" s="179" t="s">
        <v>2350</v>
      </c>
    </row>
    <row r="1423" spans="1:16" s="14" customFormat="1" ht="42.65" customHeight="1" thickBot="1">
      <c r="A1423" s="1018"/>
      <c r="B1423" s="1232" t="s">
        <v>2318</v>
      </c>
      <c r="C1423" s="607" t="s">
        <v>2347</v>
      </c>
      <c r="D1423" s="1464" t="s">
        <v>2177</v>
      </c>
      <c r="E1423" s="964"/>
      <c r="F1423" s="15"/>
      <c r="G1423" s="36"/>
      <c r="H1423" s="37"/>
      <c r="I1423" s="59"/>
      <c r="J1423" s="890"/>
      <c r="K1423" s="39"/>
      <c r="L1423" s="155" t="s">
        <v>2354</v>
      </c>
      <c r="M1423" s="1446" t="s">
        <v>2193</v>
      </c>
      <c r="N1423" s="1334" t="s">
        <v>909</v>
      </c>
      <c r="O1423" s="1408" t="s">
        <v>2349</v>
      </c>
      <c r="P1423" s="179" t="s">
        <v>2350</v>
      </c>
    </row>
    <row r="1424" spans="1:16" s="14" customFormat="1" ht="42.65" customHeight="1" thickBot="1">
      <c r="A1424" s="1018"/>
      <c r="B1424" s="1232" t="s">
        <v>2318</v>
      </c>
      <c r="C1424" s="607" t="s">
        <v>2347</v>
      </c>
      <c r="D1424" s="1464" t="s">
        <v>2177</v>
      </c>
      <c r="E1424" s="964"/>
      <c r="F1424" s="15"/>
      <c r="G1424" s="36"/>
      <c r="H1424" s="37"/>
      <c r="I1424" s="59"/>
      <c r="J1424" s="890"/>
      <c r="K1424" s="39"/>
      <c r="L1424" s="155" t="s">
        <v>2355</v>
      </c>
      <c r="M1424" s="1446" t="s">
        <v>2193</v>
      </c>
      <c r="N1424" s="1334" t="s">
        <v>909</v>
      </c>
      <c r="O1424" s="1408" t="s">
        <v>2349</v>
      </c>
      <c r="P1424" s="179" t="s">
        <v>2350</v>
      </c>
    </row>
    <row r="1425" spans="1:16" s="14" customFormat="1" ht="61" customHeight="1" thickBot="1">
      <c r="A1425" s="1018"/>
      <c r="B1425" s="1232" t="s">
        <v>2318</v>
      </c>
      <c r="C1425" s="607" t="s">
        <v>2347</v>
      </c>
      <c r="D1425" s="1464" t="s">
        <v>2177</v>
      </c>
      <c r="E1425" s="24"/>
      <c r="F1425" s="15"/>
      <c r="G1425" s="36"/>
      <c r="H1425" s="37"/>
      <c r="I1425" s="59"/>
      <c r="J1425" s="890"/>
      <c r="K1425" s="39"/>
      <c r="L1425" s="155" t="s">
        <v>2356</v>
      </c>
      <c r="M1425" s="1446" t="s">
        <v>2193</v>
      </c>
      <c r="N1425" s="1334" t="s">
        <v>909</v>
      </c>
      <c r="O1425" s="1408" t="s">
        <v>2349</v>
      </c>
      <c r="P1425" s="179" t="s">
        <v>2357</v>
      </c>
    </row>
    <row r="1426" spans="1:16" s="14" customFormat="1" ht="144.5" customHeight="1" thickBot="1">
      <c r="A1426" s="1018"/>
      <c r="B1426" s="1232" t="s">
        <v>2318</v>
      </c>
      <c r="C1426" s="607" t="s">
        <v>2358</v>
      </c>
      <c r="D1426" s="1464" t="s">
        <v>2177</v>
      </c>
      <c r="E1426" s="24"/>
      <c r="F1426" s="15"/>
      <c r="G1426" s="36"/>
      <c r="H1426" s="37"/>
      <c r="I1426" s="59"/>
      <c r="J1426" s="890"/>
      <c r="K1426" s="39"/>
      <c r="L1426" s="155" t="s">
        <v>2359</v>
      </c>
      <c r="M1426" s="1446" t="s">
        <v>2328</v>
      </c>
      <c r="N1426" s="1334" t="s">
        <v>909</v>
      </c>
      <c r="O1426" s="1408" t="s">
        <v>2360</v>
      </c>
      <c r="P1426" s="179" t="s">
        <v>2361</v>
      </c>
    </row>
    <row r="1427" spans="1:16" s="14" customFormat="1" ht="144.5" customHeight="1" thickBot="1">
      <c r="A1427" s="1018"/>
      <c r="B1427" s="1232" t="s">
        <v>2318</v>
      </c>
      <c r="C1427" s="607" t="s">
        <v>2358</v>
      </c>
      <c r="D1427" s="1464" t="s">
        <v>2177</v>
      </c>
      <c r="E1427" s="24"/>
      <c r="F1427" s="15"/>
      <c r="G1427" s="36"/>
      <c r="H1427" s="37"/>
      <c r="I1427" s="59"/>
      <c r="J1427" s="890"/>
      <c r="K1427" s="39"/>
      <c r="L1427" s="155" t="s">
        <v>2362</v>
      </c>
      <c r="M1427" s="1446" t="s">
        <v>2328</v>
      </c>
      <c r="N1427" s="1334" t="s">
        <v>909</v>
      </c>
      <c r="O1427" s="1408" t="s">
        <v>2360</v>
      </c>
      <c r="P1427" s="179" t="s">
        <v>2363</v>
      </c>
    </row>
    <row r="1428" spans="1:16" s="14" customFormat="1" ht="144.5" customHeight="1" thickBot="1">
      <c r="A1428" s="1018"/>
      <c r="B1428" s="1232" t="s">
        <v>2318</v>
      </c>
      <c r="C1428" s="607" t="s">
        <v>2358</v>
      </c>
      <c r="D1428" s="1474" t="s">
        <v>2364</v>
      </c>
      <c r="E1428" s="964"/>
      <c r="F1428" s="15"/>
      <c r="G1428" s="36"/>
      <c r="H1428" s="37"/>
      <c r="I1428" s="59"/>
      <c r="J1428" s="890"/>
      <c r="K1428" s="39"/>
      <c r="L1428" s="155" t="s">
        <v>2365</v>
      </c>
      <c r="M1428" s="1446" t="s">
        <v>2328</v>
      </c>
      <c r="N1428" s="1334" t="s">
        <v>909</v>
      </c>
      <c r="O1428" s="1408" t="s">
        <v>2360</v>
      </c>
      <c r="P1428" s="179" t="s">
        <v>2366</v>
      </c>
    </row>
    <row r="1429" spans="1:16" s="14" customFormat="1" ht="144.5" customHeight="1" thickBot="1">
      <c r="A1429" s="1018"/>
      <c r="B1429" s="1232" t="s">
        <v>2318</v>
      </c>
      <c r="C1429" s="607" t="s">
        <v>2358</v>
      </c>
      <c r="D1429" s="1464" t="s">
        <v>2177</v>
      </c>
      <c r="E1429" s="964"/>
      <c r="F1429" s="15"/>
      <c r="G1429" s="36"/>
      <c r="H1429" s="37"/>
      <c r="I1429" s="59"/>
      <c r="J1429" s="890"/>
      <c r="K1429" s="39"/>
      <c r="L1429" s="117" t="s">
        <v>906</v>
      </c>
      <c r="M1429" s="1446" t="s">
        <v>2328</v>
      </c>
      <c r="N1429" s="1334" t="s">
        <v>909</v>
      </c>
      <c r="O1429" s="1408" t="s">
        <v>2360</v>
      </c>
      <c r="P1429" s="179" t="s">
        <v>2366</v>
      </c>
    </row>
    <row r="1430" spans="1:16" s="14" customFormat="1" ht="144.5" customHeight="1" thickBot="1">
      <c r="A1430" s="1018"/>
      <c r="B1430" s="1232" t="s">
        <v>2318</v>
      </c>
      <c r="C1430" s="607" t="s">
        <v>2358</v>
      </c>
      <c r="D1430" s="1464" t="s">
        <v>2177</v>
      </c>
      <c r="E1430" s="964"/>
      <c r="F1430" s="15"/>
      <c r="G1430" s="36"/>
      <c r="H1430" s="37"/>
      <c r="I1430" s="59"/>
      <c r="J1430" s="890"/>
      <c r="K1430" s="39"/>
      <c r="L1430" s="117" t="s">
        <v>2034</v>
      </c>
      <c r="M1430" s="1446" t="s">
        <v>2328</v>
      </c>
      <c r="N1430" s="1334" t="s">
        <v>909</v>
      </c>
      <c r="O1430" s="1408" t="s">
        <v>2360</v>
      </c>
      <c r="P1430" s="179" t="s">
        <v>2367</v>
      </c>
    </row>
    <row r="1431" spans="1:16" s="14" customFormat="1" ht="144.5" customHeight="1" thickBot="1">
      <c r="A1431" s="1018"/>
      <c r="B1431" s="1232" t="s">
        <v>2318</v>
      </c>
      <c r="C1431" s="607" t="s">
        <v>2358</v>
      </c>
      <c r="D1431" s="1464" t="s">
        <v>2177</v>
      </c>
      <c r="E1431" s="964"/>
      <c r="F1431" s="15"/>
      <c r="G1431" s="36"/>
      <c r="H1431" s="37"/>
      <c r="I1431" s="59"/>
      <c r="J1431" s="890"/>
      <c r="K1431" s="39"/>
      <c r="L1431" s="117" t="s">
        <v>2213</v>
      </c>
      <c r="M1431" s="1446" t="s">
        <v>2328</v>
      </c>
      <c r="N1431" s="1334" t="s">
        <v>909</v>
      </c>
      <c r="O1431" s="1408" t="s">
        <v>2360</v>
      </c>
      <c r="P1431" s="179" t="s">
        <v>2361</v>
      </c>
    </row>
    <row r="1432" spans="1:16" s="14" customFormat="1" ht="144.5" customHeight="1" thickBot="1">
      <c r="A1432" s="1018"/>
      <c r="B1432" s="1232" t="s">
        <v>2318</v>
      </c>
      <c r="C1432" s="607" t="s">
        <v>2358</v>
      </c>
      <c r="D1432" s="1464" t="s">
        <v>2177</v>
      </c>
      <c r="E1432" s="24"/>
      <c r="F1432" s="15"/>
      <c r="G1432" s="36"/>
      <c r="H1432" s="37"/>
      <c r="I1432" s="59"/>
      <c r="J1432" s="890"/>
      <c r="K1432" s="39"/>
      <c r="L1432" s="58" t="s">
        <v>2214</v>
      </c>
      <c r="M1432" s="1446" t="s">
        <v>2328</v>
      </c>
      <c r="N1432" s="1334" t="s">
        <v>909</v>
      </c>
      <c r="O1432" s="1408" t="s">
        <v>2360</v>
      </c>
      <c r="P1432" s="179" t="s">
        <v>2366</v>
      </c>
    </row>
    <row r="1433" spans="1:16" s="21" customFormat="1" ht="144.5" customHeight="1" thickBot="1">
      <c r="A1433" s="1020"/>
      <c r="B1433" s="1232" t="s">
        <v>2318</v>
      </c>
      <c r="C1433" s="608" t="s">
        <v>2358</v>
      </c>
      <c r="D1433" s="1464" t="s">
        <v>2177</v>
      </c>
      <c r="E1433" s="24"/>
      <c r="F1433" s="15"/>
      <c r="G1433" s="36"/>
      <c r="H1433" s="37"/>
      <c r="I1433" s="59"/>
      <c r="J1433" s="890"/>
      <c r="K1433" s="39"/>
      <c r="L1433" s="58" t="s">
        <v>2215</v>
      </c>
      <c r="M1433" s="1446" t="s">
        <v>2328</v>
      </c>
      <c r="N1433" s="1334" t="s">
        <v>909</v>
      </c>
      <c r="O1433" s="1408" t="s">
        <v>2360</v>
      </c>
      <c r="P1433" s="179" t="s">
        <v>2366</v>
      </c>
    </row>
    <row r="1434" spans="1:16" s="14" customFormat="1" ht="144.5" customHeight="1" thickBot="1">
      <c r="A1434" s="1018"/>
      <c r="B1434" s="1232" t="s">
        <v>2318</v>
      </c>
      <c r="C1434" s="608" t="s">
        <v>2358</v>
      </c>
      <c r="D1434" s="1464" t="s">
        <v>2177</v>
      </c>
      <c r="E1434" s="24"/>
      <c r="F1434" s="15"/>
      <c r="G1434" s="36"/>
      <c r="H1434" s="37"/>
      <c r="I1434" s="59"/>
      <c r="J1434" s="890"/>
      <c r="K1434" s="39"/>
      <c r="L1434" s="117" t="s">
        <v>2237</v>
      </c>
      <c r="M1434" s="1446" t="s">
        <v>2328</v>
      </c>
      <c r="N1434" s="1334" t="s">
        <v>909</v>
      </c>
      <c r="O1434" s="1408" t="s">
        <v>2360</v>
      </c>
      <c r="P1434" s="179" t="s">
        <v>2366</v>
      </c>
    </row>
    <row r="1435" spans="1:16" s="14" customFormat="1" ht="96.5" customHeight="1" thickBot="1">
      <c r="A1435" s="1018"/>
      <c r="B1435" s="1232" t="s">
        <v>2318</v>
      </c>
      <c r="C1435" s="608" t="s">
        <v>2368</v>
      </c>
      <c r="D1435" s="1464" t="s">
        <v>2177</v>
      </c>
      <c r="E1435" s="24"/>
      <c r="F1435" s="15"/>
      <c r="G1435" s="36"/>
      <c r="H1435" s="37"/>
      <c r="I1435" s="59"/>
      <c r="J1435" s="890"/>
      <c r="K1435" s="39"/>
      <c r="L1435" s="117" t="s">
        <v>52</v>
      </c>
      <c r="M1435" s="1446" t="s">
        <v>2328</v>
      </c>
      <c r="N1435" s="1334" t="s">
        <v>909</v>
      </c>
      <c r="O1435" s="1408" t="s">
        <v>2369</v>
      </c>
      <c r="P1435" s="179" t="s">
        <v>2370</v>
      </c>
    </row>
    <row r="1436" spans="1:16" s="14" customFormat="1" ht="96.5" customHeight="1" thickBot="1">
      <c r="A1436" s="1018"/>
      <c r="B1436" s="1232" t="s">
        <v>2318</v>
      </c>
      <c r="C1436" s="608" t="s">
        <v>2368</v>
      </c>
      <c r="D1436" s="1464" t="s">
        <v>2177</v>
      </c>
      <c r="E1436" s="24"/>
      <c r="F1436" s="15"/>
      <c r="G1436" s="36"/>
      <c r="H1436" s="37"/>
      <c r="I1436" s="59"/>
      <c r="J1436" s="890"/>
      <c r="K1436" s="39"/>
      <c r="L1436" s="117" t="s">
        <v>447</v>
      </c>
      <c r="M1436" s="1446" t="s">
        <v>2328</v>
      </c>
      <c r="N1436" s="1334" t="s">
        <v>909</v>
      </c>
      <c r="O1436" s="1408" t="s">
        <v>2369</v>
      </c>
      <c r="P1436" s="179" t="s">
        <v>2370</v>
      </c>
    </row>
    <row r="1437" spans="1:16" s="14" customFormat="1" ht="96.5" customHeight="1" thickBot="1">
      <c r="A1437" s="1018"/>
      <c r="B1437" s="1232" t="s">
        <v>2318</v>
      </c>
      <c r="C1437" s="608" t="s">
        <v>2368</v>
      </c>
      <c r="D1437" s="1464" t="s">
        <v>2177</v>
      </c>
      <c r="E1437" s="24"/>
      <c r="F1437" s="15"/>
      <c r="G1437" s="36"/>
      <c r="H1437" s="37"/>
      <c r="I1437" s="59"/>
      <c r="J1437" s="890"/>
      <c r="K1437" s="39"/>
      <c r="L1437" s="58" t="s">
        <v>904</v>
      </c>
      <c r="M1437" s="1446" t="s">
        <v>2328</v>
      </c>
      <c r="N1437" s="1334" t="s">
        <v>909</v>
      </c>
      <c r="O1437" s="1408" t="s">
        <v>2369</v>
      </c>
      <c r="P1437" s="179" t="s">
        <v>2371</v>
      </c>
    </row>
    <row r="1438" spans="1:16" s="14" customFormat="1" ht="96.5" customHeight="1" thickBot="1">
      <c r="A1438" s="1018"/>
      <c r="B1438" s="1232" t="s">
        <v>2318</v>
      </c>
      <c r="C1438" s="607" t="s">
        <v>2368</v>
      </c>
      <c r="D1438" s="1464" t="s">
        <v>2177</v>
      </c>
      <c r="E1438" s="24"/>
      <c r="F1438" s="15"/>
      <c r="G1438" s="36"/>
      <c r="H1438" s="37"/>
      <c r="I1438" s="59"/>
      <c r="J1438" s="890"/>
      <c r="K1438" s="39"/>
      <c r="L1438" s="58" t="s">
        <v>2372</v>
      </c>
      <c r="M1438" s="1446" t="s">
        <v>2328</v>
      </c>
      <c r="N1438" s="1334" t="s">
        <v>909</v>
      </c>
      <c r="O1438" s="1408" t="s">
        <v>2369</v>
      </c>
      <c r="P1438" s="179" t="s">
        <v>2373</v>
      </c>
    </row>
    <row r="1439" spans="1:16" s="14" customFormat="1" ht="96.5" customHeight="1" thickBot="1">
      <c r="A1439" s="1018"/>
      <c r="B1439" s="1232" t="s">
        <v>2318</v>
      </c>
      <c r="C1439" s="607" t="s">
        <v>2368</v>
      </c>
      <c r="D1439" s="1464" t="s">
        <v>2177</v>
      </c>
      <c r="E1439" s="964"/>
      <c r="F1439" s="15"/>
      <c r="G1439" s="36"/>
      <c r="H1439" s="37"/>
      <c r="I1439" s="59"/>
      <c r="J1439" s="890"/>
      <c r="K1439" s="39"/>
      <c r="L1439" s="117" t="s">
        <v>2034</v>
      </c>
      <c r="M1439" s="1446" t="s">
        <v>2328</v>
      </c>
      <c r="N1439" s="1334" t="s">
        <v>909</v>
      </c>
      <c r="O1439" s="1408" t="s">
        <v>2369</v>
      </c>
      <c r="P1439" s="179" t="s">
        <v>2374</v>
      </c>
    </row>
    <row r="1440" spans="1:16" s="21" customFormat="1" ht="96.5" customHeight="1" thickBot="1">
      <c r="A1440" s="1020"/>
      <c r="B1440" s="1232" t="s">
        <v>2318</v>
      </c>
      <c r="C1440" s="608" t="s">
        <v>2368</v>
      </c>
      <c r="D1440" s="1464" t="s">
        <v>2177</v>
      </c>
      <c r="E1440" s="24"/>
      <c r="F1440" s="15"/>
      <c r="G1440" s="36"/>
      <c r="H1440" s="37"/>
      <c r="I1440" s="59"/>
      <c r="J1440" s="890"/>
      <c r="K1440" s="39"/>
      <c r="L1440" s="117" t="s">
        <v>2213</v>
      </c>
      <c r="M1440" s="1446" t="s">
        <v>2328</v>
      </c>
      <c r="N1440" s="1334" t="s">
        <v>909</v>
      </c>
      <c r="O1440" s="1408" t="s">
        <v>2369</v>
      </c>
      <c r="P1440" s="179" t="s">
        <v>2375</v>
      </c>
    </row>
    <row r="1441" spans="1:256" s="21" customFormat="1" ht="96.5" customHeight="1" thickBot="1">
      <c r="A1441" s="1020"/>
      <c r="B1441" s="1232" t="s">
        <v>2318</v>
      </c>
      <c r="C1441" s="608" t="s">
        <v>2368</v>
      </c>
      <c r="D1441" s="1464" t="s">
        <v>2177</v>
      </c>
      <c r="E1441" s="24"/>
      <c r="F1441" s="15"/>
      <c r="G1441" s="36"/>
      <c r="H1441" s="37"/>
      <c r="I1441" s="59"/>
      <c r="J1441" s="890"/>
      <c r="K1441" s="39"/>
      <c r="L1441" s="58" t="s">
        <v>2214</v>
      </c>
      <c r="M1441" s="1446" t="s">
        <v>2328</v>
      </c>
      <c r="N1441" s="1334" t="s">
        <v>909</v>
      </c>
      <c r="O1441" s="1408" t="s">
        <v>2369</v>
      </c>
      <c r="P1441" s="179" t="s">
        <v>2373</v>
      </c>
    </row>
    <row r="1442" spans="1:256" s="21" customFormat="1" ht="96.5" customHeight="1" thickBot="1">
      <c r="A1442" s="1020"/>
      <c r="B1442" s="1232" t="s">
        <v>2318</v>
      </c>
      <c r="C1442" s="608" t="s">
        <v>2368</v>
      </c>
      <c r="D1442" s="1464" t="s">
        <v>2177</v>
      </c>
      <c r="E1442" s="24"/>
      <c r="F1442" s="15"/>
      <c r="G1442" s="36"/>
      <c r="H1442" s="37"/>
      <c r="I1442" s="59"/>
      <c r="J1442" s="890"/>
      <c r="K1442" s="39"/>
      <c r="L1442" s="58" t="s">
        <v>2215</v>
      </c>
      <c r="M1442" s="1446" t="s">
        <v>2328</v>
      </c>
      <c r="N1442" s="1334" t="s">
        <v>909</v>
      </c>
      <c r="O1442" s="1408" t="s">
        <v>2369</v>
      </c>
      <c r="P1442" s="179" t="s">
        <v>2373</v>
      </c>
    </row>
    <row r="1443" spans="1:256" s="14" customFormat="1" ht="96.5" customHeight="1" thickBot="1">
      <c r="A1443" s="1018"/>
      <c r="B1443" s="1232" t="s">
        <v>2318</v>
      </c>
      <c r="C1443" s="608" t="s">
        <v>2368</v>
      </c>
      <c r="D1443" s="1464" t="s">
        <v>2177</v>
      </c>
      <c r="E1443" s="24"/>
      <c r="F1443" s="15"/>
      <c r="G1443" s="36"/>
      <c r="H1443" s="37"/>
      <c r="I1443" s="59"/>
      <c r="J1443" s="890"/>
      <c r="K1443" s="39"/>
      <c r="L1443" s="58" t="s">
        <v>2237</v>
      </c>
      <c r="M1443" s="1446" t="s">
        <v>2328</v>
      </c>
      <c r="N1443" s="1334" t="s">
        <v>909</v>
      </c>
      <c r="O1443" s="1408" t="s">
        <v>2369</v>
      </c>
      <c r="P1443" s="179" t="s">
        <v>2373</v>
      </c>
    </row>
    <row r="1444" spans="1:256" s="14" customFormat="1" ht="96.5" customHeight="1" thickBot="1">
      <c r="A1444" s="1018"/>
      <c r="B1444" s="1232" t="s">
        <v>2318</v>
      </c>
      <c r="C1444" s="608" t="s">
        <v>2376</v>
      </c>
      <c r="D1444" s="1464" t="s">
        <v>2177</v>
      </c>
      <c r="E1444" s="24"/>
      <c r="F1444" s="15"/>
      <c r="G1444" s="36"/>
      <c r="H1444" s="37"/>
      <c r="I1444" s="59"/>
      <c r="J1444" s="890"/>
      <c r="K1444" s="39"/>
      <c r="L1444" s="117" t="s">
        <v>52</v>
      </c>
      <c r="M1444" s="1446" t="s">
        <v>2328</v>
      </c>
      <c r="N1444" s="1334" t="s">
        <v>909</v>
      </c>
      <c r="O1444" s="1408" t="s">
        <v>2377</v>
      </c>
      <c r="P1444" s="179" t="s">
        <v>2370</v>
      </c>
    </row>
    <row r="1445" spans="1:256" s="14" customFormat="1" ht="96.5" customHeight="1" thickBot="1">
      <c r="A1445" s="1018"/>
      <c r="B1445" s="1232" t="s">
        <v>2318</v>
      </c>
      <c r="C1445" s="607" t="s">
        <v>2376</v>
      </c>
      <c r="D1445" s="1464" t="s">
        <v>2177</v>
      </c>
      <c r="E1445" s="24"/>
      <c r="F1445" s="15"/>
      <c r="G1445" s="36"/>
      <c r="H1445" s="37"/>
      <c r="I1445" s="59"/>
      <c r="J1445" s="890"/>
      <c r="K1445" s="39"/>
      <c r="L1445" s="117" t="s">
        <v>447</v>
      </c>
      <c r="M1445" s="1446" t="s">
        <v>2328</v>
      </c>
      <c r="N1445" s="1334" t="s">
        <v>909</v>
      </c>
      <c r="O1445" s="1408" t="s">
        <v>2377</v>
      </c>
      <c r="P1445" s="179" t="s">
        <v>2378</v>
      </c>
    </row>
    <row r="1446" spans="1:256" s="14" customFormat="1" ht="96.5" customHeight="1" thickBot="1">
      <c r="A1446" s="1018"/>
      <c r="B1446" s="1232" t="s">
        <v>2318</v>
      </c>
      <c r="C1446" s="608" t="s">
        <v>2376</v>
      </c>
      <c r="D1446" s="1464" t="s">
        <v>2177</v>
      </c>
      <c r="E1446" s="24"/>
      <c r="F1446" s="15"/>
      <c r="G1446" s="36"/>
      <c r="H1446" s="37"/>
      <c r="I1446" s="59"/>
      <c r="J1446" s="890"/>
      <c r="K1446" s="39"/>
      <c r="L1446" s="58" t="s">
        <v>904</v>
      </c>
      <c r="M1446" s="1446" t="s">
        <v>2328</v>
      </c>
      <c r="N1446" s="1334" t="s">
        <v>909</v>
      </c>
      <c r="O1446" s="1408" t="s">
        <v>2377</v>
      </c>
      <c r="P1446" s="179" t="s">
        <v>2373</v>
      </c>
    </row>
    <row r="1447" spans="1:256" s="14" customFormat="1" ht="96.5" customHeight="1" thickBot="1">
      <c r="A1447" s="1018"/>
      <c r="B1447" s="1232" t="s">
        <v>2318</v>
      </c>
      <c r="C1447" s="607" t="s">
        <v>2376</v>
      </c>
      <c r="D1447" s="1464" t="s">
        <v>2177</v>
      </c>
      <c r="E1447" s="24"/>
      <c r="F1447" s="15"/>
      <c r="G1447" s="36"/>
      <c r="H1447" s="37"/>
      <c r="I1447" s="59"/>
      <c r="J1447" s="890"/>
      <c r="K1447" s="39"/>
      <c r="L1447" s="58" t="s">
        <v>906</v>
      </c>
      <c r="M1447" s="1446" t="s">
        <v>2328</v>
      </c>
      <c r="N1447" s="1334" t="s">
        <v>909</v>
      </c>
      <c r="O1447" s="1408" t="s">
        <v>2377</v>
      </c>
      <c r="P1447" s="179" t="s">
        <v>2373</v>
      </c>
    </row>
    <row r="1448" spans="1:256" s="14" customFormat="1" ht="96.5" customHeight="1" thickBot="1">
      <c r="A1448" s="1018"/>
      <c r="B1448" s="1232" t="s">
        <v>2318</v>
      </c>
      <c r="C1448" s="607" t="s">
        <v>2376</v>
      </c>
      <c r="D1448" s="1464" t="s">
        <v>2177</v>
      </c>
      <c r="E1448" s="964"/>
      <c r="F1448" s="15"/>
      <c r="G1448" s="36"/>
      <c r="H1448" s="37"/>
      <c r="I1448" s="59"/>
      <c r="J1448" s="890"/>
      <c r="K1448" s="39"/>
      <c r="L1448" s="117" t="s">
        <v>2034</v>
      </c>
      <c r="M1448" s="1446" t="s">
        <v>2328</v>
      </c>
      <c r="N1448" s="1334" t="s">
        <v>909</v>
      </c>
      <c r="O1448" s="1408" t="s">
        <v>2377</v>
      </c>
      <c r="P1448" s="179" t="s">
        <v>2379</v>
      </c>
    </row>
    <row r="1449" spans="1:256" s="21" customFormat="1" ht="96.5" customHeight="1" thickBot="1">
      <c r="A1449" s="1020"/>
      <c r="B1449" s="1232" t="s">
        <v>2318</v>
      </c>
      <c r="C1449" s="608" t="s">
        <v>2376</v>
      </c>
      <c r="D1449" s="1464" t="s">
        <v>2177</v>
      </c>
      <c r="E1449" s="24"/>
      <c r="F1449" s="15"/>
      <c r="G1449" s="36"/>
      <c r="H1449" s="37"/>
      <c r="I1449" s="59"/>
      <c r="J1449" s="890"/>
      <c r="K1449" s="39"/>
      <c r="L1449" s="117" t="s">
        <v>2213</v>
      </c>
      <c r="M1449" s="1446" t="s">
        <v>2328</v>
      </c>
      <c r="N1449" s="1334" t="s">
        <v>909</v>
      </c>
      <c r="O1449" s="1408" t="s">
        <v>2377</v>
      </c>
      <c r="P1449" s="179" t="s">
        <v>2380</v>
      </c>
    </row>
    <row r="1450" spans="1:256" s="21" customFormat="1" ht="96.5" customHeight="1" thickBot="1">
      <c r="A1450" s="1020"/>
      <c r="B1450" s="1232" t="s">
        <v>2318</v>
      </c>
      <c r="C1450" s="608" t="s">
        <v>2376</v>
      </c>
      <c r="D1450" s="1464" t="s">
        <v>2177</v>
      </c>
      <c r="E1450" s="24"/>
      <c r="F1450" s="15"/>
      <c r="G1450" s="36"/>
      <c r="H1450" s="37"/>
      <c r="I1450" s="59"/>
      <c r="J1450" s="890"/>
      <c r="K1450" s="39"/>
      <c r="L1450" s="58" t="s">
        <v>2214</v>
      </c>
      <c r="M1450" s="1446" t="s">
        <v>2328</v>
      </c>
      <c r="N1450" s="1334" t="s">
        <v>909</v>
      </c>
      <c r="O1450" s="1408" t="s">
        <v>2377</v>
      </c>
      <c r="P1450" s="179" t="s">
        <v>2373</v>
      </c>
    </row>
    <row r="1451" spans="1:256" s="21" customFormat="1" ht="96.5" customHeight="1" thickBot="1">
      <c r="A1451" s="1020"/>
      <c r="B1451" s="1232" t="s">
        <v>2318</v>
      </c>
      <c r="C1451" s="608" t="s">
        <v>2376</v>
      </c>
      <c r="D1451" s="1464" t="s">
        <v>2177</v>
      </c>
      <c r="E1451" s="24"/>
      <c r="F1451" s="15"/>
      <c r="G1451" s="36"/>
      <c r="H1451" s="37"/>
      <c r="I1451" s="59"/>
      <c r="J1451" s="890"/>
      <c r="K1451" s="39"/>
      <c r="L1451" s="58" t="s">
        <v>2215</v>
      </c>
      <c r="M1451" s="1446" t="s">
        <v>2328</v>
      </c>
      <c r="N1451" s="1334" t="s">
        <v>909</v>
      </c>
      <c r="O1451" s="1408" t="s">
        <v>2377</v>
      </c>
      <c r="P1451" s="179" t="s">
        <v>2381</v>
      </c>
      <c r="Q1451" s="14"/>
      <c r="R1451" s="14"/>
      <c r="S1451" s="14"/>
      <c r="T1451" s="14"/>
      <c r="U1451" s="14"/>
      <c r="V1451" s="14"/>
      <c r="W1451" s="14"/>
      <c r="X1451" s="14"/>
      <c r="Y1451" s="14"/>
      <c r="Z1451" s="14"/>
      <c r="AA1451" s="14"/>
      <c r="AB1451" s="14"/>
      <c r="AC1451" s="14"/>
      <c r="AD1451" s="14"/>
      <c r="AE1451" s="14"/>
      <c r="AF1451" s="14"/>
      <c r="AG1451" s="14"/>
      <c r="AH1451" s="14"/>
      <c r="AI1451" s="14"/>
      <c r="AJ1451" s="14"/>
      <c r="AK1451" s="14"/>
      <c r="AL1451" s="14"/>
      <c r="AM1451" s="14"/>
      <c r="AN1451" s="14"/>
      <c r="AO1451" s="14"/>
      <c r="AP1451" s="14"/>
      <c r="AQ1451" s="14"/>
      <c r="AR1451" s="14"/>
      <c r="AS1451" s="14"/>
      <c r="AT1451" s="14"/>
      <c r="AU1451" s="14"/>
      <c r="AV1451" s="14"/>
      <c r="AW1451" s="14"/>
      <c r="AX1451" s="14"/>
      <c r="AY1451" s="14"/>
      <c r="AZ1451" s="14"/>
      <c r="BA1451" s="14"/>
      <c r="BB1451" s="14"/>
      <c r="BC1451" s="14"/>
      <c r="BD1451" s="14"/>
      <c r="BE1451" s="14"/>
      <c r="BF1451" s="14"/>
      <c r="BG1451" s="14"/>
      <c r="BH1451" s="14"/>
      <c r="BI1451" s="14"/>
      <c r="BJ1451" s="14"/>
      <c r="BK1451" s="14"/>
      <c r="BL1451" s="14"/>
      <c r="BM1451" s="14"/>
      <c r="BN1451" s="14"/>
      <c r="BO1451" s="14"/>
      <c r="BP1451" s="14"/>
      <c r="BQ1451" s="14"/>
      <c r="BR1451" s="14"/>
      <c r="BS1451" s="14"/>
      <c r="BT1451" s="14"/>
      <c r="BU1451" s="14"/>
      <c r="BV1451" s="14"/>
      <c r="BW1451" s="14"/>
      <c r="BX1451" s="14"/>
      <c r="BY1451" s="14"/>
      <c r="BZ1451" s="14"/>
      <c r="CA1451" s="14"/>
      <c r="CB1451" s="14"/>
      <c r="CC1451" s="14"/>
      <c r="CD1451" s="14"/>
      <c r="CE1451" s="14"/>
      <c r="CF1451" s="14"/>
      <c r="CG1451" s="14"/>
      <c r="CH1451" s="14"/>
      <c r="CI1451" s="14"/>
      <c r="CJ1451" s="14"/>
      <c r="CK1451" s="14"/>
      <c r="CL1451" s="14"/>
      <c r="CM1451" s="14"/>
      <c r="CN1451" s="14"/>
      <c r="CO1451" s="14"/>
      <c r="CP1451" s="14"/>
      <c r="CQ1451" s="14"/>
      <c r="CR1451" s="14"/>
      <c r="CS1451" s="14"/>
      <c r="CT1451" s="14"/>
      <c r="CU1451" s="14"/>
      <c r="CV1451" s="14"/>
      <c r="CW1451" s="14"/>
      <c r="CX1451" s="14"/>
      <c r="CY1451" s="14"/>
      <c r="CZ1451" s="14"/>
      <c r="DA1451" s="14"/>
      <c r="DB1451" s="14"/>
      <c r="DC1451" s="14"/>
      <c r="DD1451" s="14"/>
      <c r="DE1451" s="14"/>
      <c r="DF1451" s="14"/>
      <c r="DG1451" s="14"/>
      <c r="DH1451" s="14"/>
      <c r="DI1451" s="14"/>
      <c r="DJ1451" s="14"/>
      <c r="DK1451" s="14"/>
      <c r="DL1451" s="14"/>
      <c r="DM1451" s="14"/>
      <c r="DN1451" s="14"/>
      <c r="DO1451" s="14"/>
      <c r="DP1451" s="14"/>
      <c r="DQ1451" s="14"/>
      <c r="DR1451" s="14"/>
      <c r="DS1451" s="14"/>
      <c r="DT1451" s="14"/>
      <c r="DU1451" s="14"/>
      <c r="DV1451" s="14"/>
      <c r="DW1451" s="14"/>
      <c r="DX1451" s="14"/>
      <c r="DY1451" s="14"/>
      <c r="DZ1451" s="14"/>
      <c r="EA1451" s="14"/>
      <c r="EB1451" s="14"/>
      <c r="EC1451" s="14"/>
      <c r="ED1451" s="14"/>
      <c r="EE1451" s="14"/>
      <c r="EF1451" s="14"/>
      <c r="EG1451" s="14"/>
      <c r="EH1451" s="14"/>
      <c r="EI1451" s="14"/>
      <c r="EJ1451" s="14"/>
      <c r="EK1451" s="14"/>
      <c r="EL1451" s="14"/>
      <c r="EM1451" s="14"/>
      <c r="EN1451" s="14"/>
      <c r="EO1451" s="14"/>
      <c r="EP1451" s="14"/>
      <c r="EQ1451" s="14"/>
      <c r="ER1451" s="14"/>
      <c r="ES1451" s="14"/>
      <c r="ET1451" s="14"/>
      <c r="EU1451" s="14"/>
      <c r="EV1451" s="14"/>
      <c r="EW1451" s="14"/>
      <c r="EX1451" s="14"/>
      <c r="EY1451" s="14"/>
      <c r="EZ1451" s="14"/>
      <c r="FA1451" s="14"/>
      <c r="FB1451" s="14"/>
      <c r="FC1451" s="14"/>
      <c r="FD1451" s="14"/>
      <c r="FE1451" s="14"/>
      <c r="FF1451" s="14"/>
      <c r="FG1451" s="14"/>
      <c r="FH1451" s="14"/>
      <c r="FI1451" s="14"/>
      <c r="FJ1451" s="14"/>
      <c r="FK1451" s="14"/>
      <c r="FL1451" s="14"/>
      <c r="FM1451" s="14"/>
      <c r="FN1451" s="14"/>
      <c r="FO1451" s="14"/>
      <c r="FP1451" s="14"/>
      <c r="FQ1451" s="14"/>
      <c r="FR1451" s="14"/>
      <c r="FS1451" s="14"/>
      <c r="FT1451" s="14"/>
      <c r="FU1451" s="14"/>
      <c r="FV1451" s="14"/>
      <c r="FW1451" s="14"/>
      <c r="FX1451" s="14"/>
      <c r="FY1451" s="14"/>
      <c r="FZ1451" s="14"/>
      <c r="GA1451" s="14"/>
      <c r="GB1451" s="14"/>
      <c r="GC1451" s="14"/>
      <c r="GD1451" s="14"/>
      <c r="GE1451" s="14"/>
      <c r="GF1451" s="14"/>
      <c r="GG1451" s="14"/>
      <c r="GH1451" s="14"/>
      <c r="GI1451" s="14"/>
      <c r="GJ1451" s="14"/>
      <c r="GK1451" s="14"/>
      <c r="GL1451" s="14"/>
      <c r="GM1451" s="14"/>
      <c r="GN1451" s="14"/>
      <c r="GO1451" s="14"/>
      <c r="GP1451" s="14"/>
      <c r="GQ1451" s="14"/>
      <c r="GR1451" s="14"/>
      <c r="GS1451" s="14"/>
      <c r="GT1451" s="14"/>
      <c r="GU1451" s="14"/>
      <c r="GV1451" s="14"/>
      <c r="GW1451" s="14"/>
      <c r="GX1451" s="14"/>
      <c r="GY1451" s="14"/>
      <c r="GZ1451" s="14"/>
      <c r="HA1451" s="14"/>
      <c r="HB1451" s="14"/>
      <c r="HC1451" s="14"/>
      <c r="HD1451" s="14"/>
      <c r="HE1451" s="14"/>
      <c r="HF1451" s="14"/>
      <c r="HG1451" s="14"/>
      <c r="HH1451" s="14"/>
      <c r="HI1451" s="14"/>
      <c r="HJ1451" s="14"/>
      <c r="HK1451" s="14"/>
      <c r="HL1451" s="14"/>
      <c r="HM1451" s="14"/>
      <c r="HN1451" s="14"/>
      <c r="HO1451" s="14"/>
      <c r="HP1451" s="14"/>
      <c r="HQ1451" s="14"/>
      <c r="HR1451" s="14"/>
      <c r="HS1451" s="14"/>
      <c r="HT1451" s="14"/>
      <c r="HU1451" s="14"/>
      <c r="HV1451" s="14"/>
      <c r="HW1451" s="14"/>
      <c r="HX1451" s="14"/>
      <c r="HY1451" s="14"/>
      <c r="HZ1451" s="14"/>
      <c r="IA1451" s="14"/>
      <c r="IB1451" s="14"/>
      <c r="IC1451" s="14"/>
      <c r="ID1451" s="14"/>
      <c r="IE1451" s="14"/>
      <c r="IF1451" s="14"/>
      <c r="IG1451" s="14"/>
      <c r="IH1451" s="14"/>
      <c r="II1451" s="14"/>
      <c r="IJ1451" s="14"/>
      <c r="IK1451" s="14"/>
      <c r="IL1451" s="14"/>
      <c r="IM1451" s="14"/>
      <c r="IN1451" s="14"/>
      <c r="IO1451" s="14"/>
      <c r="IP1451" s="14"/>
      <c r="IQ1451" s="14"/>
      <c r="IR1451" s="14"/>
      <c r="IS1451" s="14"/>
      <c r="IT1451" s="14"/>
      <c r="IU1451" s="14"/>
      <c r="IV1451" s="14"/>
    </row>
    <row r="1452" spans="1:256" s="14" customFormat="1" ht="96.5" customHeight="1" thickBot="1">
      <c r="A1452" s="1018"/>
      <c r="B1452" s="1232" t="s">
        <v>2318</v>
      </c>
      <c r="C1452" s="608" t="s">
        <v>2376</v>
      </c>
      <c r="D1452" s="1464" t="s">
        <v>2177</v>
      </c>
      <c r="E1452" s="24"/>
      <c r="F1452" s="15"/>
      <c r="G1452" s="36"/>
      <c r="H1452" s="37"/>
      <c r="I1452" s="59"/>
      <c r="J1452" s="890"/>
      <c r="K1452" s="39"/>
      <c r="L1452" s="58" t="s">
        <v>2237</v>
      </c>
      <c r="M1452" s="1446" t="s">
        <v>2328</v>
      </c>
      <c r="N1452" s="1334" t="s">
        <v>909</v>
      </c>
      <c r="O1452" s="1408" t="s">
        <v>2377</v>
      </c>
      <c r="P1452" s="179" t="s">
        <v>2373</v>
      </c>
    </row>
    <row r="1453" spans="1:256" s="14" customFormat="1" ht="96.5" customHeight="1" thickBot="1">
      <c r="A1453" s="1018"/>
      <c r="B1453" s="1232" t="s">
        <v>2318</v>
      </c>
      <c r="C1453" s="608" t="s">
        <v>2382</v>
      </c>
      <c r="D1453" s="1464" t="s">
        <v>2177</v>
      </c>
      <c r="E1453" s="24"/>
      <c r="F1453" s="15"/>
      <c r="G1453" s="36"/>
      <c r="H1453" s="37"/>
      <c r="I1453" s="59"/>
      <c r="J1453" s="890"/>
      <c r="K1453" s="39"/>
      <c r="L1453" s="58" t="s">
        <v>52</v>
      </c>
      <c r="M1453" s="1446" t="s">
        <v>2328</v>
      </c>
      <c r="N1453" s="1334" t="s">
        <v>909</v>
      </c>
      <c r="O1453" s="1408" t="s">
        <v>2383</v>
      </c>
      <c r="P1453" s="179" t="s">
        <v>2373</v>
      </c>
    </row>
    <row r="1454" spans="1:256" s="14" customFormat="1" ht="96.5" customHeight="1" thickBot="1">
      <c r="A1454" s="1018"/>
      <c r="B1454" s="1232" t="s">
        <v>2318</v>
      </c>
      <c r="C1454" s="607" t="s">
        <v>2382</v>
      </c>
      <c r="D1454" s="1464" t="s">
        <v>2177</v>
      </c>
      <c r="E1454" s="964"/>
      <c r="F1454" s="15"/>
      <c r="G1454" s="36"/>
      <c r="H1454" s="37"/>
      <c r="I1454" s="59"/>
      <c r="J1454" s="890"/>
      <c r="K1454" s="39"/>
      <c r="L1454" s="58" t="s">
        <v>447</v>
      </c>
      <c r="M1454" s="1446" t="s">
        <v>2328</v>
      </c>
      <c r="N1454" s="1334" t="s">
        <v>909</v>
      </c>
      <c r="O1454" s="1408" t="s">
        <v>2383</v>
      </c>
      <c r="P1454" s="179" t="s">
        <v>2373</v>
      </c>
    </row>
    <row r="1455" spans="1:256" s="14" customFormat="1" ht="96.5" customHeight="1" thickBot="1">
      <c r="A1455" s="1018"/>
      <c r="B1455" s="1232" t="s">
        <v>2318</v>
      </c>
      <c r="C1455" s="608" t="s">
        <v>2382</v>
      </c>
      <c r="D1455" s="1464" t="s">
        <v>2177</v>
      </c>
      <c r="E1455" s="964"/>
      <c r="F1455" s="15"/>
      <c r="G1455" s="36"/>
      <c r="H1455" s="37"/>
      <c r="I1455" s="59"/>
      <c r="J1455" s="890"/>
      <c r="K1455" s="39"/>
      <c r="L1455" s="58" t="s">
        <v>904</v>
      </c>
      <c r="M1455" s="1446" t="s">
        <v>2328</v>
      </c>
      <c r="N1455" s="1334" t="s">
        <v>909</v>
      </c>
      <c r="O1455" s="1408" t="s">
        <v>2383</v>
      </c>
      <c r="P1455" s="179" t="s">
        <v>2373</v>
      </c>
    </row>
    <row r="1456" spans="1:256" s="14" customFormat="1" ht="96.5" customHeight="1" thickBot="1">
      <c r="A1456" s="1018"/>
      <c r="B1456" s="1232" t="s">
        <v>2318</v>
      </c>
      <c r="C1456" s="607" t="s">
        <v>2382</v>
      </c>
      <c r="D1456" s="1464" t="s">
        <v>2177</v>
      </c>
      <c r="E1456" s="24"/>
      <c r="F1456" s="15"/>
      <c r="G1456" s="36"/>
      <c r="H1456" s="37"/>
      <c r="I1456" s="59"/>
      <c r="J1456" s="890"/>
      <c r="K1456" s="39"/>
      <c r="L1456" s="58" t="s">
        <v>906</v>
      </c>
      <c r="M1456" s="1446" t="s">
        <v>2328</v>
      </c>
      <c r="N1456" s="1334" t="s">
        <v>909</v>
      </c>
      <c r="O1456" s="1408" t="s">
        <v>2383</v>
      </c>
      <c r="P1456" s="179" t="s">
        <v>2384</v>
      </c>
    </row>
    <row r="1457" spans="1:256" s="14" customFormat="1" ht="96.5" customHeight="1" thickBot="1">
      <c r="A1457" s="1018"/>
      <c r="B1457" s="1232" t="s">
        <v>2318</v>
      </c>
      <c r="C1457" s="607" t="s">
        <v>2382</v>
      </c>
      <c r="D1457" s="1464" t="s">
        <v>2177</v>
      </c>
      <c r="E1457" s="964"/>
      <c r="F1457" s="15"/>
      <c r="G1457" s="36"/>
      <c r="H1457" s="37"/>
      <c r="I1457" s="59"/>
      <c r="J1457" s="890"/>
      <c r="K1457" s="39"/>
      <c r="L1457" s="117" t="s">
        <v>2034</v>
      </c>
      <c r="M1457" s="1446" t="s">
        <v>2328</v>
      </c>
      <c r="N1457" s="1334" t="s">
        <v>909</v>
      </c>
      <c r="O1457" s="1408" t="s">
        <v>2383</v>
      </c>
      <c r="P1457" s="179" t="s">
        <v>2370</v>
      </c>
    </row>
    <row r="1458" spans="1:256" s="14" customFormat="1" ht="96.5" customHeight="1" thickBot="1">
      <c r="A1458" s="1018"/>
      <c r="B1458" s="1232" t="s">
        <v>2318</v>
      </c>
      <c r="C1458" s="608" t="s">
        <v>2382</v>
      </c>
      <c r="D1458" s="1464" t="s">
        <v>2177</v>
      </c>
      <c r="E1458" s="964"/>
      <c r="F1458" s="15"/>
      <c r="G1458" s="36"/>
      <c r="H1458" s="37"/>
      <c r="I1458" s="59"/>
      <c r="J1458" s="890"/>
      <c r="K1458" s="39"/>
      <c r="L1458" s="117" t="s">
        <v>2213</v>
      </c>
      <c r="M1458" s="1446" t="s">
        <v>2328</v>
      </c>
      <c r="N1458" s="1334" t="s">
        <v>909</v>
      </c>
      <c r="O1458" s="1408" t="s">
        <v>2383</v>
      </c>
      <c r="P1458" s="179" t="s">
        <v>2373</v>
      </c>
      <c r="Q1458" s="21"/>
      <c r="R1458" s="21"/>
      <c r="S1458" s="21"/>
      <c r="T1458" s="21"/>
      <c r="U1458" s="21"/>
      <c r="V1458" s="21"/>
      <c r="W1458" s="21"/>
      <c r="X1458" s="21"/>
      <c r="Y1458" s="21"/>
      <c r="Z1458" s="21"/>
      <c r="AA1458" s="21"/>
      <c r="AB1458" s="21"/>
      <c r="AC1458" s="21"/>
      <c r="AD1458" s="21"/>
      <c r="AE1458" s="21"/>
      <c r="AF1458" s="21"/>
      <c r="AG1458" s="21"/>
      <c r="AH1458" s="21"/>
      <c r="AI1458" s="21"/>
      <c r="AJ1458" s="21"/>
      <c r="AK1458" s="21"/>
      <c r="AL1458" s="21"/>
      <c r="AM1458" s="21"/>
      <c r="AN1458" s="21"/>
      <c r="AO1458" s="21"/>
      <c r="AP1458" s="21"/>
      <c r="AQ1458" s="21"/>
      <c r="AR1458" s="21"/>
      <c r="AS1458" s="21"/>
      <c r="AT1458" s="21"/>
      <c r="AU1458" s="21"/>
      <c r="AV1458" s="21"/>
      <c r="AW1458" s="21"/>
      <c r="AX1458" s="21"/>
      <c r="AY1458" s="21"/>
      <c r="AZ1458" s="21"/>
      <c r="BA1458" s="21"/>
      <c r="BB1458" s="21"/>
      <c r="BC1458" s="21"/>
      <c r="BD1458" s="21"/>
      <c r="BE1458" s="21"/>
      <c r="BF1458" s="21"/>
      <c r="BG1458" s="21"/>
      <c r="BH1458" s="21"/>
      <c r="BI1458" s="21"/>
      <c r="BJ1458" s="21"/>
      <c r="BK1458" s="21"/>
      <c r="BL1458" s="21"/>
      <c r="BM1458" s="21"/>
      <c r="BN1458" s="21"/>
      <c r="BO1458" s="21"/>
      <c r="BP1458" s="21"/>
      <c r="BQ1458" s="21"/>
      <c r="BR1458" s="21"/>
      <c r="BS1458" s="21"/>
      <c r="BT1458" s="21"/>
      <c r="BU1458" s="21"/>
      <c r="BV1458" s="21"/>
      <c r="BW1458" s="21"/>
      <c r="BX1458" s="21"/>
      <c r="BY1458" s="21"/>
      <c r="BZ1458" s="21"/>
      <c r="CA1458" s="21"/>
      <c r="CB1458" s="21"/>
      <c r="CC1458" s="21"/>
      <c r="CD1458" s="21"/>
      <c r="CE1458" s="21"/>
      <c r="CF1458" s="21"/>
      <c r="CG1458" s="21"/>
      <c r="CH1458" s="21"/>
      <c r="CI1458" s="21"/>
      <c r="CJ1458" s="21"/>
      <c r="CK1458" s="21"/>
      <c r="CL1458" s="21"/>
      <c r="CM1458" s="21"/>
      <c r="CN1458" s="21"/>
      <c r="CO1458" s="21"/>
      <c r="CP1458" s="21"/>
      <c r="CQ1458" s="21"/>
      <c r="CR1458" s="21"/>
      <c r="CS1458" s="21"/>
      <c r="CT1458" s="21"/>
      <c r="CU1458" s="21"/>
      <c r="CV1458" s="21"/>
      <c r="CW1458" s="21"/>
      <c r="CX1458" s="21"/>
      <c r="CY1458" s="21"/>
      <c r="CZ1458" s="21"/>
      <c r="DA1458" s="21"/>
      <c r="DB1458" s="21"/>
      <c r="DC1458" s="21"/>
      <c r="DD1458" s="21"/>
      <c r="DE1458" s="21"/>
      <c r="DF1458" s="21"/>
      <c r="DG1458" s="21"/>
      <c r="DH1458" s="21"/>
      <c r="DI1458" s="21"/>
      <c r="DJ1458" s="21"/>
      <c r="DK1458" s="21"/>
      <c r="DL1458" s="21"/>
      <c r="DM1458" s="21"/>
      <c r="DN1458" s="21"/>
      <c r="DO1458" s="21"/>
      <c r="DP1458" s="21"/>
      <c r="DQ1458" s="21"/>
      <c r="DR1458" s="21"/>
      <c r="DS1458" s="21"/>
      <c r="DT1458" s="21"/>
      <c r="DU1458" s="21"/>
      <c r="DV1458" s="21"/>
      <c r="DW1458" s="21"/>
      <c r="DX1458" s="21"/>
      <c r="DY1458" s="21"/>
      <c r="DZ1458" s="21"/>
      <c r="EA1458" s="21"/>
      <c r="EB1458" s="21"/>
      <c r="EC1458" s="21"/>
      <c r="ED1458" s="21"/>
      <c r="EE1458" s="21"/>
      <c r="EF1458" s="21"/>
      <c r="EG1458" s="21"/>
      <c r="EH1458" s="21"/>
      <c r="EI1458" s="21"/>
      <c r="EJ1458" s="21"/>
      <c r="EK1458" s="21"/>
      <c r="EL1458" s="21"/>
      <c r="EM1458" s="21"/>
      <c r="EN1458" s="21"/>
      <c r="EO1458" s="21"/>
      <c r="EP1458" s="21"/>
      <c r="EQ1458" s="21"/>
      <c r="ER1458" s="21"/>
      <c r="ES1458" s="21"/>
      <c r="ET1458" s="21"/>
      <c r="EU1458" s="21"/>
      <c r="EV1458" s="21"/>
      <c r="EW1458" s="21"/>
      <c r="EX1458" s="21"/>
      <c r="EY1458" s="21"/>
      <c r="EZ1458" s="21"/>
      <c r="FA1458" s="21"/>
      <c r="FB1458" s="21"/>
      <c r="FC1458" s="21"/>
      <c r="FD1458" s="21"/>
      <c r="FE1458" s="21"/>
      <c r="FF1458" s="21"/>
      <c r="FG1458" s="21"/>
      <c r="FH1458" s="21"/>
      <c r="FI1458" s="21"/>
      <c r="FJ1458" s="21"/>
      <c r="FK1458" s="21"/>
      <c r="FL1458" s="21"/>
      <c r="FM1458" s="21"/>
      <c r="FN1458" s="21"/>
      <c r="FO1458" s="21"/>
      <c r="FP1458" s="21"/>
      <c r="FQ1458" s="21"/>
      <c r="FR1458" s="21"/>
      <c r="FS1458" s="21"/>
      <c r="FT1458" s="21"/>
      <c r="FU1458" s="21"/>
      <c r="FV1458" s="21"/>
      <c r="FW1458" s="21"/>
      <c r="FX1458" s="21"/>
      <c r="FY1458" s="21"/>
      <c r="FZ1458" s="21"/>
      <c r="GA1458" s="21"/>
      <c r="GB1458" s="21"/>
      <c r="GC1458" s="21"/>
      <c r="GD1458" s="21"/>
      <c r="GE1458" s="21"/>
      <c r="GF1458" s="21"/>
      <c r="GG1458" s="21"/>
      <c r="GH1458" s="21"/>
      <c r="GI1458" s="21"/>
      <c r="GJ1458" s="21"/>
      <c r="GK1458" s="21"/>
      <c r="GL1458" s="21"/>
      <c r="GM1458" s="21"/>
      <c r="GN1458" s="21"/>
      <c r="GO1458" s="21"/>
      <c r="GP1458" s="21"/>
      <c r="GQ1458" s="21"/>
      <c r="GR1458" s="21"/>
      <c r="GS1458" s="21"/>
      <c r="GT1458" s="21"/>
      <c r="GU1458" s="21"/>
      <c r="GV1458" s="21"/>
      <c r="GW1458" s="21"/>
      <c r="GX1458" s="21"/>
      <c r="GY1458" s="21"/>
      <c r="GZ1458" s="21"/>
      <c r="HA1458" s="21"/>
      <c r="HB1458" s="21"/>
      <c r="HC1458" s="21"/>
      <c r="HD1458" s="21"/>
      <c r="HE1458" s="21"/>
      <c r="HF1458" s="21"/>
      <c r="HG1458" s="21"/>
      <c r="HH1458" s="21"/>
      <c r="HI1458" s="21"/>
      <c r="HJ1458" s="21"/>
      <c r="HK1458" s="21"/>
      <c r="HL1458" s="21"/>
      <c r="HM1458" s="21"/>
      <c r="HN1458" s="21"/>
      <c r="HO1458" s="21"/>
      <c r="HP1458" s="21"/>
      <c r="HQ1458" s="21"/>
      <c r="HR1458" s="21"/>
      <c r="HS1458" s="21"/>
      <c r="HT1458" s="21"/>
      <c r="HU1458" s="21"/>
      <c r="HV1458" s="21"/>
      <c r="HW1458" s="21"/>
      <c r="HX1458" s="21"/>
      <c r="HY1458" s="21"/>
      <c r="HZ1458" s="21"/>
      <c r="IA1458" s="21"/>
      <c r="IB1458" s="21"/>
      <c r="IC1458" s="21"/>
      <c r="ID1458" s="21"/>
      <c r="IE1458" s="21"/>
      <c r="IF1458" s="21"/>
      <c r="IG1458" s="21"/>
      <c r="IH1458" s="21"/>
      <c r="II1458" s="21"/>
      <c r="IJ1458" s="21"/>
      <c r="IK1458" s="21"/>
      <c r="IL1458" s="21"/>
      <c r="IM1458" s="21"/>
      <c r="IN1458" s="21"/>
      <c r="IO1458" s="21"/>
      <c r="IP1458" s="21"/>
      <c r="IQ1458" s="21"/>
      <c r="IR1458" s="21"/>
      <c r="IS1458" s="21"/>
      <c r="IT1458" s="21"/>
      <c r="IU1458" s="21"/>
      <c r="IV1458" s="21"/>
    </row>
    <row r="1459" spans="1:256" s="14" customFormat="1" ht="96.5" customHeight="1" thickBot="1">
      <c r="A1459" s="1018"/>
      <c r="B1459" s="1232" t="s">
        <v>2318</v>
      </c>
      <c r="C1459" s="608" t="s">
        <v>2382</v>
      </c>
      <c r="D1459" s="1464" t="s">
        <v>2177</v>
      </c>
      <c r="E1459" s="964"/>
      <c r="F1459" s="15"/>
      <c r="G1459" s="36"/>
      <c r="H1459" s="37"/>
      <c r="I1459" s="59"/>
      <c r="J1459" s="890"/>
      <c r="K1459" s="39"/>
      <c r="L1459" s="58" t="s">
        <v>2214</v>
      </c>
      <c r="M1459" s="1446" t="s">
        <v>2328</v>
      </c>
      <c r="N1459" s="1334" t="s">
        <v>909</v>
      </c>
      <c r="O1459" s="1408" t="s">
        <v>2383</v>
      </c>
      <c r="P1459" s="179" t="s">
        <v>2370</v>
      </c>
      <c r="Q1459" s="21"/>
      <c r="R1459" s="21"/>
      <c r="S1459" s="21"/>
      <c r="T1459" s="21"/>
      <c r="U1459" s="21"/>
      <c r="V1459" s="21"/>
      <c r="W1459" s="21"/>
      <c r="X1459" s="21"/>
      <c r="Y1459" s="21"/>
      <c r="Z1459" s="21"/>
      <c r="AA1459" s="21"/>
      <c r="AB1459" s="21"/>
      <c r="AC1459" s="21"/>
      <c r="AD1459" s="21"/>
      <c r="AE1459" s="21"/>
      <c r="AF1459" s="21"/>
      <c r="AG1459" s="21"/>
      <c r="AH1459" s="21"/>
      <c r="AI1459" s="21"/>
      <c r="AJ1459" s="21"/>
      <c r="AK1459" s="21"/>
      <c r="AL1459" s="21"/>
      <c r="AM1459" s="21"/>
      <c r="AN1459" s="21"/>
      <c r="AO1459" s="21"/>
      <c r="AP1459" s="21"/>
      <c r="AQ1459" s="21"/>
      <c r="AR1459" s="21"/>
      <c r="AS1459" s="21"/>
      <c r="AT1459" s="21"/>
      <c r="AU1459" s="21"/>
      <c r="AV1459" s="21"/>
      <c r="AW1459" s="21"/>
      <c r="AX1459" s="21"/>
      <c r="AY1459" s="21"/>
      <c r="AZ1459" s="21"/>
      <c r="BA1459" s="21"/>
      <c r="BB1459" s="21"/>
      <c r="BC1459" s="21"/>
      <c r="BD1459" s="21"/>
      <c r="BE1459" s="21"/>
      <c r="BF1459" s="21"/>
      <c r="BG1459" s="21"/>
      <c r="BH1459" s="21"/>
      <c r="BI1459" s="21"/>
      <c r="BJ1459" s="21"/>
      <c r="BK1459" s="21"/>
      <c r="BL1459" s="21"/>
      <c r="BM1459" s="21"/>
      <c r="BN1459" s="21"/>
      <c r="BO1459" s="21"/>
      <c r="BP1459" s="21"/>
      <c r="BQ1459" s="21"/>
      <c r="BR1459" s="21"/>
      <c r="BS1459" s="21"/>
      <c r="BT1459" s="21"/>
      <c r="BU1459" s="21"/>
      <c r="BV1459" s="21"/>
      <c r="BW1459" s="21"/>
      <c r="BX1459" s="21"/>
      <c r="BY1459" s="21"/>
      <c r="BZ1459" s="21"/>
      <c r="CA1459" s="21"/>
      <c r="CB1459" s="21"/>
      <c r="CC1459" s="21"/>
      <c r="CD1459" s="21"/>
      <c r="CE1459" s="21"/>
      <c r="CF1459" s="21"/>
      <c r="CG1459" s="21"/>
      <c r="CH1459" s="21"/>
      <c r="CI1459" s="21"/>
      <c r="CJ1459" s="21"/>
      <c r="CK1459" s="21"/>
      <c r="CL1459" s="21"/>
      <c r="CM1459" s="21"/>
      <c r="CN1459" s="21"/>
      <c r="CO1459" s="21"/>
      <c r="CP1459" s="21"/>
      <c r="CQ1459" s="21"/>
      <c r="CR1459" s="21"/>
      <c r="CS1459" s="21"/>
      <c r="CT1459" s="21"/>
      <c r="CU1459" s="21"/>
      <c r="CV1459" s="21"/>
      <c r="CW1459" s="21"/>
      <c r="CX1459" s="21"/>
      <c r="CY1459" s="21"/>
      <c r="CZ1459" s="21"/>
      <c r="DA1459" s="21"/>
      <c r="DB1459" s="21"/>
      <c r="DC1459" s="21"/>
      <c r="DD1459" s="21"/>
      <c r="DE1459" s="21"/>
      <c r="DF1459" s="21"/>
      <c r="DG1459" s="21"/>
      <c r="DH1459" s="21"/>
      <c r="DI1459" s="21"/>
      <c r="DJ1459" s="21"/>
      <c r="DK1459" s="21"/>
      <c r="DL1459" s="21"/>
      <c r="DM1459" s="21"/>
      <c r="DN1459" s="21"/>
      <c r="DO1459" s="21"/>
      <c r="DP1459" s="21"/>
      <c r="DQ1459" s="21"/>
      <c r="DR1459" s="21"/>
      <c r="DS1459" s="21"/>
      <c r="DT1459" s="21"/>
      <c r="DU1459" s="21"/>
      <c r="DV1459" s="21"/>
      <c r="DW1459" s="21"/>
      <c r="DX1459" s="21"/>
      <c r="DY1459" s="21"/>
      <c r="DZ1459" s="21"/>
      <c r="EA1459" s="21"/>
      <c r="EB1459" s="21"/>
      <c r="EC1459" s="21"/>
      <c r="ED1459" s="21"/>
      <c r="EE1459" s="21"/>
      <c r="EF1459" s="21"/>
      <c r="EG1459" s="21"/>
      <c r="EH1459" s="21"/>
      <c r="EI1459" s="21"/>
      <c r="EJ1459" s="21"/>
      <c r="EK1459" s="21"/>
      <c r="EL1459" s="21"/>
      <c r="EM1459" s="21"/>
      <c r="EN1459" s="21"/>
      <c r="EO1459" s="21"/>
      <c r="EP1459" s="21"/>
      <c r="EQ1459" s="21"/>
      <c r="ER1459" s="21"/>
      <c r="ES1459" s="21"/>
      <c r="ET1459" s="21"/>
      <c r="EU1459" s="21"/>
      <c r="EV1459" s="21"/>
      <c r="EW1459" s="21"/>
      <c r="EX1459" s="21"/>
      <c r="EY1459" s="21"/>
      <c r="EZ1459" s="21"/>
      <c r="FA1459" s="21"/>
      <c r="FB1459" s="21"/>
      <c r="FC1459" s="21"/>
      <c r="FD1459" s="21"/>
      <c r="FE1459" s="21"/>
      <c r="FF1459" s="21"/>
      <c r="FG1459" s="21"/>
      <c r="FH1459" s="21"/>
      <c r="FI1459" s="21"/>
      <c r="FJ1459" s="21"/>
      <c r="FK1459" s="21"/>
      <c r="FL1459" s="21"/>
      <c r="FM1459" s="21"/>
      <c r="FN1459" s="21"/>
      <c r="FO1459" s="21"/>
      <c r="FP1459" s="21"/>
      <c r="FQ1459" s="21"/>
      <c r="FR1459" s="21"/>
      <c r="FS1459" s="21"/>
      <c r="FT1459" s="21"/>
      <c r="FU1459" s="21"/>
      <c r="FV1459" s="21"/>
      <c r="FW1459" s="21"/>
      <c r="FX1459" s="21"/>
      <c r="FY1459" s="21"/>
      <c r="FZ1459" s="21"/>
      <c r="GA1459" s="21"/>
      <c r="GB1459" s="21"/>
      <c r="GC1459" s="21"/>
      <c r="GD1459" s="21"/>
      <c r="GE1459" s="21"/>
      <c r="GF1459" s="21"/>
      <c r="GG1459" s="21"/>
      <c r="GH1459" s="21"/>
      <c r="GI1459" s="21"/>
      <c r="GJ1459" s="21"/>
      <c r="GK1459" s="21"/>
      <c r="GL1459" s="21"/>
      <c r="GM1459" s="21"/>
      <c r="GN1459" s="21"/>
      <c r="GO1459" s="21"/>
      <c r="GP1459" s="21"/>
      <c r="GQ1459" s="21"/>
      <c r="GR1459" s="21"/>
      <c r="GS1459" s="21"/>
      <c r="GT1459" s="21"/>
      <c r="GU1459" s="21"/>
      <c r="GV1459" s="21"/>
      <c r="GW1459" s="21"/>
      <c r="GX1459" s="21"/>
      <c r="GY1459" s="21"/>
      <c r="GZ1459" s="21"/>
      <c r="HA1459" s="21"/>
      <c r="HB1459" s="21"/>
      <c r="HC1459" s="21"/>
      <c r="HD1459" s="21"/>
      <c r="HE1459" s="21"/>
      <c r="HF1459" s="21"/>
      <c r="HG1459" s="21"/>
      <c r="HH1459" s="21"/>
      <c r="HI1459" s="21"/>
      <c r="HJ1459" s="21"/>
      <c r="HK1459" s="21"/>
      <c r="HL1459" s="21"/>
      <c r="HM1459" s="21"/>
      <c r="HN1459" s="21"/>
      <c r="HO1459" s="21"/>
      <c r="HP1459" s="21"/>
      <c r="HQ1459" s="21"/>
      <c r="HR1459" s="21"/>
      <c r="HS1459" s="21"/>
      <c r="HT1459" s="21"/>
      <c r="HU1459" s="21"/>
      <c r="HV1459" s="21"/>
      <c r="HW1459" s="21"/>
      <c r="HX1459" s="21"/>
      <c r="HY1459" s="21"/>
      <c r="HZ1459" s="21"/>
      <c r="IA1459" s="21"/>
      <c r="IB1459" s="21"/>
      <c r="IC1459" s="21"/>
      <c r="ID1459" s="21"/>
      <c r="IE1459" s="21"/>
      <c r="IF1459" s="21"/>
      <c r="IG1459" s="21"/>
      <c r="IH1459" s="21"/>
      <c r="II1459" s="21"/>
      <c r="IJ1459" s="21"/>
      <c r="IK1459" s="21"/>
      <c r="IL1459" s="21"/>
      <c r="IM1459" s="21"/>
      <c r="IN1459" s="21"/>
      <c r="IO1459" s="21"/>
      <c r="IP1459" s="21"/>
      <c r="IQ1459" s="21"/>
      <c r="IR1459" s="21"/>
      <c r="IS1459" s="21"/>
      <c r="IT1459" s="21"/>
      <c r="IU1459" s="21"/>
      <c r="IV1459" s="21"/>
    </row>
    <row r="1460" spans="1:256" s="14" customFormat="1" ht="96.5" customHeight="1" thickBot="1">
      <c r="A1460" s="1018"/>
      <c r="B1460" s="1232" t="s">
        <v>2318</v>
      </c>
      <c r="C1460" s="607" t="s">
        <v>2382</v>
      </c>
      <c r="D1460" s="1464" t="s">
        <v>2177</v>
      </c>
      <c r="E1460" s="964"/>
      <c r="F1460" s="15"/>
      <c r="G1460" s="36"/>
      <c r="H1460" s="37"/>
      <c r="I1460" s="59"/>
      <c r="J1460" s="890"/>
      <c r="K1460" s="39"/>
      <c r="L1460" s="58" t="s">
        <v>2215</v>
      </c>
      <c r="M1460" s="1446" t="s">
        <v>2328</v>
      </c>
      <c r="N1460" s="1334" t="s">
        <v>909</v>
      </c>
      <c r="O1460" s="1408" t="s">
        <v>2383</v>
      </c>
      <c r="P1460" s="179" t="s">
        <v>2373</v>
      </c>
    </row>
    <row r="1461" spans="1:256" s="14" customFormat="1" ht="96.5" customHeight="1" thickBot="1">
      <c r="A1461" s="1018"/>
      <c r="B1461" s="1232" t="s">
        <v>2318</v>
      </c>
      <c r="C1461" s="607" t="s">
        <v>2382</v>
      </c>
      <c r="D1461" s="1464" t="s">
        <v>2177</v>
      </c>
      <c r="E1461" s="964"/>
      <c r="F1461" s="15"/>
      <c r="G1461" s="36"/>
      <c r="H1461" s="37"/>
      <c r="I1461" s="59"/>
      <c r="J1461" s="890"/>
      <c r="K1461" s="39"/>
      <c r="L1461" s="58" t="s">
        <v>2237</v>
      </c>
      <c r="M1461" s="1446" t="s">
        <v>2328</v>
      </c>
      <c r="N1461" s="1334" t="s">
        <v>909</v>
      </c>
      <c r="O1461" s="1408" t="s">
        <v>2383</v>
      </c>
      <c r="P1461" s="179" t="s">
        <v>2373</v>
      </c>
    </row>
    <row r="1462" spans="1:256" s="14" customFormat="1" ht="96.5" customHeight="1" thickBot="1">
      <c r="A1462" s="1018"/>
      <c r="B1462" s="1232" t="s">
        <v>2318</v>
      </c>
      <c r="C1462" s="608" t="s">
        <v>2385</v>
      </c>
      <c r="D1462" s="1464" t="s">
        <v>2177</v>
      </c>
      <c r="E1462" s="964"/>
      <c r="F1462" s="15"/>
      <c r="G1462" s="36"/>
      <c r="H1462" s="37"/>
      <c r="I1462" s="59"/>
      <c r="J1462" s="890"/>
      <c r="K1462" s="39"/>
      <c r="L1462" s="58" t="s">
        <v>52</v>
      </c>
      <c r="M1462" s="1446" t="s">
        <v>2328</v>
      </c>
      <c r="N1462" s="1334" t="s">
        <v>909</v>
      </c>
      <c r="O1462" s="1408" t="s">
        <v>2386</v>
      </c>
      <c r="P1462" s="179" t="s">
        <v>2373</v>
      </c>
    </row>
    <row r="1463" spans="1:256" s="14" customFormat="1" ht="96.5" customHeight="1" thickBot="1">
      <c r="A1463" s="1018"/>
      <c r="B1463" s="1232" t="s">
        <v>2318</v>
      </c>
      <c r="C1463" s="607" t="s">
        <v>2385</v>
      </c>
      <c r="D1463" s="1464" t="s">
        <v>2177</v>
      </c>
      <c r="E1463" s="24"/>
      <c r="F1463" s="15"/>
      <c r="G1463" s="36"/>
      <c r="H1463" s="37"/>
      <c r="I1463" s="59"/>
      <c r="J1463" s="890"/>
      <c r="K1463" s="39"/>
      <c r="L1463" s="58" t="s">
        <v>447</v>
      </c>
      <c r="M1463" s="1446" t="s">
        <v>2328</v>
      </c>
      <c r="N1463" s="1334" t="s">
        <v>909</v>
      </c>
      <c r="O1463" s="1408" t="s">
        <v>2386</v>
      </c>
      <c r="P1463" s="179" t="s">
        <v>2370</v>
      </c>
    </row>
    <row r="1464" spans="1:256" s="14" customFormat="1" ht="96.5" customHeight="1" thickBot="1">
      <c r="A1464" s="1018"/>
      <c r="B1464" s="1232" t="s">
        <v>2318</v>
      </c>
      <c r="C1464" s="608" t="s">
        <v>2385</v>
      </c>
      <c r="D1464" s="1464" t="s">
        <v>2177</v>
      </c>
      <c r="E1464" s="964"/>
      <c r="F1464" s="15"/>
      <c r="G1464" s="36"/>
      <c r="H1464" s="37"/>
      <c r="I1464" s="59"/>
      <c r="J1464" s="890"/>
      <c r="K1464" s="39"/>
      <c r="L1464" s="58" t="s">
        <v>904</v>
      </c>
      <c r="M1464" s="1446" t="s">
        <v>2328</v>
      </c>
      <c r="N1464" s="1334" t="s">
        <v>909</v>
      </c>
      <c r="O1464" s="1408" t="s">
        <v>2386</v>
      </c>
      <c r="P1464" s="179" t="s">
        <v>2373</v>
      </c>
    </row>
    <row r="1465" spans="1:256" s="21" customFormat="1" ht="96.5" customHeight="1" thickBot="1">
      <c r="A1465" s="1020"/>
      <c r="B1465" s="1232" t="s">
        <v>2318</v>
      </c>
      <c r="C1465" s="608" t="s">
        <v>2385</v>
      </c>
      <c r="D1465" s="1464" t="s">
        <v>2177</v>
      </c>
      <c r="E1465" s="964"/>
      <c r="F1465" s="15"/>
      <c r="G1465" s="36"/>
      <c r="H1465" s="37"/>
      <c r="I1465" s="59"/>
      <c r="J1465" s="890"/>
      <c r="K1465" s="39"/>
      <c r="L1465" s="58" t="s">
        <v>906</v>
      </c>
      <c r="M1465" s="1446" t="s">
        <v>2328</v>
      </c>
      <c r="N1465" s="1334" t="s">
        <v>909</v>
      </c>
      <c r="O1465" s="1408" t="s">
        <v>2386</v>
      </c>
      <c r="P1465" s="179" t="s">
        <v>2373</v>
      </c>
    </row>
    <row r="1466" spans="1:256" s="21" customFormat="1" ht="96.5" customHeight="1" thickBot="1">
      <c r="A1466" s="1020"/>
      <c r="B1466" s="1232" t="s">
        <v>2318</v>
      </c>
      <c r="C1466" s="608" t="s">
        <v>2385</v>
      </c>
      <c r="D1466" s="1464" t="s">
        <v>2177</v>
      </c>
      <c r="E1466" s="24"/>
      <c r="F1466" s="15"/>
      <c r="G1466" s="36"/>
      <c r="H1466" s="37"/>
      <c r="I1466" s="59"/>
      <c r="J1466" s="890"/>
      <c r="K1466" s="39"/>
      <c r="L1466" s="117" t="s">
        <v>2034</v>
      </c>
      <c r="M1466" s="1446" t="s">
        <v>2328</v>
      </c>
      <c r="N1466" s="1334" t="s">
        <v>909</v>
      </c>
      <c r="O1466" s="1408" t="s">
        <v>2386</v>
      </c>
      <c r="P1466" s="179" t="s">
        <v>2370</v>
      </c>
    </row>
    <row r="1467" spans="1:256" s="21" customFormat="1" ht="96.5" customHeight="1" thickBot="1">
      <c r="A1467" s="1020"/>
      <c r="B1467" s="1232" t="s">
        <v>2318</v>
      </c>
      <c r="C1467" s="608" t="s">
        <v>2385</v>
      </c>
      <c r="D1467" s="1464" t="s">
        <v>2177</v>
      </c>
      <c r="E1467" s="964"/>
      <c r="F1467" s="15"/>
      <c r="G1467" s="36"/>
      <c r="H1467" s="37"/>
      <c r="I1467" s="59"/>
      <c r="J1467" s="890"/>
      <c r="K1467" s="39"/>
      <c r="L1467" s="117" t="s">
        <v>2213</v>
      </c>
      <c r="M1467" s="1446" t="s">
        <v>2328</v>
      </c>
      <c r="N1467" s="1334" t="s">
        <v>909</v>
      </c>
      <c r="O1467" s="1408" t="s">
        <v>2386</v>
      </c>
      <c r="P1467" s="179" t="s">
        <v>2370</v>
      </c>
    </row>
    <row r="1468" spans="1:256" s="21" customFormat="1" ht="96.5" customHeight="1" thickBot="1">
      <c r="A1468" s="1020"/>
      <c r="B1468" s="1232" t="s">
        <v>2318</v>
      </c>
      <c r="C1468" s="608" t="s">
        <v>2385</v>
      </c>
      <c r="D1468" s="1464" t="s">
        <v>2177</v>
      </c>
      <c r="E1468" s="964"/>
      <c r="F1468" s="15"/>
      <c r="G1468" s="36"/>
      <c r="H1468" s="37"/>
      <c r="I1468" s="59"/>
      <c r="J1468" s="890"/>
      <c r="K1468" s="39"/>
      <c r="L1468" s="58" t="s">
        <v>2214</v>
      </c>
      <c r="M1468" s="1446" t="s">
        <v>2328</v>
      </c>
      <c r="N1468" s="1334" t="s">
        <v>909</v>
      </c>
      <c r="O1468" s="1408" t="s">
        <v>2386</v>
      </c>
      <c r="P1468" s="179" t="s">
        <v>2373</v>
      </c>
    </row>
    <row r="1469" spans="1:256" s="21" customFormat="1" ht="96.5" customHeight="1" thickBot="1">
      <c r="A1469" s="1020"/>
      <c r="B1469" s="1232" t="s">
        <v>2318</v>
      </c>
      <c r="C1469" s="608" t="s">
        <v>2385</v>
      </c>
      <c r="D1469" s="1464" t="s">
        <v>2177</v>
      </c>
      <c r="E1469" s="964"/>
      <c r="F1469" s="15"/>
      <c r="G1469" s="36"/>
      <c r="H1469" s="37"/>
      <c r="I1469" s="59"/>
      <c r="J1469" s="890"/>
      <c r="K1469" s="39"/>
      <c r="L1469" s="58" t="s">
        <v>2215</v>
      </c>
      <c r="M1469" s="1446" t="s">
        <v>2328</v>
      </c>
      <c r="N1469" s="1334" t="s">
        <v>909</v>
      </c>
      <c r="O1469" s="1408" t="s">
        <v>2386</v>
      </c>
      <c r="P1469" s="179" t="s">
        <v>2374</v>
      </c>
      <c r="Q1469" s="14"/>
      <c r="R1469" s="14"/>
      <c r="S1469" s="14"/>
      <c r="T1469" s="14"/>
      <c r="U1469" s="14"/>
      <c r="V1469" s="14"/>
      <c r="W1469" s="14"/>
      <c r="X1469" s="14"/>
      <c r="Y1469" s="14"/>
      <c r="Z1469" s="14"/>
      <c r="AA1469" s="14"/>
      <c r="AB1469" s="14"/>
      <c r="AC1469" s="14"/>
      <c r="AD1469" s="14"/>
      <c r="AE1469" s="14"/>
      <c r="AF1469" s="14"/>
      <c r="AG1469" s="14"/>
      <c r="AH1469" s="14"/>
      <c r="AI1469" s="14"/>
      <c r="AJ1469" s="14"/>
      <c r="AK1469" s="14"/>
      <c r="AL1469" s="14"/>
      <c r="AM1469" s="14"/>
      <c r="AN1469" s="14"/>
      <c r="AO1469" s="14"/>
      <c r="AP1469" s="14"/>
      <c r="AQ1469" s="14"/>
      <c r="AR1469" s="14"/>
      <c r="AS1469" s="14"/>
      <c r="AT1469" s="14"/>
      <c r="AU1469" s="14"/>
      <c r="AV1469" s="14"/>
      <c r="AW1469" s="14"/>
      <c r="AX1469" s="14"/>
      <c r="AY1469" s="14"/>
      <c r="AZ1469" s="14"/>
      <c r="BA1469" s="14"/>
      <c r="BB1469" s="14"/>
      <c r="BC1469" s="14"/>
      <c r="BD1469" s="14"/>
      <c r="BE1469" s="14"/>
      <c r="BF1469" s="14"/>
      <c r="BG1469" s="14"/>
      <c r="BH1469" s="14"/>
      <c r="BI1469" s="14"/>
      <c r="BJ1469" s="14"/>
      <c r="BK1469" s="14"/>
      <c r="BL1469" s="14"/>
      <c r="BM1469" s="14"/>
      <c r="BN1469" s="14"/>
      <c r="BO1469" s="14"/>
      <c r="BP1469" s="14"/>
      <c r="BQ1469" s="14"/>
      <c r="BR1469" s="14"/>
      <c r="BS1469" s="14"/>
      <c r="BT1469" s="14"/>
      <c r="BU1469" s="14"/>
      <c r="BV1469" s="14"/>
      <c r="BW1469" s="14"/>
      <c r="BX1469" s="14"/>
      <c r="BY1469" s="14"/>
      <c r="BZ1469" s="14"/>
      <c r="CA1469" s="14"/>
      <c r="CB1469" s="14"/>
      <c r="CC1469" s="14"/>
      <c r="CD1469" s="14"/>
      <c r="CE1469" s="14"/>
      <c r="CF1469" s="14"/>
      <c r="CG1469" s="14"/>
      <c r="CH1469" s="14"/>
      <c r="CI1469" s="14"/>
      <c r="CJ1469" s="14"/>
      <c r="CK1469" s="14"/>
      <c r="CL1469" s="14"/>
      <c r="CM1469" s="14"/>
      <c r="CN1469" s="14"/>
      <c r="CO1469" s="14"/>
      <c r="CP1469" s="14"/>
      <c r="CQ1469" s="14"/>
      <c r="CR1469" s="14"/>
      <c r="CS1469" s="14"/>
      <c r="CT1469" s="14"/>
      <c r="CU1469" s="14"/>
      <c r="CV1469" s="14"/>
      <c r="CW1469" s="14"/>
      <c r="CX1469" s="14"/>
      <c r="CY1469" s="14"/>
      <c r="CZ1469" s="14"/>
      <c r="DA1469" s="14"/>
      <c r="DB1469" s="14"/>
      <c r="DC1469" s="14"/>
      <c r="DD1469" s="14"/>
      <c r="DE1469" s="14"/>
      <c r="DF1469" s="14"/>
      <c r="DG1469" s="14"/>
      <c r="DH1469" s="14"/>
      <c r="DI1469" s="14"/>
      <c r="DJ1469" s="14"/>
      <c r="DK1469" s="14"/>
      <c r="DL1469" s="14"/>
      <c r="DM1469" s="14"/>
      <c r="DN1469" s="14"/>
      <c r="DO1469" s="14"/>
      <c r="DP1469" s="14"/>
      <c r="DQ1469" s="14"/>
      <c r="DR1469" s="14"/>
      <c r="DS1469" s="14"/>
      <c r="DT1469" s="14"/>
      <c r="DU1469" s="14"/>
      <c r="DV1469" s="14"/>
      <c r="DW1469" s="14"/>
      <c r="DX1469" s="14"/>
      <c r="DY1469" s="14"/>
      <c r="DZ1469" s="14"/>
      <c r="EA1469" s="14"/>
      <c r="EB1469" s="14"/>
      <c r="EC1469" s="14"/>
      <c r="ED1469" s="14"/>
      <c r="EE1469" s="14"/>
      <c r="EF1469" s="14"/>
      <c r="EG1469" s="14"/>
      <c r="EH1469" s="14"/>
      <c r="EI1469" s="14"/>
      <c r="EJ1469" s="14"/>
      <c r="EK1469" s="14"/>
      <c r="EL1469" s="14"/>
      <c r="EM1469" s="14"/>
      <c r="EN1469" s="14"/>
      <c r="EO1469" s="14"/>
      <c r="EP1469" s="14"/>
      <c r="EQ1469" s="14"/>
      <c r="ER1469" s="14"/>
      <c r="ES1469" s="14"/>
      <c r="ET1469" s="14"/>
      <c r="EU1469" s="14"/>
      <c r="EV1469" s="14"/>
      <c r="EW1469" s="14"/>
      <c r="EX1469" s="14"/>
      <c r="EY1469" s="14"/>
      <c r="EZ1469" s="14"/>
      <c r="FA1469" s="14"/>
      <c r="FB1469" s="14"/>
      <c r="FC1469" s="14"/>
      <c r="FD1469" s="14"/>
      <c r="FE1469" s="14"/>
      <c r="FF1469" s="14"/>
      <c r="FG1469" s="14"/>
      <c r="FH1469" s="14"/>
      <c r="FI1469" s="14"/>
      <c r="FJ1469" s="14"/>
      <c r="FK1469" s="14"/>
      <c r="FL1469" s="14"/>
      <c r="FM1469" s="14"/>
      <c r="FN1469" s="14"/>
      <c r="FO1469" s="14"/>
      <c r="FP1469" s="14"/>
      <c r="FQ1469" s="14"/>
      <c r="FR1469" s="14"/>
      <c r="FS1469" s="14"/>
      <c r="FT1469" s="14"/>
      <c r="FU1469" s="14"/>
      <c r="FV1469" s="14"/>
      <c r="FW1469" s="14"/>
      <c r="FX1469" s="14"/>
      <c r="FY1469" s="14"/>
      <c r="FZ1469" s="14"/>
      <c r="GA1469" s="14"/>
      <c r="GB1469" s="14"/>
      <c r="GC1469" s="14"/>
      <c r="GD1469" s="14"/>
      <c r="GE1469" s="14"/>
      <c r="GF1469" s="14"/>
      <c r="GG1469" s="14"/>
      <c r="GH1469" s="14"/>
      <c r="GI1469" s="14"/>
      <c r="GJ1469" s="14"/>
      <c r="GK1469" s="14"/>
      <c r="GL1469" s="14"/>
      <c r="GM1469" s="14"/>
      <c r="GN1469" s="14"/>
      <c r="GO1469" s="14"/>
      <c r="GP1469" s="14"/>
      <c r="GQ1469" s="14"/>
      <c r="GR1469" s="14"/>
      <c r="GS1469" s="14"/>
      <c r="GT1469" s="14"/>
      <c r="GU1469" s="14"/>
      <c r="GV1469" s="14"/>
      <c r="GW1469" s="14"/>
      <c r="GX1469" s="14"/>
      <c r="GY1469" s="14"/>
      <c r="GZ1469" s="14"/>
      <c r="HA1469" s="14"/>
      <c r="HB1469" s="14"/>
      <c r="HC1469" s="14"/>
      <c r="HD1469" s="14"/>
      <c r="HE1469" s="14"/>
      <c r="HF1469" s="14"/>
      <c r="HG1469" s="14"/>
      <c r="HH1469" s="14"/>
      <c r="HI1469" s="14"/>
      <c r="HJ1469" s="14"/>
      <c r="HK1469" s="14"/>
      <c r="HL1469" s="14"/>
      <c r="HM1469" s="14"/>
      <c r="HN1469" s="14"/>
      <c r="HO1469" s="14"/>
      <c r="HP1469" s="14"/>
      <c r="HQ1469" s="14"/>
      <c r="HR1469" s="14"/>
      <c r="HS1469" s="14"/>
      <c r="HT1469" s="14"/>
      <c r="HU1469" s="14"/>
      <c r="HV1469" s="14"/>
      <c r="HW1469" s="14"/>
      <c r="HX1469" s="14"/>
      <c r="HY1469" s="14"/>
      <c r="HZ1469" s="14"/>
      <c r="IA1469" s="14"/>
      <c r="IB1469" s="14"/>
      <c r="IC1469" s="14"/>
      <c r="ID1469" s="14"/>
      <c r="IE1469" s="14"/>
      <c r="IF1469" s="14"/>
      <c r="IG1469" s="14"/>
      <c r="IH1469" s="14"/>
      <c r="II1469" s="14"/>
      <c r="IJ1469" s="14"/>
      <c r="IK1469" s="14"/>
      <c r="IL1469" s="14"/>
      <c r="IM1469" s="14"/>
      <c r="IN1469" s="14"/>
      <c r="IO1469" s="14"/>
      <c r="IP1469" s="14"/>
      <c r="IQ1469" s="14"/>
      <c r="IR1469" s="14"/>
      <c r="IS1469" s="14"/>
      <c r="IT1469" s="14"/>
      <c r="IU1469" s="14"/>
      <c r="IV1469" s="14"/>
    </row>
    <row r="1470" spans="1:256" s="14" customFormat="1" ht="96.5" customHeight="1" thickBot="1">
      <c r="A1470" s="1018"/>
      <c r="B1470" s="1232" t="s">
        <v>2318</v>
      </c>
      <c r="C1470" s="608" t="s">
        <v>2385</v>
      </c>
      <c r="D1470" s="1464" t="s">
        <v>2177</v>
      </c>
      <c r="E1470" s="964"/>
      <c r="F1470" s="15"/>
      <c r="G1470" s="36"/>
      <c r="H1470" s="37"/>
      <c r="I1470" s="59"/>
      <c r="J1470" s="890"/>
      <c r="K1470" s="39"/>
      <c r="L1470" s="58" t="s">
        <v>2237</v>
      </c>
      <c r="M1470" s="1446" t="s">
        <v>2328</v>
      </c>
      <c r="N1470" s="1334" t="s">
        <v>909</v>
      </c>
      <c r="O1470" s="1408" t="s">
        <v>2386</v>
      </c>
      <c r="P1470" s="179" t="s">
        <v>2373</v>
      </c>
    </row>
    <row r="1471" spans="1:256" s="14" customFormat="1" ht="96.5" customHeight="1" thickBot="1">
      <c r="A1471" s="1018"/>
      <c r="B1471" s="1232" t="s">
        <v>2318</v>
      </c>
      <c r="C1471" s="608" t="s">
        <v>2387</v>
      </c>
      <c r="D1471" s="1464" t="s">
        <v>2177</v>
      </c>
      <c r="E1471" s="964"/>
      <c r="F1471" s="15"/>
      <c r="G1471" s="36"/>
      <c r="H1471" s="37"/>
      <c r="I1471" s="59"/>
      <c r="J1471" s="890"/>
      <c r="K1471" s="39"/>
      <c r="L1471" s="58" t="s">
        <v>52</v>
      </c>
      <c r="M1471" s="1446" t="s">
        <v>2328</v>
      </c>
      <c r="N1471" s="1334" t="s">
        <v>909</v>
      </c>
      <c r="O1471" s="1408" t="s">
        <v>2388</v>
      </c>
      <c r="P1471" s="179" t="s">
        <v>2370</v>
      </c>
    </row>
    <row r="1472" spans="1:256" s="14" customFormat="1" ht="96.5" customHeight="1" thickBot="1">
      <c r="A1472" s="1018"/>
      <c r="B1472" s="1232" t="s">
        <v>2318</v>
      </c>
      <c r="C1472" s="608" t="s">
        <v>2387</v>
      </c>
      <c r="D1472" s="1464" t="s">
        <v>2177</v>
      </c>
      <c r="E1472" s="24"/>
      <c r="F1472" s="15"/>
      <c r="G1472" s="36"/>
      <c r="H1472" s="37"/>
      <c r="I1472" s="59"/>
      <c r="J1472" s="890"/>
      <c r="K1472" s="39"/>
      <c r="L1472" s="58" t="s">
        <v>447</v>
      </c>
      <c r="M1472" s="1446" t="s">
        <v>2328</v>
      </c>
      <c r="N1472" s="1334" t="s">
        <v>909</v>
      </c>
      <c r="O1472" s="1408" t="s">
        <v>2388</v>
      </c>
      <c r="P1472" s="179" t="s">
        <v>2370</v>
      </c>
    </row>
    <row r="1473" spans="1:16" s="14" customFormat="1" ht="96.5" customHeight="1" thickBot="1">
      <c r="A1473" s="1018"/>
      <c r="B1473" s="1232" t="s">
        <v>2318</v>
      </c>
      <c r="C1473" s="608" t="s">
        <v>2387</v>
      </c>
      <c r="D1473" s="1464" t="s">
        <v>2177</v>
      </c>
      <c r="E1473" s="24"/>
      <c r="F1473" s="15"/>
      <c r="G1473" s="36"/>
      <c r="H1473" s="37"/>
      <c r="I1473" s="59"/>
      <c r="J1473" s="890"/>
      <c r="K1473" s="39"/>
      <c r="L1473" s="58" t="s">
        <v>904</v>
      </c>
      <c r="M1473" s="1446" t="s">
        <v>2328</v>
      </c>
      <c r="N1473" s="1334" t="s">
        <v>909</v>
      </c>
      <c r="O1473" s="1408" t="s">
        <v>2388</v>
      </c>
      <c r="P1473" s="179" t="s">
        <v>2373</v>
      </c>
    </row>
    <row r="1474" spans="1:16" s="14" customFormat="1" ht="96.5" customHeight="1" thickBot="1">
      <c r="A1474" s="1018"/>
      <c r="B1474" s="1232" t="s">
        <v>2318</v>
      </c>
      <c r="C1474" s="608" t="s">
        <v>2387</v>
      </c>
      <c r="D1474" s="1464" t="s">
        <v>2177</v>
      </c>
      <c r="E1474" s="24"/>
      <c r="F1474" s="15"/>
      <c r="G1474" s="36"/>
      <c r="H1474" s="37"/>
      <c r="I1474" s="59"/>
      <c r="J1474" s="890"/>
      <c r="K1474" s="39"/>
      <c r="L1474" s="58" t="s">
        <v>906</v>
      </c>
      <c r="M1474" s="1446" t="s">
        <v>2328</v>
      </c>
      <c r="N1474" s="1334" t="s">
        <v>909</v>
      </c>
      <c r="O1474" s="1408" t="s">
        <v>2386</v>
      </c>
      <c r="P1474" s="179" t="s">
        <v>2373</v>
      </c>
    </row>
    <row r="1475" spans="1:16" s="14" customFormat="1" ht="96.5" customHeight="1" thickBot="1">
      <c r="A1475" s="1018"/>
      <c r="B1475" s="1232" t="s">
        <v>2318</v>
      </c>
      <c r="C1475" s="607" t="s">
        <v>2387</v>
      </c>
      <c r="D1475" s="1464" t="s">
        <v>2177</v>
      </c>
      <c r="E1475" s="24"/>
      <c r="F1475" s="15"/>
      <c r="G1475" s="36"/>
      <c r="H1475" s="37"/>
      <c r="I1475" s="59"/>
      <c r="J1475" s="890"/>
      <c r="K1475" s="39"/>
      <c r="L1475" s="117" t="s">
        <v>2034</v>
      </c>
      <c r="M1475" s="1446" t="s">
        <v>2328</v>
      </c>
      <c r="N1475" s="1334" t="s">
        <v>909</v>
      </c>
      <c r="O1475" s="1408" t="s">
        <v>2386</v>
      </c>
      <c r="P1475" s="179" t="s">
        <v>2374</v>
      </c>
    </row>
    <row r="1476" spans="1:16" s="14" customFormat="1" ht="96.5" customHeight="1" thickBot="1">
      <c r="A1476" s="1018"/>
      <c r="B1476" s="1232" t="s">
        <v>2318</v>
      </c>
      <c r="C1476" s="608" t="s">
        <v>2387</v>
      </c>
      <c r="D1476" s="1464" t="s">
        <v>2177</v>
      </c>
      <c r="E1476" s="24"/>
      <c r="F1476" s="15"/>
      <c r="G1476" s="36"/>
      <c r="H1476" s="37"/>
      <c r="I1476" s="59"/>
      <c r="J1476" s="890"/>
      <c r="K1476" s="39"/>
      <c r="L1476" s="58" t="s">
        <v>2213</v>
      </c>
      <c r="M1476" s="1446" t="s">
        <v>2328</v>
      </c>
      <c r="N1476" s="1334" t="s">
        <v>909</v>
      </c>
      <c r="O1476" s="1408" t="s">
        <v>2388</v>
      </c>
      <c r="P1476" s="179" t="s">
        <v>2370</v>
      </c>
    </row>
    <row r="1477" spans="1:16" s="14" customFormat="1" ht="96.5" customHeight="1" thickBot="1">
      <c r="A1477" s="1018"/>
      <c r="B1477" s="1232" t="s">
        <v>2318</v>
      </c>
      <c r="C1477" s="608" t="s">
        <v>2387</v>
      </c>
      <c r="D1477" s="1464" t="s">
        <v>2177</v>
      </c>
      <c r="E1477" s="24"/>
      <c r="F1477" s="15"/>
      <c r="G1477" s="36"/>
      <c r="H1477" s="37"/>
      <c r="I1477" s="59"/>
      <c r="J1477" s="890"/>
      <c r="K1477" s="39"/>
      <c r="L1477" s="58" t="s">
        <v>2214</v>
      </c>
      <c r="M1477" s="1446" t="s">
        <v>2328</v>
      </c>
      <c r="N1477" s="1334" t="s">
        <v>909</v>
      </c>
      <c r="O1477" s="1408" t="s">
        <v>2388</v>
      </c>
      <c r="P1477" s="179" t="s">
        <v>2373</v>
      </c>
    </row>
    <row r="1478" spans="1:16" s="14" customFormat="1" ht="96.5" customHeight="1" thickBot="1">
      <c r="A1478" s="1018"/>
      <c r="B1478" s="1232" t="s">
        <v>2318</v>
      </c>
      <c r="C1478" s="608" t="s">
        <v>2387</v>
      </c>
      <c r="D1478" s="1464" t="s">
        <v>2177</v>
      </c>
      <c r="E1478" s="24"/>
      <c r="F1478" s="15"/>
      <c r="G1478" s="36"/>
      <c r="H1478" s="37"/>
      <c r="I1478" s="59"/>
      <c r="J1478" s="890"/>
      <c r="K1478" s="39"/>
      <c r="L1478" s="58" t="s">
        <v>2215</v>
      </c>
      <c r="M1478" s="1446" t="s">
        <v>2328</v>
      </c>
      <c r="N1478" s="1334" t="s">
        <v>909</v>
      </c>
      <c r="O1478" s="1408" t="s">
        <v>2386</v>
      </c>
      <c r="P1478" s="179" t="s">
        <v>2389</v>
      </c>
    </row>
    <row r="1479" spans="1:16" s="14" customFormat="1" ht="96.5" customHeight="1" thickBot="1">
      <c r="A1479" s="1018"/>
      <c r="B1479" s="1232" t="s">
        <v>2318</v>
      </c>
      <c r="C1479" s="608" t="s">
        <v>2387</v>
      </c>
      <c r="D1479" s="1464" t="s">
        <v>2177</v>
      </c>
      <c r="E1479" s="24"/>
      <c r="F1479" s="15"/>
      <c r="G1479" s="36"/>
      <c r="H1479" s="37"/>
      <c r="I1479" s="59"/>
      <c r="J1479" s="890"/>
      <c r="K1479" s="39"/>
      <c r="L1479" s="58" t="s">
        <v>2237</v>
      </c>
      <c r="M1479" s="1446" t="s">
        <v>2328</v>
      </c>
      <c r="N1479" s="1334" t="s">
        <v>909</v>
      </c>
      <c r="O1479" s="1408" t="s">
        <v>2386</v>
      </c>
      <c r="P1479" s="179" t="s">
        <v>2374</v>
      </c>
    </row>
    <row r="1480" spans="1:16" s="14" customFormat="1" ht="96.5" customHeight="1" thickBot="1">
      <c r="A1480" s="1018"/>
      <c r="B1480" s="1232" t="s">
        <v>2318</v>
      </c>
      <c r="C1480" s="608" t="s">
        <v>2390</v>
      </c>
      <c r="D1480" s="1464" t="s">
        <v>2177</v>
      </c>
      <c r="E1480" s="24"/>
      <c r="F1480" s="15"/>
      <c r="G1480" s="36"/>
      <c r="H1480" s="37"/>
      <c r="I1480" s="59"/>
      <c r="J1480" s="890"/>
      <c r="K1480" s="39"/>
      <c r="L1480" s="58" t="s">
        <v>52</v>
      </c>
      <c r="M1480" s="1446" t="s">
        <v>2328</v>
      </c>
      <c r="N1480" s="1334" t="s">
        <v>909</v>
      </c>
      <c r="O1480" s="1408" t="s">
        <v>2386</v>
      </c>
      <c r="P1480" s="179" t="s">
        <v>2371</v>
      </c>
    </row>
    <row r="1481" spans="1:16" s="14" customFormat="1" ht="96.5" customHeight="1" thickBot="1">
      <c r="A1481" s="1018"/>
      <c r="B1481" s="1232" t="s">
        <v>2318</v>
      </c>
      <c r="C1481" s="607" t="s">
        <v>2390</v>
      </c>
      <c r="D1481" s="1464" t="s">
        <v>2177</v>
      </c>
      <c r="E1481" s="24"/>
      <c r="F1481" s="15"/>
      <c r="G1481" s="36"/>
      <c r="H1481" s="37"/>
      <c r="I1481" s="59"/>
      <c r="J1481" s="890"/>
      <c r="K1481" s="39"/>
      <c r="L1481" s="58" t="s">
        <v>447</v>
      </c>
      <c r="M1481" s="1446" t="s">
        <v>2328</v>
      </c>
      <c r="N1481" s="1334" t="s">
        <v>909</v>
      </c>
      <c r="O1481" s="1408" t="s">
        <v>2391</v>
      </c>
      <c r="P1481" s="179" t="s">
        <v>2371</v>
      </c>
    </row>
    <row r="1482" spans="1:16" s="14" customFormat="1" ht="96.5" customHeight="1" thickBot="1">
      <c r="A1482" s="1018"/>
      <c r="B1482" s="1232" t="s">
        <v>2318</v>
      </c>
      <c r="C1482" s="608" t="s">
        <v>2390</v>
      </c>
      <c r="D1482" s="1464" t="s">
        <v>2177</v>
      </c>
      <c r="E1482" s="24"/>
      <c r="F1482" s="15"/>
      <c r="G1482" s="36"/>
      <c r="H1482" s="37"/>
      <c r="I1482" s="59"/>
      <c r="J1482" s="890"/>
      <c r="K1482" s="39"/>
      <c r="L1482" s="58" t="s">
        <v>904</v>
      </c>
      <c r="M1482" s="1446" t="s">
        <v>2328</v>
      </c>
      <c r="N1482" s="1334" t="s">
        <v>909</v>
      </c>
      <c r="O1482" s="1408" t="s">
        <v>2391</v>
      </c>
      <c r="P1482" s="179" t="s">
        <v>2389</v>
      </c>
    </row>
    <row r="1483" spans="1:16" s="14" customFormat="1" ht="96.5" customHeight="1" thickBot="1">
      <c r="A1483" s="1018"/>
      <c r="B1483" s="1232" t="s">
        <v>2318</v>
      </c>
      <c r="C1483" s="608" t="s">
        <v>2390</v>
      </c>
      <c r="D1483" s="1464" t="s">
        <v>2177</v>
      </c>
      <c r="E1483" s="24"/>
      <c r="F1483" s="15"/>
      <c r="G1483" s="36"/>
      <c r="H1483" s="37"/>
      <c r="I1483" s="59"/>
      <c r="J1483" s="890"/>
      <c r="K1483" s="39"/>
      <c r="L1483" s="58" t="s">
        <v>906</v>
      </c>
      <c r="M1483" s="1446" t="s">
        <v>2328</v>
      </c>
      <c r="N1483" s="1334" t="s">
        <v>909</v>
      </c>
      <c r="O1483" s="1408" t="s">
        <v>2391</v>
      </c>
      <c r="P1483" s="179" t="s">
        <v>2373</v>
      </c>
    </row>
    <row r="1484" spans="1:16" s="14" customFormat="1" ht="96.5" customHeight="1" thickBot="1">
      <c r="A1484" s="1018"/>
      <c r="B1484" s="1232" t="s">
        <v>2318</v>
      </c>
      <c r="C1484" s="607" t="s">
        <v>2390</v>
      </c>
      <c r="D1484" s="1464" t="s">
        <v>2177</v>
      </c>
      <c r="E1484" s="24"/>
      <c r="F1484" s="15"/>
      <c r="G1484" s="36"/>
      <c r="H1484" s="37"/>
      <c r="I1484" s="59"/>
      <c r="J1484" s="890"/>
      <c r="K1484" s="39"/>
      <c r="L1484" s="117" t="s">
        <v>2034</v>
      </c>
      <c r="M1484" s="1446" t="s">
        <v>2328</v>
      </c>
      <c r="N1484" s="1334" t="s">
        <v>909</v>
      </c>
      <c r="O1484" s="1408" t="s">
        <v>2391</v>
      </c>
      <c r="P1484" s="179" t="s">
        <v>2370</v>
      </c>
    </row>
    <row r="1485" spans="1:16" s="21" customFormat="1" ht="96.5" customHeight="1" thickBot="1">
      <c r="A1485" s="1020"/>
      <c r="B1485" s="1232" t="s">
        <v>2318</v>
      </c>
      <c r="C1485" s="608" t="s">
        <v>2390</v>
      </c>
      <c r="D1485" s="1464" t="s">
        <v>2177</v>
      </c>
      <c r="E1485" s="24"/>
      <c r="F1485" s="15"/>
      <c r="G1485" s="36"/>
      <c r="H1485" s="37"/>
      <c r="I1485" s="59"/>
      <c r="J1485" s="890"/>
      <c r="K1485" s="39"/>
      <c r="L1485" s="117" t="s">
        <v>2213</v>
      </c>
      <c r="M1485" s="1446" t="s">
        <v>2328</v>
      </c>
      <c r="N1485" s="1334" t="s">
        <v>909</v>
      </c>
      <c r="O1485" s="1408" t="s">
        <v>2391</v>
      </c>
      <c r="P1485" s="179" t="s">
        <v>2370</v>
      </c>
    </row>
    <row r="1486" spans="1:16" s="21" customFormat="1" ht="96.5" customHeight="1" thickBot="1">
      <c r="A1486" s="1020"/>
      <c r="B1486" s="1232" t="s">
        <v>2318</v>
      </c>
      <c r="C1486" s="608" t="s">
        <v>2390</v>
      </c>
      <c r="D1486" s="1464" t="s">
        <v>2177</v>
      </c>
      <c r="E1486" s="24"/>
      <c r="F1486" s="15"/>
      <c r="G1486" s="36"/>
      <c r="H1486" s="37"/>
      <c r="I1486" s="59"/>
      <c r="J1486" s="890"/>
      <c r="K1486" s="39"/>
      <c r="L1486" s="58" t="s">
        <v>2214</v>
      </c>
      <c r="M1486" s="1446" t="s">
        <v>2328</v>
      </c>
      <c r="N1486" s="1334" t="s">
        <v>909</v>
      </c>
      <c r="O1486" s="1408" t="s">
        <v>2391</v>
      </c>
      <c r="P1486" s="179" t="s">
        <v>2373</v>
      </c>
    </row>
    <row r="1487" spans="1:16" s="21" customFormat="1" ht="96.5" customHeight="1" thickBot="1">
      <c r="A1487" s="1020"/>
      <c r="B1487" s="1232" t="s">
        <v>2318</v>
      </c>
      <c r="C1487" s="608" t="s">
        <v>2390</v>
      </c>
      <c r="D1487" s="1464" t="s">
        <v>2177</v>
      </c>
      <c r="E1487" s="24"/>
      <c r="F1487" s="15"/>
      <c r="G1487" s="36"/>
      <c r="H1487" s="37"/>
      <c r="I1487" s="59"/>
      <c r="J1487" s="890"/>
      <c r="K1487" s="39"/>
      <c r="L1487" s="58" t="s">
        <v>2215</v>
      </c>
      <c r="M1487" s="1446" t="s">
        <v>2328</v>
      </c>
      <c r="N1487" s="1334" t="s">
        <v>909</v>
      </c>
      <c r="O1487" s="1408" t="s">
        <v>2391</v>
      </c>
      <c r="P1487" s="179" t="s">
        <v>2373</v>
      </c>
    </row>
    <row r="1488" spans="1:16" s="14" customFormat="1" ht="96.5" customHeight="1" thickBot="1">
      <c r="A1488" s="1018"/>
      <c r="B1488" s="1232" t="s">
        <v>2318</v>
      </c>
      <c r="C1488" s="608" t="s">
        <v>2390</v>
      </c>
      <c r="D1488" s="1464" t="s">
        <v>2177</v>
      </c>
      <c r="E1488" s="24"/>
      <c r="F1488" s="15"/>
      <c r="G1488" s="36"/>
      <c r="H1488" s="37"/>
      <c r="I1488" s="59"/>
      <c r="J1488" s="890"/>
      <c r="K1488" s="39"/>
      <c r="L1488" s="58" t="s">
        <v>2237</v>
      </c>
      <c r="M1488" s="1446" t="s">
        <v>2328</v>
      </c>
      <c r="N1488" s="1334" t="s">
        <v>909</v>
      </c>
      <c r="O1488" s="1408" t="s">
        <v>2391</v>
      </c>
      <c r="P1488" s="179" t="s">
        <v>2373</v>
      </c>
    </row>
    <row r="1489" spans="1:16" s="21" customFormat="1" ht="96.5" customHeight="1" thickBot="1">
      <c r="A1489" s="1020"/>
      <c r="B1489" s="1232" t="s">
        <v>2318</v>
      </c>
      <c r="C1489" s="611" t="s">
        <v>2392</v>
      </c>
      <c r="D1489" s="178" t="s">
        <v>465</v>
      </c>
      <c r="E1489" s="947"/>
      <c r="F1489" s="948"/>
      <c r="G1489" s="949" t="str">
        <f>IF(F1489=0,"",E1489/F1489)</f>
        <v/>
      </c>
      <c r="H1489" s="933" t="str">
        <f>IF(F1489=0,"",G1489*1.35)</f>
        <v/>
      </c>
      <c r="I1489" s="86"/>
      <c r="J1489" s="890"/>
      <c r="K1489" s="933" t="str">
        <f>IF(I1489=0,"",I1489*1.35*J1489)</f>
        <v/>
      </c>
      <c r="L1489" s="58" t="s">
        <v>52</v>
      </c>
      <c r="M1489" s="1446" t="s">
        <v>2328</v>
      </c>
      <c r="N1489" s="1334" t="s">
        <v>909</v>
      </c>
      <c r="O1489" s="1408" t="s">
        <v>2393</v>
      </c>
      <c r="P1489" s="179" t="s">
        <v>2370</v>
      </c>
    </row>
    <row r="1490" spans="1:16" s="21" customFormat="1" ht="96.5" customHeight="1" thickBot="1">
      <c r="A1490" s="1020"/>
      <c r="B1490" s="1232" t="s">
        <v>2318</v>
      </c>
      <c r="C1490" s="611" t="s">
        <v>2392</v>
      </c>
      <c r="D1490" s="178" t="s">
        <v>512</v>
      </c>
      <c r="E1490" s="947"/>
      <c r="F1490" s="948"/>
      <c r="G1490" s="949"/>
      <c r="H1490" s="933"/>
      <c r="I1490" s="955" t="str">
        <f>IF(G1490=0,"",G1490*1.2*H1490)</f>
        <v/>
      </c>
      <c r="J1490" s="1414" t="s">
        <v>513</v>
      </c>
      <c r="K1490" s="35" t="str">
        <f>IF(I1489=0,"",K1489*0.1)</f>
        <v/>
      </c>
      <c r="L1490" s="58" t="s">
        <v>445</v>
      </c>
      <c r="M1490" s="1446" t="s">
        <v>2328</v>
      </c>
      <c r="N1490" s="1334" t="s">
        <v>909</v>
      </c>
      <c r="O1490" s="1408" t="s">
        <v>2393</v>
      </c>
      <c r="P1490" s="179" t="s">
        <v>2373</v>
      </c>
    </row>
    <row r="1491" spans="1:16" s="21" customFormat="1" ht="96.5" customHeight="1" thickBot="1">
      <c r="A1491" s="1020"/>
      <c r="B1491" s="1232" t="s">
        <v>2318</v>
      </c>
      <c r="C1491" s="611" t="s">
        <v>2392</v>
      </c>
      <c r="D1491" s="178" t="s">
        <v>512</v>
      </c>
      <c r="E1491" s="947"/>
      <c r="F1491" s="948"/>
      <c r="G1491" s="949"/>
      <c r="H1491" s="933"/>
      <c r="I1491" s="955" t="str">
        <f>IF(G1491=0,"",G1491*1.2*H1491)</f>
        <v/>
      </c>
      <c r="J1491" s="1414" t="s">
        <v>515</v>
      </c>
      <c r="K1491" s="35" t="str">
        <f>IF(I1489=0,"",K1489*0.75)</f>
        <v/>
      </c>
      <c r="L1491" s="117" t="s">
        <v>447</v>
      </c>
      <c r="M1491" s="1446" t="s">
        <v>2328</v>
      </c>
      <c r="N1491" s="1334" t="s">
        <v>909</v>
      </c>
      <c r="O1491" s="1408" t="s">
        <v>2393</v>
      </c>
      <c r="P1491" s="179" t="s">
        <v>2370</v>
      </c>
    </row>
    <row r="1492" spans="1:16" s="21" customFormat="1" ht="96.5" customHeight="1" thickBot="1">
      <c r="A1492" s="1020"/>
      <c r="B1492" s="1232" t="s">
        <v>2318</v>
      </c>
      <c r="C1492" s="608" t="s">
        <v>2394</v>
      </c>
      <c r="D1492" s="1464" t="s">
        <v>2177</v>
      </c>
      <c r="E1492" s="24"/>
      <c r="F1492" s="15"/>
      <c r="G1492" s="36"/>
      <c r="H1492" s="37"/>
      <c r="I1492" s="59"/>
      <c r="J1492" s="890"/>
      <c r="K1492" s="39"/>
      <c r="L1492" s="58" t="s">
        <v>52</v>
      </c>
      <c r="M1492" s="1446" t="s">
        <v>2328</v>
      </c>
      <c r="N1492" s="1334" t="s">
        <v>909</v>
      </c>
      <c r="O1492" s="1408" t="s">
        <v>2395</v>
      </c>
      <c r="P1492" s="179" t="s">
        <v>2370</v>
      </c>
    </row>
    <row r="1493" spans="1:16" s="21" customFormat="1" ht="96.5" customHeight="1" thickBot="1">
      <c r="A1493" s="1020"/>
      <c r="B1493" s="1232" t="s">
        <v>2318</v>
      </c>
      <c r="C1493" s="608" t="s">
        <v>2394</v>
      </c>
      <c r="D1493" s="1464" t="s">
        <v>2177</v>
      </c>
      <c r="E1493" s="24"/>
      <c r="F1493" s="15"/>
      <c r="G1493" s="36"/>
      <c r="H1493" s="37"/>
      <c r="I1493" s="59"/>
      <c r="J1493" s="890"/>
      <c r="K1493" s="39"/>
      <c r="L1493" s="117" t="s">
        <v>2253</v>
      </c>
      <c r="M1493" s="1446" t="s">
        <v>2328</v>
      </c>
      <c r="N1493" s="1334" t="s">
        <v>909</v>
      </c>
      <c r="O1493" s="1408" t="s">
        <v>2395</v>
      </c>
      <c r="P1493" s="179" t="s">
        <v>2370</v>
      </c>
    </row>
    <row r="1494" spans="1:16" s="21" customFormat="1" ht="96.5" customHeight="1" thickBot="1">
      <c r="A1494" s="1020"/>
      <c r="B1494" s="1232" t="s">
        <v>2318</v>
      </c>
      <c r="C1494" s="608" t="s">
        <v>2394</v>
      </c>
      <c r="D1494" s="1464" t="s">
        <v>2177</v>
      </c>
      <c r="E1494" s="24"/>
      <c r="F1494" s="15"/>
      <c r="G1494" s="36"/>
      <c r="H1494" s="37"/>
      <c r="I1494" s="59"/>
      <c r="J1494" s="890"/>
      <c r="K1494" s="39"/>
      <c r="L1494" s="58" t="s">
        <v>904</v>
      </c>
      <c r="M1494" s="1446" t="s">
        <v>2328</v>
      </c>
      <c r="N1494" s="1334" t="s">
        <v>909</v>
      </c>
      <c r="O1494" s="1408" t="s">
        <v>2395</v>
      </c>
      <c r="P1494" s="1626" t="s">
        <v>2396</v>
      </c>
    </row>
    <row r="1495" spans="1:16" s="14" customFormat="1" ht="96.5" customHeight="1" thickBot="1">
      <c r="A1495" s="1018"/>
      <c r="B1495" s="1232" t="s">
        <v>2318</v>
      </c>
      <c r="C1495" s="608" t="s">
        <v>2394</v>
      </c>
      <c r="D1495" s="1464" t="s">
        <v>2177</v>
      </c>
      <c r="E1495" s="24"/>
      <c r="F1495" s="15"/>
      <c r="G1495" s="36"/>
      <c r="H1495" s="37"/>
      <c r="I1495" s="59"/>
      <c r="J1495" s="890"/>
      <c r="K1495" s="39"/>
      <c r="L1495" s="58" t="s">
        <v>906</v>
      </c>
      <c r="M1495" s="1446" t="s">
        <v>2328</v>
      </c>
      <c r="N1495" s="1334" t="s">
        <v>909</v>
      </c>
      <c r="O1495" s="1408" t="s">
        <v>2395</v>
      </c>
      <c r="P1495" s="1626" t="s">
        <v>2397</v>
      </c>
    </row>
    <row r="1496" spans="1:16" s="14" customFormat="1" ht="96.5" customHeight="1" thickBot="1">
      <c r="A1496" s="1018"/>
      <c r="B1496" s="1232" t="s">
        <v>2318</v>
      </c>
      <c r="C1496" s="608" t="s">
        <v>2394</v>
      </c>
      <c r="D1496" s="1464" t="s">
        <v>2177</v>
      </c>
      <c r="E1496" s="24"/>
      <c r="F1496" s="15"/>
      <c r="G1496" s="36"/>
      <c r="H1496" s="37"/>
      <c r="I1496" s="59"/>
      <c r="J1496" s="890"/>
      <c r="K1496" s="39"/>
      <c r="L1496" s="117" t="s">
        <v>2034</v>
      </c>
      <c r="M1496" s="1446" t="s">
        <v>2328</v>
      </c>
      <c r="N1496" s="1334" t="s">
        <v>909</v>
      </c>
      <c r="O1496" s="1408" t="s">
        <v>2395</v>
      </c>
      <c r="P1496" s="179" t="s">
        <v>2370</v>
      </c>
    </row>
    <row r="1497" spans="1:16" s="14" customFormat="1" ht="96.5" customHeight="1" thickBot="1">
      <c r="A1497" s="1018"/>
      <c r="B1497" s="1232" t="s">
        <v>2318</v>
      </c>
      <c r="C1497" s="608" t="s">
        <v>2394</v>
      </c>
      <c r="D1497" s="1464" t="s">
        <v>2177</v>
      </c>
      <c r="E1497" s="24"/>
      <c r="F1497" s="15"/>
      <c r="G1497" s="36"/>
      <c r="H1497" s="37"/>
      <c r="I1497" s="59"/>
      <c r="J1497" s="890"/>
      <c r="K1497" s="39"/>
      <c r="L1497" s="117" t="s">
        <v>2213</v>
      </c>
      <c r="M1497" s="1446" t="s">
        <v>2328</v>
      </c>
      <c r="N1497" s="1334" t="s">
        <v>909</v>
      </c>
      <c r="O1497" s="1408" t="s">
        <v>2395</v>
      </c>
      <c r="P1497" s="179" t="s">
        <v>2370</v>
      </c>
    </row>
    <row r="1498" spans="1:16" s="14" customFormat="1" ht="96.5" customHeight="1" thickBot="1">
      <c r="A1498" s="1018"/>
      <c r="B1498" s="1232" t="s">
        <v>2318</v>
      </c>
      <c r="C1498" s="608" t="s">
        <v>2394</v>
      </c>
      <c r="D1498" s="1464" t="s">
        <v>2177</v>
      </c>
      <c r="E1498" s="24"/>
      <c r="F1498" s="15"/>
      <c r="G1498" s="36"/>
      <c r="H1498" s="37"/>
      <c r="I1498" s="59"/>
      <c r="J1498" s="890"/>
      <c r="K1498" s="39"/>
      <c r="L1498" s="58" t="s">
        <v>2214</v>
      </c>
      <c r="M1498" s="1446" t="s">
        <v>2328</v>
      </c>
      <c r="N1498" s="1334" t="s">
        <v>909</v>
      </c>
      <c r="O1498" s="1408" t="s">
        <v>2395</v>
      </c>
      <c r="P1498" s="1626" t="s">
        <v>2397</v>
      </c>
    </row>
    <row r="1499" spans="1:16" s="14" customFormat="1" ht="96.5" customHeight="1" thickBot="1">
      <c r="A1499" s="1018"/>
      <c r="B1499" s="1232" t="s">
        <v>2318</v>
      </c>
      <c r="C1499" s="608" t="s">
        <v>2394</v>
      </c>
      <c r="D1499" s="1464" t="s">
        <v>2177</v>
      </c>
      <c r="E1499" s="24"/>
      <c r="F1499" s="15"/>
      <c r="G1499" s="36"/>
      <c r="H1499" s="37"/>
      <c r="I1499" s="59"/>
      <c r="J1499" s="890"/>
      <c r="K1499" s="39"/>
      <c r="L1499" s="58" t="s">
        <v>2215</v>
      </c>
      <c r="M1499" s="1446" t="s">
        <v>2328</v>
      </c>
      <c r="N1499" s="1334" t="s">
        <v>909</v>
      </c>
      <c r="O1499" s="1408" t="s">
        <v>2395</v>
      </c>
      <c r="P1499" s="1626" t="s">
        <v>2396</v>
      </c>
    </row>
    <row r="1500" spans="1:16" s="14" customFormat="1" ht="96.5" customHeight="1" thickBot="1">
      <c r="A1500" s="1018"/>
      <c r="B1500" s="1232" t="s">
        <v>2318</v>
      </c>
      <c r="C1500" s="608" t="s">
        <v>2394</v>
      </c>
      <c r="D1500" s="1464" t="s">
        <v>2177</v>
      </c>
      <c r="E1500" s="24"/>
      <c r="F1500" s="15"/>
      <c r="G1500" s="36"/>
      <c r="H1500" s="37"/>
      <c r="I1500" s="59"/>
      <c r="J1500" s="890"/>
      <c r="K1500" s="39"/>
      <c r="L1500" s="58" t="s">
        <v>2237</v>
      </c>
      <c r="M1500" s="1446" t="s">
        <v>2328</v>
      </c>
      <c r="N1500" s="1334" t="s">
        <v>909</v>
      </c>
      <c r="O1500" s="1408" t="s">
        <v>2395</v>
      </c>
      <c r="P1500" s="1626" t="s">
        <v>2397</v>
      </c>
    </row>
    <row r="1501" spans="1:16" s="14" customFormat="1" ht="42.65" customHeight="1" thickBot="1">
      <c r="A1501" s="1018"/>
      <c r="B1501" s="1232" t="s">
        <v>2318</v>
      </c>
      <c r="C1501" s="607" t="s">
        <v>2398</v>
      </c>
      <c r="D1501" s="178" t="s">
        <v>465</v>
      </c>
      <c r="E1501" s="947"/>
      <c r="F1501" s="948"/>
      <c r="G1501" s="949" t="str">
        <f>IF(F1501=0,"",E1501/F1501)</f>
        <v/>
      </c>
      <c r="H1501" s="933" t="str">
        <f>IF(F1501=0,"",G1501*1.35)</f>
        <v/>
      </c>
      <c r="I1501" s="86"/>
      <c r="J1501" s="890"/>
      <c r="K1501" s="933" t="str">
        <f>IF(I1501=0,"",I1501*1.35*J1501)</f>
        <v/>
      </c>
      <c r="L1501" s="58" t="s">
        <v>52</v>
      </c>
      <c r="M1501" s="1446" t="s">
        <v>2328</v>
      </c>
      <c r="N1501" s="1334" t="s">
        <v>909</v>
      </c>
      <c r="O1501" s="1408" t="s">
        <v>2399</v>
      </c>
      <c r="P1501" s="1626" t="s">
        <v>2400</v>
      </c>
    </row>
    <row r="1502" spans="1:16" s="21" customFormat="1" ht="89" customHeight="1" thickBot="1">
      <c r="A1502" s="1020"/>
      <c r="B1502" s="1232" t="s">
        <v>2318</v>
      </c>
      <c r="C1502" s="608" t="s">
        <v>2398</v>
      </c>
      <c r="D1502" s="178" t="s">
        <v>512</v>
      </c>
      <c r="E1502" s="947"/>
      <c r="F1502" s="948"/>
      <c r="G1502" s="949"/>
      <c r="H1502" s="933"/>
      <c r="I1502" s="955" t="str">
        <f>IF(G1502=0,"",G1502*1.2*H1502)</f>
        <v/>
      </c>
      <c r="J1502" s="1414" t="s">
        <v>513</v>
      </c>
      <c r="K1502" s="35" t="str">
        <f>IF(I1501=0,"",K1501*0.1)</f>
        <v/>
      </c>
      <c r="L1502" s="58" t="s">
        <v>445</v>
      </c>
      <c r="M1502" s="1446" t="s">
        <v>2328</v>
      </c>
      <c r="N1502" s="1334" t="s">
        <v>909</v>
      </c>
      <c r="O1502" s="1408" t="s">
        <v>2399</v>
      </c>
      <c r="P1502" s="1626" t="s">
        <v>2401</v>
      </c>
    </row>
    <row r="1503" spans="1:16" s="21" customFormat="1" ht="42.65" customHeight="1" thickBot="1">
      <c r="A1503" s="1020"/>
      <c r="B1503" s="1232" t="s">
        <v>2318</v>
      </c>
      <c r="C1503" s="607" t="s">
        <v>2398</v>
      </c>
      <c r="D1503" s="178" t="s">
        <v>512</v>
      </c>
      <c r="E1503" s="947"/>
      <c r="F1503" s="948"/>
      <c r="G1503" s="949"/>
      <c r="H1503" s="933"/>
      <c r="I1503" s="955" t="str">
        <f>IF(G1503=0,"",G1503*1.2*H1503)</f>
        <v/>
      </c>
      <c r="J1503" s="1414" t="s">
        <v>515</v>
      </c>
      <c r="K1503" s="35" t="str">
        <f>IF(I1501=0,"",K1501*0.75)</f>
        <v/>
      </c>
      <c r="L1503" s="58" t="s">
        <v>447</v>
      </c>
      <c r="M1503" s="1446" t="s">
        <v>2328</v>
      </c>
      <c r="N1503" s="1334" t="s">
        <v>909</v>
      </c>
      <c r="O1503" s="1408" t="s">
        <v>2399</v>
      </c>
      <c r="P1503" s="1626" t="s">
        <v>2400</v>
      </c>
    </row>
    <row r="1504" spans="1:16" s="21" customFormat="1" ht="42.65" customHeight="1" thickBot="1">
      <c r="A1504" s="1020"/>
      <c r="B1504" s="1232" t="s">
        <v>2318</v>
      </c>
      <c r="C1504" s="614" t="s">
        <v>2402</v>
      </c>
      <c r="D1504" s="1510"/>
      <c r="E1504" s="24"/>
      <c r="F1504" s="15"/>
      <c r="G1504" s="36"/>
      <c r="H1504" s="37"/>
      <c r="I1504" s="59"/>
      <c r="J1504" s="1414"/>
      <c r="K1504" s="933" t="str">
        <f>IF(I1500=0,"",I1500*1.35*#REF!)</f>
        <v/>
      </c>
      <c r="L1504" s="58" t="s">
        <v>52</v>
      </c>
      <c r="M1504" s="1446" t="s">
        <v>2328</v>
      </c>
      <c r="N1504" s="1334" t="s">
        <v>909</v>
      </c>
      <c r="O1504" s="1408" t="s">
        <v>2403</v>
      </c>
      <c r="P1504" s="179" t="s">
        <v>528</v>
      </c>
    </row>
    <row r="1505" spans="1:16" s="14" customFormat="1" ht="42.65" customHeight="1" thickBot="1">
      <c r="A1505" s="1018"/>
      <c r="B1505" s="1232" t="s">
        <v>2318</v>
      </c>
      <c r="C1505" s="614" t="s">
        <v>2402</v>
      </c>
      <c r="D1505" s="1510"/>
      <c r="E1505" s="24"/>
      <c r="F1505" s="15"/>
      <c r="G1505" s="36"/>
      <c r="H1505" s="37"/>
      <c r="I1505" s="59"/>
      <c r="J1505" s="1414"/>
      <c r="K1505" s="933" t="str">
        <f>IF(I1501=0,"",I1501*1.35*#REF!)</f>
        <v/>
      </c>
      <c r="L1505" s="58" t="s">
        <v>447</v>
      </c>
      <c r="M1505" s="1446" t="s">
        <v>2328</v>
      </c>
      <c r="N1505" s="1334" t="s">
        <v>909</v>
      </c>
      <c r="O1505" s="1408" t="s">
        <v>2403</v>
      </c>
      <c r="P1505" s="179" t="s">
        <v>528</v>
      </c>
    </row>
    <row r="1506" spans="1:16" s="14" customFormat="1" ht="88.5" customHeight="1" thickBot="1">
      <c r="A1506" s="1018"/>
      <c r="B1506" s="1232" t="s">
        <v>2318</v>
      </c>
      <c r="C1506" s="614" t="s">
        <v>2402</v>
      </c>
      <c r="D1506" s="1510"/>
      <c r="E1506" s="24"/>
      <c r="F1506" s="15"/>
      <c r="G1506" s="36"/>
      <c r="H1506" s="37"/>
      <c r="I1506" s="59"/>
      <c r="J1506" s="1414"/>
      <c r="K1506" s="35" t="str">
        <f>IF(I1501=0,"",K1505*0.75)</f>
        <v/>
      </c>
      <c r="L1506" s="58" t="s">
        <v>904</v>
      </c>
      <c r="M1506" s="1446" t="s">
        <v>2328</v>
      </c>
      <c r="N1506" s="1334" t="s">
        <v>909</v>
      </c>
      <c r="O1506" s="1408" t="s">
        <v>2403</v>
      </c>
      <c r="P1506" s="1626" t="s">
        <v>2397</v>
      </c>
    </row>
    <row r="1507" spans="1:16" s="14" customFormat="1" ht="88.5" customHeight="1" thickBot="1">
      <c r="A1507" s="1018"/>
      <c r="B1507" s="1232" t="s">
        <v>2318</v>
      </c>
      <c r="C1507" s="614" t="s">
        <v>2402</v>
      </c>
      <c r="D1507" s="1510"/>
      <c r="E1507" s="24"/>
      <c r="F1507" s="15"/>
      <c r="G1507" s="36"/>
      <c r="H1507" s="37"/>
      <c r="I1507" s="59"/>
      <c r="J1507" s="1414"/>
      <c r="K1507" s="933"/>
      <c r="L1507" s="58" t="s">
        <v>906</v>
      </c>
      <c r="M1507" s="1446" t="s">
        <v>2328</v>
      </c>
      <c r="N1507" s="1334" t="s">
        <v>909</v>
      </c>
      <c r="O1507" s="1408" t="s">
        <v>2403</v>
      </c>
      <c r="P1507" s="179" t="s">
        <v>2404</v>
      </c>
    </row>
    <row r="1508" spans="1:16" s="14" customFormat="1" ht="42.65" customHeight="1" thickBot="1">
      <c r="A1508" s="1018"/>
      <c r="B1508" s="1232" t="s">
        <v>2318</v>
      </c>
      <c r="C1508" s="614" t="s">
        <v>2402</v>
      </c>
      <c r="D1508" s="1510"/>
      <c r="E1508" s="24"/>
      <c r="F1508" s="15"/>
      <c r="G1508" s="36"/>
      <c r="H1508" s="37"/>
      <c r="I1508" s="59"/>
      <c r="J1508" s="1414"/>
      <c r="K1508" s="933" t="str">
        <f>IF(I1505=0,"",I1505*1.35*#REF!)</f>
        <v/>
      </c>
      <c r="L1508" s="58" t="s">
        <v>2034</v>
      </c>
      <c r="M1508" s="1446" t="s">
        <v>2328</v>
      </c>
      <c r="N1508" s="1334" t="s">
        <v>909</v>
      </c>
      <c r="O1508" s="1408" t="s">
        <v>2403</v>
      </c>
      <c r="P1508" s="179" t="s">
        <v>528</v>
      </c>
    </row>
    <row r="1509" spans="1:16" s="14" customFormat="1" ht="42.65" customHeight="1" thickBot="1">
      <c r="A1509" s="1018"/>
      <c r="B1509" s="1232" t="s">
        <v>2318</v>
      </c>
      <c r="C1509" s="614" t="s">
        <v>2402</v>
      </c>
      <c r="D1509" s="1510"/>
      <c r="E1509" s="24"/>
      <c r="F1509" s="15"/>
      <c r="G1509" s="36"/>
      <c r="H1509" s="37"/>
      <c r="I1509" s="59"/>
      <c r="J1509" s="1414"/>
      <c r="K1509" s="933" t="str">
        <f>IF(I1506=0,"",I1506*1.35*#REF!)</f>
        <v/>
      </c>
      <c r="L1509" s="58" t="s">
        <v>2213</v>
      </c>
      <c r="M1509" s="1446" t="s">
        <v>2328</v>
      </c>
      <c r="N1509" s="1334" t="s">
        <v>909</v>
      </c>
      <c r="O1509" s="1408" t="s">
        <v>2403</v>
      </c>
      <c r="P1509" s="179" t="s">
        <v>528</v>
      </c>
    </row>
    <row r="1510" spans="1:16" s="14" customFormat="1" ht="93" customHeight="1" thickBot="1">
      <c r="A1510" s="1018"/>
      <c r="B1510" s="1232" t="s">
        <v>2318</v>
      </c>
      <c r="C1510" s="614" t="s">
        <v>2402</v>
      </c>
      <c r="D1510" s="1510"/>
      <c r="E1510" s="24"/>
      <c r="F1510" s="15"/>
      <c r="G1510" s="36"/>
      <c r="H1510" s="37"/>
      <c r="I1510" s="59"/>
      <c r="J1510" s="1414"/>
      <c r="K1510" s="933" t="str">
        <f>IF(I1507=0,"",I1507*1.35*#REF!)</f>
        <v/>
      </c>
      <c r="L1510" s="58" t="s">
        <v>2214</v>
      </c>
      <c r="M1510" s="1446" t="s">
        <v>2328</v>
      </c>
      <c r="N1510" s="1334" t="s">
        <v>909</v>
      </c>
      <c r="O1510" s="1408" t="s">
        <v>2403</v>
      </c>
      <c r="P1510" s="179" t="s">
        <v>2404</v>
      </c>
    </row>
    <row r="1511" spans="1:16" s="14" customFormat="1" ht="93" customHeight="1" thickBot="1">
      <c r="A1511" s="1018"/>
      <c r="B1511" s="1232" t="s">
        <v>2318</v>
      </c>
      <c r="C1511" s="614" t="s">
        <v>2402</v>
      </c>
      <c r="D1511" s="1510"/>
      <c r="E1511" s="24"/>
      <c r="F1511" s="15"/>
      <c r="G1511" s="36"/>
      <c r="H1511" s="37"/>
      <c r="I1511" s="59"/>
      <c r="J1511" s="1414"/>
      <c r="K1511" s="933" t="str">
        <f>IF(I1508=0,"",I1508*1.35*#REF!)</f>
        <v/>
      </c>
      <c r="L1511" s="58" t="s">
        <v>2215</v>
      </c>
      <c r="M1511" s="1446" t="s">
        <v>2328</v>
      </c>
      <c r="N1511" s="1334" t="s">
        <v>909</v>
      </c>
      <c r="O1511" s="1408" t="s">
        <v>2403</v>
      </c>
      <c r="P1511" s="179" t="s">
        <v>2404</v>
      </c>
    </row>
    <row r="1512" spans="1:16" s="14" customFormat="1" ht="93" customHeight="1" thickBot="1">
      <c r="A1512" s="1018"/>
      <c r="B1512" s="1232" t="s">
        <v>2318</v>
      </c>
      <c r="C1512" s="614" t="s">
        <v>2402</v>
      </c>
      <c r="D1512" s="1510"/>
      <c r="E1512" s="24"/>
      <c r="F1512" s="15"/>
      <c r="G1512" s="36"/>
      <c r="H1512" s="37"/>
      <c r="I1512" s="59"/>
      <c r="J1512" s="1414"/>
      <c r="K1512" s="933" t="str">
        <f>IF(I1509=0,"",I1509*1.35*#REF!)</f>
        <v/>
      </c>
      <c r="L1512" s="58" t="s">
        <v>2237</v>
      </c>
      <c r="M1512" s="1446" t="s">
        <v>2328</v>
      </c>
      <c r="N1512" s="1334" t="s">
        <v>909</v>
      </c>
      <c r="O1512" s="1408" t="s">
        <v>2405</v>
      </c>
      <c r="P1512" s="179" t="s">
        <v>2404</v>
      </c>
    </row>
    <row r="1513" spans="1:16" s="14" customFormat="1" ht="42.65" customHeight="1" thickBot="1">
      <c r="A1513" s="1018"/>
      <c r="B1513" s="1463" t="s">
        <v>2406</v>
      </c>
      <c r="C1513" s="614" t="s">
        <v>2407</v>
      </c>
      <c r="D1513" s="1510"/>
      <c r="E1513" s="24"/>
      <c r="F1513" s="15"/>
      <c r="G1513" s="36"/>
      <c r="H1513" s="37"/>
      <c r="I1513" s="59"/>
      <c r="J1513" s="1414"/>
      <c r="K1513" s="933" t="str">
        <f>IF(I1510=0,"",I1510*1.35*#REF!)</f>
        <v/>
      </c>
      <c r="L1513" s="155" t="s">
        <v>52</v>
      </c>
      <c r="M1513" s="1446" t="s">
        <v>2328</v>
      </c>
      <c r="N1513" s="1334" t="s">
        <v>909</v>
      </c>
      <c r="O1513" s="1408" t="s">
        <v>2408</v>
      </c>
      <c r="P1513" s="179" t="s">
        <v>2409</v>
      </c>
    </row>
    <row r="1514" spans="1:16" s="14" customFormat="1" ht="42.65" customHeight="1" thickBot="1">
      <c r="A1514" s="1018"/>
      <c r="B1514" s="1463" t="s">
        <v>2307</v>
      </c>
      <c r="C1514" s="614" t="s">
        <v>2407</v>
      </c>
      <c r="D1514" s="1510"/>
      <c r="E1514" s="24"/>
      <c r="F1514" s="15"/>
      <c r="G1514" s="36"/>
      <c r="H1514" s="37"/>
      <c r="I1514" s="59"/>
      <c r="J1514" s="1414"/>
      <c r="K1514" s="35"/>
      <c r="L1514" s="155" t="s">
        <v>447</v>
      </c>
      <c r="M1514" s="1446" t="s">
        <v>2328</v>
      </c>
      <c r="N1514" s="1334" t="s">
        <v>909</v>
      </c>
      <c r="O1514" s="1408" t="s">
        <v>2408</v>
      </c>
      <c r="P1514" s="179" t="s">
        <v>2409</v>
      </c>
    </row>
    <row r="1515" spans="1:16" s="14" customFormat="1" ht="100.5" customHeight="1" thickBot="1">
      <c r="A1515" s="1018"/>
      <c r="B1515" s="1463" t="s">
        <v>2307</v>
      </c>
      <c r="C1515" s="607" t="s">
        <v>2407</v>
      </c>
      <c r="D1515" s="178"/>
      <c r="E1515" s="24"/>
      <c r="F1515" s="15"/>
      <c r="G1515" s="36"/>
      <c r="H1515" s="37"/>
      <c r="I1515" s="59"/>
      <c r="J1515" s="1414"/>
      <c r="K1515" s="35"/>
      <c r="L1515" s="155" t="s">
        <v>904</v>
      </c>
      <c r="M1515" s="1446" t="s">
        <v>2328</v>
      </c>
      <c r="N1515" s="1334" t="s">
        <v>909</v>
      </c>
      <c r="O1515" s="1408" t="s">
        <v>2408</v>
      </c>
      <c r="P1515" s="179" t="s">
        <v>2410</v>
      </c>
    </row>
    <row r="1516" spans="1:16" s="14" customFormat="1" ht="42.65" customHeight="1" thickBot="1">
      <c r="A1516" s="1018"/>
      <c r="B1516" s="1463" t="s">
        <v>2307</v>
      </c>
      <c r="C1516" s="607" t="s">
        <v>2407</v>
      </c>
      <c r="D1516" s="178"/>
      <c r="E1516" s="964"/>
      <c r="F1516" s="15"/>
      <c r="G1516" s="36"/>
      <c r="H1516" s="37"/>
      <c r="I1516" s="59"/>
      <c r="J1516" s="1414"/>
      <c r="K1516" s="35"/>
      <c r="L1516" s="155" t="s">
        <v>2372</v>
      </c>
      <c r="M1516" s="1446" t="s">
        <v>2328</v>
      </c>
      <c r="N1516" s="1334" t="s">
        <v>909</v>
      </c>
      <c r="O1516" s="1408" t="s">
        <v>2408</v>
      </c>
      <c r="P1516" s="179" t="s">
        <v>2409</v>
      </c>
    </row>
    <row r="1517" spans="1:16" s="14" customFormat="1" ht="42.65" customHeight="1" thickBot="1">
      <c r="A1517" s="1018"/>
      <c r="B1517" s="1463" t="s">
        <v>2307</v>
      </c>
      <c r="C1517" s="608" t="s">
        <v>2411</v>
      </c>
      <c r="D1517" s="178"/>
      <c r="E1517" s="24"/>
      <c r="F1517" s="15"/>
      <c r="G1517" s="36"/>
      <c r="H1517" s="37"/>
      <c r="I1517" s="59"/>
      <c r="J1517" s="890"/>
      <c r="K1517" s="35"/>
      <c r="L1517" s="58" t="s">
        <v>52</v>
      </c>
      <c r="M1517" s="1446" t="s">
        <v>2328</v>
      </c>
      <c r="N1517" s="1334" t="s">
        <v>909</v>
      </c>
      <c r="O1517" s="1408" t="s">
        <v>2412</v>
      </c>
      <c r="P1517" s="179" t="s">
        <v>2413</v>
      </c>
    </row>
    <row r="1518" spans="1:16" s="14" customFormat="1" ht="42.65" customHeight="1" thickBot="1">
      <c r="A1518" s="1018"/>
      <c r="B1518" s="1463" t="s">
        <v>2307</v>
      </c>
      <c r="C1518" s="608" t="s">
        <v>2411</v>
      </c>
      <c r="D1518" s="1567"/>
      <c r="E1518" s="24"/>
      <c r="F1518" s="15"/>
      <c r="G1518" s="36"/>
      <c r="H1518" s="37"/>
      <c r="I1518" s="59"/>
      <c r="J1518" s="890"/>
      <c r="K1518" s="39"/>
      <c r="L1518" s="58" t="s">
        <v>445</v>
      </c>
      <c r="M1518" s="1446" t="s">
        <v>2328</v>
      </c>
      <c r="N1518" s="1334" t="s">
        <v>909</v>
      </c>
      <c r="O1518" s="1408" t="s">
        <v>2412</v>
      </c>
      <c r="P1518" s="179" t="s">
        <v>2414</v>
      </c>
    </row>
    <row r="1519" spans="1:16" s="14" customFormat="1" ht="42.65" customHeight="1" thickBot="1">
      <c r="A1519" s="1018"/>
      <c r="B1519" s="1463" t="s">
        <v>2307</v>
      </c>
      <c r="C1519" s="607" t="s">
        <v>2411</v>
      </c>
      <c r="D1519" s="1567"/>
      <c r="E1519" s="24"/>
      <c r="F1519" s="15"/>
      <c r="G1519" s="36"/>
      <c r="H1519" s="37"/>
      <c r="I1519" s="59"/>
      <c r="J1519" s="890"/>
      <c r="K1519" s="39"/>
      <c r="L1519" s="58" t="s">
        <v>447</v>
      </c>
      <c r="M1519" s="1446" t="s">
        <v>2328</v>
      </c>
      <c r="N1519" s="1334" t="s">
        <v>909</v>
      </c>
      <c r="O1519" s="1408" t="s">
        <v>2412</v>
      </c>
      <c r="P1519" s="179" t="s">
        <v>2413</v>
      </c>
    </row>
    <row r="1520" spans="1:16" s="14" customFormat="1" ht="42.65" customHeight="1" thickBot="1">
      <c r="A1520" s="1018"/>
      <c r="B1520" s="1463" t="s">
        <v>2307</v>
      </c>
      <c r="C1520" s="607" t="s">
        <v>2411</v>
      </c>
      <c r="D1520" s="1567"/>
      <c r="E1520" s="24"/>
      <c r="F1520" s="15"/>
      <c r="G1520" s="36"/>
      <c r="H1520" s="37"/>
      <c r="I1520" s="59"/>
      <c r="J1520" s="890"/>
      <c r="K1520" s="39"/>
      <c r="L1520" s="58" t="s">
        <v>2415</v>
      </c>
      <c r="M1520" s="1446" t="s">
        <v>2328</v>
      </c>
      <c r="N1520" s="1334" t="s">
        <v>909</v>
      </c>
      <c r="O1520" s="1408" t="s">
        <v>2412</v>
      </c>
      <c r="P1520" s="179" t="s">
        <v>2413</v>
      </c>
    </row>
    <row r="1521" spans="1:16" s="14" customFormat="1" ht="42.65" customHeight="1" thickBot="1">
      <c r="A1521" s="1018"/>
      <c r="B1521" s="1463" t="s">
        <v>2307</v>
      </c>
      <c r="C1521" s="607" t="s">
        <v>2411</v>
      </c>
      <c r="D1521" s="1567"/>
      <c r="E1521" s="24"/>
      <c r="F1521" s="15"/>
      <c r="G1521" s="36"/>
      <c r="H1521" s="37"/>
      <c r="I1521" s="59"/>
      <c r="J1521" s="890"/>
      <c r="K1521" s="39"/>
      <c r="L1521" s="58" t="s">
        <v>2416</v>
      </c>
      <c r="M1521" s="1446" t="s">
        <v>2328</v>
      </c>
      <c r="N1521" s="1334" t="s">
        <v>909</v>
      </c>
      <c r="O1521" s="1408" t="s">
        <v>2412</v>
      </c>
      <c r="P1521" s="179" t="s">
        <v>2414</v>
      </c>
    </row>
    <row r="1522" spans="1:16" s="14" customFormat="1" ht="42.65" customHeight="1" thickBot="1">
      <c r="A1522" s="1018"/>
      <c r="B1522" s="1463" t="s">
        <v>2307</v>
      </c>
      <c r="C1522" s="607" t="s">
        <v>2411</v>
      </c>
      <c r="D1522" s="1567"/>
      <c r="E1522" s="24"/>
      <c r="F1522" s="15"/>
      <c r="G1522" s="36"/>
      <c r="H1522" s="37"/>
      <c r="I1522" s="59"/>
      <c r="J1522" s="890"/>
      <c r="K1522" s="39"/>
      <c r="L1522" s="58" t="s">
        <v>2417</v>
      </c>
      <c r="M1522" s="1446" t="s">
        <v>2328</v>
      </c>
      <c r="N1522" s="1334" t="s">
        <v>909</v>
      </c>
      <c r="O1522" s="1408" t="s">
        <v>2412</v>
      </c>
      <c r="P1522" s="179" t="s">
        <v>2413</v>
      </c>
    </row>
    <row r="1523" spans="1:16" s="14" customFormat="1" ht="42.65" customHeight="1" thickBot="1">
      <c r="A1523" s="1018"/>
      <c r="B1523" s="1463" t="s">
        <v>2307</v>
      </c>
      <c r="C1523" s="607" t="s">
        <v>2418</v>
      </c>
      <c r="D1523" s="178"/>
      <c r="E1523" s="24"/>
      <c r="F1523" s="15"/>
      <c r="G1523" s="36"/>
      <c r="H1523" s="37"/>
      <c r="I1523" s="59"/>
      <c r="J1523" s="890"/>
      <c r="K1523" s="39"/>
      <c r="L1523" s="155" t="s">
        <v>2419</v>
      </c>
      <c r="M1523" s="1446" t="s">
        <v>2157</v>
      </c>
      <c r="N1523" s="1334" t="s">
        <v>909</v>
      </c>
      <c r="O1523" s="1408" t="s">
        <v>2420</v>
      </c>
      <c r="P1523" s="179" t="s">
        <v>2413</v>
      </c>
    </row>
    <row r="1524" spans="1:16" s="14" customFormat="1" ht="42.65" customHeight="1" thickBot="1">
      <c r="A1524" s="1018"/>
      <c r="B1524" s="1463" t="s">
        <v>2307</v>
      </c>
      <c r="C1524" s="607" t="s">
        <v>2418</v>
      </c>
      <c r="D1524" s="178"/>
      <c r="E1524" s="24"/>
      <c r="F1524" s="15"/>
      <c r="G1524" s="36"/>
      <c r="H1524" s="37"/>
      <c r="I1524" s="59"/>
      <c r="J1524" s="890"/>
      <c r="K1524" s="39"/>
      <c r="L1524" s="155" t="s">
        <v>2299</v>
      </c>
      <c r="M1524" s="1446" t="s">
        <v>2157</v>
      </c>
      <c r="N1524" s="1334" t="s">
        <v>909</v>
      </c>
      <c r="O1524" s="1408" t="s">
        <v>2420</v>
      </c>
      <c r="P1524" s="179" t="s">
        <v>2414</v>
      </c>
    </row>
    <row r="1525" spans="1:16" s="14" customFormat="1" ht="42.65" customHeight="1" thickBot="1">
      <c r="A1525" s="1018"/>
      <c r="B1525" s="1463" t="s">
        <v>2307</v>
      </c>
      <c r="C1525" s="607" t="s">
        <v>2418</v>
      </c>
      <c r="D1525" s="178"/>
      <c r="E1525" s="24"/>
      <c r="F1525" s="15"/>
      <c r="G1525" s="36"/>
      <c r="H1525" s="37"/>
      <c r="I1525" s="59"/>
      <c r="J1525" s="890"/>
      <c r="K1525" s="39"/>
      <c r="L1525" s="155" t="s">
        <v>2421</v>
      </c>
      <c r="M1525" s="1446" t="s">
        <v>2157</v>
      </c>
      <c r="N1525" s="1334" t="s">
        <v>909</v>
      </c>
      <c r="O1525" s="1408" t="s">
        <v>2420</v>
      </c>
      <c r="P1525" s="179" t="s">
        <v>2413</v>
      </c>
    </row>
    <row r="1526" spans="1:16" ht="42.65" customHeight="1" thickBot="1">
      <c r="B1526" s="1463" t="s">
        <v>2307</v>
      </c>
      <c r="C1526" s="608" t="s">
        <v>2418</v>
      </c>
      <c r="D1526" s="178"/>
      <c r="E1526" s="558"/>
      <c r="F1526" s="563"/>
      <c r="G1526" s="564"/>
      <c r="H1526" s="565"/>
      <c r="I1526" s="566"/>
      <c r="J1526" s="890"/>
      <c r="K1526" s="565"/>
      <c r="L1526" s="58" t="s">
        <v>2422</v>
      </c>
      <c r="M1526" s="1446" t="s">
        <v>2157</v>
      </c>
      <c r="N1526" s="1334" t="s">
        <v>909</v>
      </c>
      <c r="O1526" s="1408" t="s">
        <v>2420</v>
      </c>
      <c r="P1526" s="179" t="s">
        <v>2413</v>
      </c>
    </row>
    <row r="1527" spans="1:16" ht="42.65" customHeight="1" thickBot="1">
      <c r="B1527" s="1463" t="s">
        <v>2307</v>
      </c>
      <c r="C1527" s="608" t="s">
        <v>2418</v>
      </c>
      <c r="D1527" s="178"/>
      <c r="E1527" s="558"/>
      <c r="F1527" s="563"/>
      <c r="G1527" s="564"/>
      <c r="H1527" s="565"/>
      <c r="I1527" s="566"/>
      <c r="J1527" s="890"/>
      <c r="K1527" s="565"/>
      <c r="L1527" s="58" t="s">
        <v>2423</v>
      </c>
      <c r="M1527" s="1446" t="s">
        <v>2157</v>
      </c>
      <c r="N1527" s="1334" t="s">
        <v>909</v>
      </c>
      <c r="O1527" s="1408" t="s">
        <v>2420</v>
      </c>
      <c r="P1527" s="179" t="s">
        <v>2413</v>
      </c>
    </row>
    <row r="1528" spans="1:16" ht="42.65" customHeight="1" thickBot="1">
      <c r="B1528" s="1463" t="s">
        <v>2307</v>
      </c>
      <c r="C1528" s="608" t="s">
        <v>2418</v>
      </c>
      <c r="D1528" s="178"/>
      <c r="E1528" s="558"/>
      <c r="F1528" s="563"/>
      <c r="G1528" s="564"/>
      <c r="H1528" s="565"/>
      <c r="I1528" s="566"/>
      <c r="J1528" s="890"/>
      <c r="K1528" s="565"/>
      <c r="L1528" s="58" t="s">
        <v>2424</v>
      </c>
      <c r="M1528" s="1446" t="s">
        <v>2157</v>
      </c>
      <c r="N1528" s="1334" t="s">
        <v>909</v>
      </c>
      <c r="O1528" s="1408" t="s">
        <v>2420</v>
      </c>
      <c r="P1528" s="179" t="s">
        <v>2414</v>
      </c>
    </row>
    <row r="1529" spans="1:16" s="14" customFormat="1" ht="42.65" customHeight="1" thickBot="1">
      <c r="A1529" s="1018"/>
      <c r="B1529" s="1463" t="s">
        <v>2307</v>
      </c>
      <c r="C1529" s="607" t="s">
        <v>2425</v>
      </c>
      <c r="D1529" s="178" t="s">
        <v>465</v>
      </c>
      <c r="E1529" s="947"/>
      <c r="F1529" s="948"/>
      <c r="G1529" s="949" t="str">
        <f>IF(F1529=0,"",E1529/F1529)</f>
        <v/>
      </c>
      <c r="H1529" s="933" t="str">
        <f>IF(F1529=0,"",G1529*1.35)</f>
        <v/>
      </c>
      <c r="I1529" s="86"/>
      <c r="J1529" s="890"/>
      <c r="K1529" s="933" t="str">
        <f>IF(I1529=0,"",I1529*1.35*J1529)</f>
        <v/>
      </c>
      <c r="L1529" s="155" t="s">
        <v>2426</v>
      </c>
      <c r="M1529" s="1446" t="s">
        <v>2157</v>
      </c>
      <c r="N1529" s="1334" t="s">
        <v>909</v>
      </c>
      <c r="O1529" s="1408" t="s">
        <v>2427</v>
      </c>
      <c r="P1529" s="179" t="s">
        <v>2428</v>
      </c>
    </row>
    <row r="1530" spans="1:16" s="68" customFormat="1" ht="42.65" customHeight="1" thickBot="1">
      <c r="A1530" s="75"/>
      <c r="B1530" s="1463" t="s">
        <v>2307</v>
      </c>
      <c r="C1530" s="607" t="s">
        <v>2425</v>
      </c>
      <c r="D1530" s="178" t="s">
        <v>512</v>
      </c>
      <c r="E1530" s="947"/>
      <c r="F1530" s="948"/>
      <c r="G1530" s="949"/>
      <c r="H1530" s="933"/>
      <c r="I1530" s="955" t="str">
        <f>IF(G1530=0,"",G1530*1.2*H1530)</f>
        <v/>
      </c>
      <c r="J1530" s="1414" t="s">
        <v>513</v>
      </c>
      <c r="K1530" s="35" t="str">
        <f>IF(I1529=0,"",K1529*0.1)</f>
        <v/>
      </c>
      <c r="L1530" s="155" t="s">
        <v>2342</v>
      </c>
      <c r="M1530" s="1446" t="s">
        <v>2157</v>
      </c>
      <c r="N1530" s="1334" t="s">
        <v>909</v>
      </c>
      <c r="O1530" s="1408" t="s">
        <v>2427</v>
      </c>
      <c r="P1530" s="179" t="s">
        <v>2429</v>
      </c>
    </row>
    <row r="1531" spans="1:16" s="68" customFormat="1" ht="42.65" customHeight="1" thickBot="1">
      <c r="A1531" s="75"/>
      <c r="B1531" s="1463" t="s">
        <v>2307</v>
      </c>
      <c r="C1531" s="607" t="s">
        <v>2425</v>
      </c>
      <c r="D1531" s="178" t="s">
        <v>512</v>
      </c>
      <c r="E1531" s="947"/>
      <c r="F1531" s="948"/>
      <c r="G1531" s="949"/>
      <c r="H1531" s="933"/>
      <c r="I1531" s="955" t="str">
        <f>IF(G1531=0,"",G1531*1.2*H1531)</f>
        <v/>
      </c>
      <c r="J1531" s="1414" t="s">
        <v>515</v>
      </c>
      <c r="K1531" s="35" t="str">
        <f>IF(I1529=0,"",K1529*0.75)</f>
        <v/>
      </c>
      <c r="L1531" s="155" t="s">
        <v>2343</v>
      </c>
      <c r="M1531" s="1446" t="s">
        <v>2157</v>
      </c>
      <c r="N1531" s="1334" t="s">
        <v>909</v>
      </c>
      <c r="O1531" s="1408" t="s">
        <v>2427</v>
      </c>
      <c r="P1531" s="179" t="s">
        <v>2429</v>
      </c>
    </row>
    <row r="1532" spans="1:16" s="68" customFormat="1" ht="42.65" customHeight="1" thickBot="1">
      <c r="A1532" s="75"/>
      <c r="B1532" s="1463" t="s">
        <v>2307</v>
      </c>
      <c r="C1532" s="607" t="s">
        <v>2430</v>
      </c>
      <c r="D1532" s="178" t="s">
        <v>465</v>
      </c>
      <c r="E1532" s="947"/>
      <c r="F1532" s="948"/>
      <c r="G1532" s="949" t="str">
        <f>IF(F1532=0,"",E1532/F1532)</f>
        <v/>
      </c>
      <c r="H1532" s="933" t="str">
        <f>IF(F1532=0,"",G1532*1.35)</f>
        <v/>
      </c>
      <c r="I1532" s="86"/>
      <c r="J1532" s="890"/>
      <c r="K1532" s="933" t="str">
        <f>IF(I1532=0,"",I1532*1.35*J1532)</f>
        <v/>
      </c>
      <c r="L1532" s="155" t="s">
        <v>2431</v>
      </c>
      <c r="M1532" s="1446" t="s">
        <v>2157</v>
      </c>
      <c r="N1532" s="1334" t="s">
        <v>909</v>
      </c>
      <c r="O1532" s="1408" t="s">
        <v>2432</v>
      </c>
      <c r="P1532" s="179" t="s">
        <v>2429</v>
      </c>
    </row>
    <row r="1533" spans="1:16" s="14" customFormat="1" ht="42.65" customHeight="1" thickBot="1">
      <c r="A1533" s="1018"/>
      <c r="B1533" s="1463" t="s">
        <v>2307</v>
      </c>
      <c r="C1533" s="607" t="s">
        <v>2430</v>
      </c>
      <c r="D1533" s="178" t="s">
        <v>512</v>
      </c>
      <c r="E1533" s="947"/>
      <c r="F1533" s="948"/>
      <c r="G1533" s="949"/>
      <c r="H1533" s="933"/>
      <c r="I1533" s="955" t="str">
        <f>IF(G1533=0,"",G1533*1.2*H1533)</f>
        <v/>
      </c>
      <c r="J1533" s="1414" t="s">
        <v>513</v>
      </c>
      <c r="K1533" s="35" t="str">
        <f>IF(I1532=0,"",K1532*0.1)</f>
        <v/>
      </c>
      <c r="L1533" s="155" t="s">
        <v>2196</v>
      </c>
      <c r="M1533" s="1446" t="s">
        <v>2157</v>
      </c>
      <c r="N1533" s="1334" t="s">
        <v>909</v>
      </c>
      <c r="O1533" s="1408" t="s">
        <v>2432</v>
      </c>
      <c r="P1533" s="179" t="s">
        <v>2433</v>
      </c>
    </row>
    <row r="1534" spans="1:16" s="14" customFormat="1" ht="42.65" customHeight="1" thickBot="1">
      <c r="A1534" s="1018"/>
      <c r="B1534" s="1463" t="s">
        <v>2307</v>
      </c>
      <c r="C1534" s="607" t="s">
        <v>2430</v>
      </c>
      <c r="D1534" s="178" t="s">
        <v>512</v>
      </c>
      <c r="E1534" s="947"/>
      <c r="F1534" s="948"/>
      <c r="G1534" s="949"/>
      <c r="H1534" s="933"/>
      <c r="I1534" s="955" t="str">
        <f>IF(G1534=0,"",G1534*1.2*H1534)</f>
        <v/>
      </c>
      <c r="J1534" s="1414" t="s">
        <v>515</v>
      </c>
      <c r="K1534" s="35" t="str">
        <f>IF(I1532=0,"",K1532*0.75)</f>
        <v/>
      </c>
      <c r="L1534" s="155" t="s">
        <v>2199</v>
      </c>
      <c r="M1534" s="1446" t="s">
        <v>2157</v>
      </c>
      <c r="N1534" s="1334" t="s">
        <v>909</v>
      </c>
      <c r="O1534" s="1408" t="s">
        <v>2432</v>
      </c>
      <c r="P1534" s="179" t="s">
        <v>2429</v>
      </c>
    </row>
    <row r="1535" spans="1:16" s="14" customFormat="1" ht="42.65" customHeight="1" thickBot="1">
      <c r="A1535" s="1018"/>
      <c r="B1535" s="1463" t="s">
        <v>2307</v>
      </c>
      <c r="C1535" s="607" t="s">
        <v>2434</v>
      </c>
      <c r="D1535" s="178"/>
      <c r="E1535" s="964"/>
      <c r="F1535" s="948"/>
      <c r="G1535" s="949"/>
      <c r="H1535" s="933"/>
      <c r="I1535" s="86"/>
      <c r="J1535" s="1414"/>
      <c r="K1535" s="933" t="str">
        <f>IF(I1535=0,"",I1535*1.35*J1533)</f>
        <v/>
      </c>
      <c r="L1535" s="155" t="s">
        <v>2435</v>
      </c>
      <c r="M1535" s="1446" t="s">
        <v>2157</v>
      </c>
      <c r="N1535" s="1334" t="s">
        <v>909</v>
      </c>
      <c r="O1535" s="1408" t="s">
        <v>2436</v>
      </c>
      <c r="P1535" s="179" t="s">
        <v>2437</v>
      </c>
    </row>
    <row r="1536" spans="1:16" s="14" customFormat="1" ht="42.65" customHeight="1" thickBot="1">
      <c r="A1536" s="1018"/>
      <c r="B1536" s="1463" t="s">
        <v>2307</v>
      </c>
      <c r="C1536" s="607" t="s">
        <v>2434</v>
      </c>
      <c r="D1536" s="178"/>
      <c r="E1536" s="964"/>
      <c r="F1536" s="948"/>
      <c r="G1536" s="949"/>
      <c r="H1536" s="933"/>
      <c r="I1536" s="86"/>
      <c r="J1536" s="546"/>
      <c r="K1536" s="933" t="str">
        <f>IF(I1536=0,"",I1536*1.35*J1534)</f>
        <v/>
      </c>
      <c r="L1536" s="155" t="s">
        <v>2438</v>
      </c>
      <c r="M1536" s="1446" t="s">
        <v>2157</v>
      </c>
      <c r="N1536" s="1334" t="s">
        <v>909</v>
      </c>
      <c r="O1536" s="1408" t="s">
        <v>2436</v>
      </c>
      <c r="P1536" s="179" t="s">
        <v>2439</v>
      </c>
    </row>
    <row r="1537" spans="1:256" s="14" customFormat="1" ht="62.5" customHeight="1" thickBot="1">
      <c r="A1537" s="1018"/>
      <c r="B1537" s="1463" t="s">
        <v>2307</v>
      </c>
      <c r="C1537" s="607" t="s">
        <v>2434</v>
      </c>
      <c r="D1537" s="178"/>
      <c r="E1537" s="964"/>
      <c r="F1537" s="15"/>
      <c r="G1537" s="36"/>
      <c r="H1537" s="37"/>
      <c r="I1537" s="59"/>
      <c r="J1537" s="890"/>
      <c r="K1537" s="35" t="str">
        <f>IF(I1536=0,"",K1536*0.75)</f>
        <v/>
      </c>
      <c r="L1537" s="155" t="s">
        <v>2440</v>
      </c>
      <c r="M1537" s="1446" t="s">
        <v>2157</v>
      </c>
      <c r="N1537" s="1334" t="s">
        <v>909</v>
      </c>
      <c r="O1537" s="1408" t="s">
        <v>2436</v>
      </c>
      <c r="P1537" s="179" t="s">
        <v>2441</v>
      </c>
    </row>
    <row r="1538" spans="1:256" s="14" customFormat="1" ht="62.5" customHeight="1" thickBot="1">
      <c r="A1538" s="1018"/>
      <c r="B1538" s="1463" t="s">
        <v>2307</v>
      </c>
      <c r="C1538" s="607" t="s">
        <v>2434</v>
      </c>
      <c r="D1538" s="178"/>
      <c r="E1538" s="964"/>
      <c r="F1538" s="15"/>
      <c r="G1538" s="36"/>
      <c r="H1538" s="37"/>
      <c r="I1538" s="59"/>
      <c r="J1538" s="890"/>
      <c r="K1538" s="39"/>
      <c r="L1538" s="155" t="s">
        <v>2442</v>
      </c>
      <c r="M1538" s="1446" t="s">
        <v>2157</v>
      </c>
      <c r="N1538" s="1334" t="s">
        <v>909</v>
      </c>
      <c r="O1538" s="1408" t="s">
        <v>2436</v>
      </c>
      <c r="P1538" s="179" t="s">
        <v>2441</v>
      </c>
    </row>
    <row r="1539" spans="1:256" s="14" customFormat="1" ht="42.65" customHeight="1" thickBot="1">
      <c r="A1539" s="1018"/>
      <c r="B1539" s="1463" t="s">
        <v>2307</v>
      </c>
      <c r="C1539" s="607" t="s">
        <v>2434</v>
      </c>
      <c r="D1539" s="178"/>
      <c r="E1539" s="964"/>
      <c r="F1539" s="15"/>
      <c r="G1539" s="36"/>
      <c r="H1539" s="37"/>
      <c r="I1539" s="59"/>
      <c r="J1539" s="890"/>
      <c r="K1539" s="39"/>
      <c r="L1539" s="155" t="s">
        <v>2443</v>
      </c>
      <c r="M1539" s="1446" t="s">
        <v>2157</v>
      </c>
      <c r="N1539" s="1334" t="s">
        <v>909</v>
      </c>
      <c r="O1539" s="1408" t="s">
        <v>2436</v>
      </c>
      <c r="P1539" s="179" t="s">
        <v>2437</v>
      </c>
    </row>
    <row r="1540" spans="1:256" s="14" customFormat="1" ht="42.65" customHeight="1" thickBot="1">
      <c r="A1540" s="1018"/>
      <c r="B1540" s="1463" t="s">
        <v>2307</v>
      </c>
      <c r="C1540" s="607" t="s">
        <v>2434</v>
      </c>
      <c r="D1540" s="178"/>
      <c r="E1540" s="964"/>
      <c r="F1540" s="15"/>
      <c r="G1540" s="36"/>
      <c r="H1540" s="37"/>
      <c r="I1540" s="59"/>
      <c r="J1540" s="890"/>
      <c r="K1540" s="39"/>
      <c r="L1540" s="155" t="s">
        <v>2444</v>
      </c>
      <c r="M1540" s="1446" t="s">
        <v>2157</v>
      </c>
      <c r="N1540" s="1334" t="s">
        <v>909</v>
      </c>
      <c r="O1540" s="1408" t="s">
        <v>2436</v>
      </c>
      <c r="P1540" s="179" t="s">
        <v>2437</v>
      </c>
    </row>
    <row r="1541" spans="1:256" s="14" customFormat="1" ht="57.5" customHeight="1" thickBot="1">
      <c r="A1541" s="1018"/>
      <c r="B1541" s="1463" t="s">
        <v>2307</v>
      </c>
      <c r="C1541" s="607" t="s">
        <v>2434</v>
      </c>
      <c r="D1541" s="178"/>
      <c r="E1541" s="964"/>
      <c r="F1541" s="15"/>
      <c r="G1541" s="36"/>
      <c r="H1541" s="37"/>
      <c r="I1541" s="59"/>
      <c r="J1541" s="890"/>
      <c r="K1541" s="39"/>
      <c r="L1541" s="155" t="s">
        <v>2445</v>
      </c>
      <c r="M1541" s="1446" t="s">
        <v>2157</v>
      </c>
      <c r="N1541" s="1334" t="s">
        <v>909</v>
      </c>
      <c r="O1541" s="1408" t="s">
        <v>2436</v>
      </c>
      <c r="P1541" s="179" t="s">
        <v>2441</v>
      </c>
    </row>
    <row r="1542" spans="1:256" s="14" customFormat="1" ht="57.5" customHeight="1" thickBot="1">
      <c r="A1542" s="1018"/>
      <c r="B1542" s="1463" t="s">
        <v>2307</v>
      </c>
      <c r="C1542" s="607" t="s">
        <v>2434</v>
      </c>
      <c r="D1542" s="178"/>
      <c r="E1542" s="964"/>
      <c r="F1542" s="15"/>
      <c r="G1542" s="36"/>
      <c r="H1542" s="37"/>
      <c r="I1542" s="59"/>
      <c r="J1542" s="890"/>
      <c r="K1542" s="39"/>
      <c r="L1542" s="155" t="s">
        <v>2446</v>
      </c>
      <c r="M1542" s="1446" t="s">
        <v>2157</v>
      </c>
      <c r="N1542" s="1334" t="s">
        <v>909</v>
      </c>
      <c r="O1542" s="1408" t="s">
        <v>2436</v>
      </c>
      <c r="P1542" s="179" t="s">
        <v>2447</v>
      </c>
    </row>
    <row r="1543" spans="1:256" s="14" customFormat="1" ht="57.5" customHeight="1" thickBot="1">
      <c r="A1543" s="1018"/>
      <c r="B1543" s="1463" t="s">
        <v>2307</v>
      </c>
      <c r="C1543" s="607" t="s">
        <v>2434</v>
      </c>
      <c r="D1543" s="178"/>
      <c r="E1543" s="69"/>
      <c r="F1543" s="15"/>
      <c r="G1543" s="36"/>
      <c r="H1543" s="37"/>
      <c r="I1543" s="59"/>
      <c r="J1543" s="890"/>
      <c r="K1543" s="39"/>
      <c r="L1543" s="155" t="s">
        <v>2448</v>
      </c>
      <c r="M1543" s="1446" t="s">
        <v>2157</v>
      </c>
      <c r="N1543" s="1334" t="s">
        <v>909</v>
      </c>
      <c r="O1543" s="1408" t="s">
        <v>2436</v>
      </c>
      <c r="P1543" s="179" t="s">
        <v>2441</v>
      </c>
    </row>
    <row r="1544" spans="1:256" ht="42.65" customHeight="1" thickBot="1">
      <c r="B1544" s="1663" t="s">
        <v>5577</v>
      </c>
      <c r="C1544" s="608" t="s">
        <v>5578</v>
      </c>
      <c r="D1544" s="1664" t="s">
        <v>465</v>
      </c>
      <c r="E1544" s="558"/>
      <c r="F1544" s="563"/>
      <c r="G1544" s="564"/>
      <c r="H1544" s="565"/>
      <c r="I1544" s="566"/>
      <c r="J1544" s="1665"/>
      <c r="K1544" s="565"/>
      <c r="L1544" s="58" t="s">
        <v>52</v>
      </c>
      <c r="M1544" s="1666" t="s">
        <v>1988</v>
      </c>
      <c r="N1544" s="1667" t="s">
        <v>909</v>
      </c>
      <c r="O1544" s="1657" t="s">
        <v>5579</v>
      </c>
      <c r="P1544" s="1573" t="s">
        <v>5589</v>
      </c>
    </row>
    <row r="1545" spans="1:256" ht="42.65" customHeight="1" thickBot="1">
      <c r="B1545" s="1663" t="s">
        <v>5577</v>
      </c>
      <c r="C1545" s="608" t="s">
        <v>5580</v>
      </c>
      <c r="D1545" s="1664" t="s">
        <v>465</v>
      </c>
      <c r="E1545" s="558"/>
      <c r="F1545" s="563"/>
      <c r="G1545" s="564"/>
      <c r="H1545" s="565"/>
      <c r="I1545" s="566"/>
      <c r="J1545" s="1665"/>
      <c r="K1545" s="565"/>
      <c r="L1545" s="58" t="s">
        <v>52</v>
      </c>
      <c r="M1545" s="1666" t="s">
        <v>1988</v>
      </c>
      <c r="N1545" s="1667" t="s">
        <v>909</v>
      </c>
      <c r="O1545" s="1657" t="s">
        <v>5581</v>
      </c>
      <c r="P1545" s="1573" t="s">
        <v>5588</v>
      </c>
    </row>
    <row r="1546" spans="1:256" s="14" customFormat="1" ht="42.65" customHeight="1" thickBot="1">
      <c r="A1546" s="1018"/>
      <c r="B1546" s="1481" t="s">
        <v>2307</v>
      </c>
      <c r="C1546" s="607" t="s">
        <v>2449</v>
      </c>
      <c r="D1546" s="1510" t="s">
        <v>2177</v>
      </c>
      <c r="E1546" s="24"/>
      <c r="F1546" s="15"/>
      <c r="G1546" s="36"/>
      <c r="H1546" s="37"/>
      <c r="I1546" s="59"/>
      <c r="J1546" s="890"/>
      <c r="K1546" s="39"/>
      <c r="L1546" s="58" t="s">
        <v>2426</v>
      </c>
      <c r="M1546" s="1446" t="s">
        <v>2193</v>
      </c>
      <c r="N1546" s="1334" t="s">
        <v>909</v>
      </c>
      <c r="O1546" s="1657" t="s">
        <v>5590</v>
      </c>
      <c r="P1546" s="179" t="s">
        <v>2451</v>
      </c>
    </row>
    <row r="1547" spans="1:256" s="68" customFormat="1" ht="42.65" customHeight="1" thickBot="1">
      <c r="A1547" s="75"/>
      <c r="B1547" s="1481" t="s">
        <v>2307</v>
      </c>
      <c r="C1547" s="607" t="s">
        <v>2449</v>
      </c>
      <c r="D1547" s="1510" t="s">
        <v>2177</v>
      </c>
      <c r="E1547" s="24"/>
      <c r="F1547" s="70"/>
      <c r="G1547" s="71"/>
      <c r="H1547" s="72"/>
      <c r="I1547" s="88"/>
      <c r="J1547" s="890"/>
      <c r="K1547" s="39"/>
      <c r="L1547" s="155" t="s">
        <v>2301</v>
      </c>
      <c r="M1547" s="1446" t="s">
        <v>2193</v>
      </c>
      <c r="N1547" s="1334" t="s">
        <v>909</v>
      </c>
      <c r="O1547" s="1657" t="s">
        <v>5590</v>
      </c>
      <c r="P1547" s="179" t="s">
        <v>2452</v>
      </c>
    </row>
    <row r="1548" spans="1:256" s="68" customFormat="1" ht="87.5" customHeight="1" thickBot="1">
      <c r="A1548" s="75"/>
      <c r="B1548" s="1481" t="s">
        <v>2307</v>
      </c>
      <c r="C1548" s="607" t="s">
        <v>2449</v>
      </c>
      <c r="D1548" s="1510" t="s">
        <v>2177</v>
      </c>
      <c r="E1548" s="964"/>
      <c r="F1548" s="70"/>
      <c r="G1548" s="71"/>
      <c r="H1548" s="72"/>
      <c r="I1548" s="88"/>
      <c r="J1548" s="890"/>
      <c r="K1548" s="39"/>
      <c r="L1548" s="117" t="s">
        <v>904</v>
      </c>
      <c r="M1548" s="1446" t="s">
        <v>2193</v>
      </c>
      <c r="N1548" s="1334" t="s">
        <v>909</v>
      </c>
      <c r="O1548" s="1657" t="s">
        <v>5590</v>
      </c>
      <c r="P1548" s="179" t="s">
        <v>2453</v>
      </c>
    </row>
    <row r="1549" spans="1:256" s="68" customFormat="1" ht="87.5" customHeight="1" thickBot="1">
      <c r="A1549" s="75"/>
      <c r="B1549" s="1481" t="s">
        <v>2307</v>
      </c>
      <c r="C1549" s="607" t="s">
        <v>2449</v>
      </c>
      <c r="D1549" s="1510" t="s">
        <v>2177</v>
      </c>
      <c r="E1549" s="964"/>
      <c r="F1549" s="15"/>
      <c r="G1549" s="36"/>
      <c r="H1549" s="37"/>
      <c r="I1549" s="59"/>
      <c r="J1549" s="890"/>
      <c r="K1549" s="39"/>
      <c r="L1549" s="117" t="s">
        <v>906</v>
      </c>
      <c r="M1549" s="1446" t="s">
        <v>2193</v>
      </c>
      <c r="N1549" s="1334" t="s">
        <v>909</v>
      </c>
      <c r="O1549" s="1657" t="s">
        <v>5590</v>
      </c>
      <c r="P1549" s="179" t="s">
        <v>2454</v>
      </c>
      <c r="Q1549" s="21"/>
      <c r="R1549" s="21"/>
      <c r="S1549" s="21"/>
      <c r="T1549" s="21"/>
      <c r="U1549" s="21"/>
      <c r="V1549" s="21"/>
      <c r="W1549" s="21"/>
      <c r="X1549" s="21"/>
      <c r="Y1549" s="21"/>
      <c r="Z1549" s="21"/>
      <c r="AA1549" s="21"/>
      <c r="AB1549" s="21"/>
      <c r="AC1549" s="21"/>
      <c r="AD1549" s="21"/>
      <c r="AE1549" s="21"/>
      <c r="AF1549" s="21"/>
      <c r="AG1549" s="21"/>
      <c r="AH1549" s="21"/>
      <c r="AI1549" s="21"/>
      <c r="AJ1549" s="21"/>
      <c r="AK1549" s="21"/>
      <c r="AL1549" s="21"/>
      <c r="AM1549" s="21"/>
      <c r="AN1549" s="21"/>
      <c r="AO1549" s="21"/>
      <c r="AP1549" s="21"/>
      <c r="AQ1549" s="21"/>
      <c r="AR1549" s="21"/>
      <c r="AS1549" s="21"/>
      <c r="AT1549" s="21"/>
      <c r="AU1549" s="21"/>
      <c r="AV1549" s="21"/>
      <c r="AW1549" s="21"/>
      <c r="AX1549" s="21"/>
      <c r="AY1549" s="21"/>
      <c r="AZ1549" s="21"/>
      <c r="BA1549" s="21"/>
      <c r="BB1549" s="21"/>
      <c r="BC1549" s="21"/>
      <c r="BD1549" s="21"/>
      <c r="BE1549" s="21"/>
      <c r="BF1549" s="21"/>
      <c r="BG1549" s="21"/>
      <c r="BH1549" s="21"/>
      <c r="BI1549" s="21"/>
      <c r="BJ1549" s="21"/>
      <c r="BK1549" s="21"/>
      <c r="BL1549" s="21"/>
      <c r="BM1549" s="21"/>
      <c r="BN1549" s="21"/>
      <c r="BO1549" s="21"/>
      <c r="BP1549" s="21"/>
      <c r="BQ1549" s="21"/>
      <c r="BR1549" s="21"/>
      <c r="BS1549" s="21"/>
      <c r="BT1549" s="21"/>
      <c r="BU1549" s="21"/>
      <c r="BV1549" s="21"/>
      <c r="BW1549" s="21"/>
      <c r="BX1549" s="21"/>
      <c r="BY1549" s="21"/>
      <c r="BZ1549" s="21"/>
      <c r="CA1549" s="21"/>
      <c r="CB1549" s="21"/>
      <c r="CC1549" s="21"/>
      <c r="CD1549" s="21"/>
      <c r="CE1549" s="21"/>
      <c r="CF1549" s="21"/>
      <c r="CG1549" s="21"/>
      <c r="CH1549" s="21"/>
      <c r="CI1549" s="21"/>
      <c r="CJ1549" s="21"/>
      <c r="CK1549" s="21"/>
      <c r="CL1549" s="21"/>
      <c r="CM1549" s="21"/>
      <c r="CN1549" s="21"/>
      <c r="CO1549" s="21"/>
      <c r="CP1549" s="21"/>
      <c r="CQ1549" s="21"/>
      <c r="CR1549" s="21"/>
      <c r="CS1549" s="21"/>
      <c r="CT1549" s="21"/>
      <c r="CU1549" s="21"/>
      <c r="CV1549" s="21"/>
      <c r="CW1549" s="21"/>
      <c r="CX1549" s="21"/>
      <c r="CY1549" s="21"/>
      <c r="CZ1549" s="21"/>
      <c r="DA1549" s="21"/>
      <c r="DB1549" s="21"/>
      <c r="DC1549" s="21"/>
      <c r="DD1549" s="21"/>
      <c r="DE1549" s="21"/>
      <c r="DF1549" s="21"/>
      <c r="DG1549" s="21"/>
      <c r="DH1549" s="21"/>
      <c r="DI1549" s="21"/>
      <c r="DJ1549" s="21"/>
      <c r="DK1549" s="21"/>
      <c r="DL1549" s="21"/>
      <c r="DM1549" s="21"/>
      <c r="DN1549" s="21"/>
      <c r="DO1549" s="21"/>
      <c r="DP1549" s="21"/>
      <c r="DQ1549" s="21"/>
      <c r="DR1549" s="21"/>
      <c r="DS1549" s="21"/>
      <c r="DT1549" s="21"/>
      <c r="DU1549" s="21"/>
      <c r="DV1549" s="21"/>
      <c r="DW1549" s="21"/>
      <c r="DX1549" s="21"/>
      <c r="DY1549" s="21"/>
      <c r="DZ1549" s="21"/>
      <c r="EA1549" s="21"/>
      <c r="EB1549" s="21"/>
      <c r="EC1549" s="21"/>
      <c r="ED1549" s="21"/>
      <c r="EE1549" s="21"/>
      <c r="EF1549" s="21"/>
      <c r="EG1549" s="21"/>
      <c r="EH1549" s="21"/>
      <c r="EI1549" s="21"/>
      <c r="EJ1549" s="21"/>
      <c r="EK1549" s="21"/>
      <c r="EL1549" s="21"/>
      <c r="EM1549" s="21"/>
      <c r="EN1549" s="21"/>
      <c r="EO1549" s="21"/>
      <c r="EP1549" s="21"/>
      <c r="EQ1549" s="21"/>
      <c r="ER1549" s="21"/>
      <c r="ES1549" s="21"/>
      <c r="ET1549" s="21"/>
      <c r="EU1549" s="21"/>
      <c r="EV1549" s="21"/>
      <c r="EW1549" s="21"/>
      <c r="EX1549" s="21"/>
      <c r="EY1549" s="21"/>
      <c r="EZ1549" s="21"/>
      <c r="FA1549" s="21"/>
      <c r="FB1549" s="21"/>
      <c r="FC1549" s="21"/>
      <c r="FD1549" s="21"/>
      <c r="FE1549" s="21"/>
      <c r="FF1549" s="21"/>
      <c r="FG1549" s="21"/>
      <c r="FH1549" s="21"/>
      <c r="FI1549" s="21"/>
      <c r="FJ1549" s="21"/>
      <c r="FK1549" s="21"/>
      <c r="FL1549" s="21"/>
      <c r="FM1549" s="21"/>
      <c r="FN1549" s="21"/>
      <c r="FO1549" s="21"/>
      <c r="FP1549" s="21"/>
      <c r="FQ1549" s="21"/>
      <c r="FR1549" s="21"/>
      <c r="FS1549" s="21"/>
      <c r="FT1549" s="21"/>
      <c r="FU1549" s="21"/>
      <c r="FV1549" s="21"/>
      <c r="FW1549" s="21"/>
      <c r="FX1549" s="21"/>
      <c r="FY1549" s="21"/>
      <c r="FZ1549" s="21"/>
      <c r="GA1549" s="21"/>
      <c r="GB1549" s="21"/>
      <c r="GC1549" s="21"/>
      <c r="GD1549" s="21"/>
      <c r="GE1549" s="21"/>
      <c r="GF1549" s="21"/>
      <c r="GG1549" s="21"/>
      <c r="GH1549" s="21"/>
      <c r="GI1549" s="21"/>
      <c r="GJ1549" s="21"/>
      <c r="GK1549" s="21"/>
      <c r="GL1549" s="21"/>
      <c r="GM1549" s="21"/>
      <c r="GN1549" s="21"/>
      <c r="GO1549" s="21"/>
      <c r="GP1549" s="21"/>
      <c r="GQ1549" s="21"/>
      <c r="GR1549" s="21"/>
      <c r="GS1549" s="21"/>
      <c r="GT1549" s="21"/>
      <c r="GU1549" s="21"/>
      <c r="GV1549" s="21"/>
      <c r="GW1549" s="21"/>
      <c r="GX1549" s="21"/>
      <c r="GY1549" s="21"/>
      <c r="GZ1549" s="21"/>
      <c r="HA1549" s="21"/>
      <c r="HB1549" s="21"/>
      <c r="HC1549" s="21"/>
      <c r="HD1549" s="21"/>
      <c r="HE1549" s="21"/>
      <c r="HF1549" s="21"/>
      <c r="HG1549" s="21"/>
      <c r="HH1549" s="21"/>
      <c r="HI1549" s="21"/>
      <c r="HJ1549" s="21"/>
      <c r="HK1549" s="21"/>
      <c r="HL1549" s="21"/>
      <c r="HM1549" s="21"/>
      <c r="HN1549" s="21"/>
      <c r="HO1549" s="21"/>
      <c r="HP1549" s="21"/>
      <c r="HQ1549" s="21"/>
      <c r="HR1549" s="21"/>
      <c r="HS1549" s="21"/>
      <c r="HT1549" s="21"/>
      <c r="HU1549" s="21"/>
      <c r="HV1549" s="21"/>
      <c r="HW1549" s="21"/>
      <c r="HX1549" s="21"/>
      <c r="HY1549" s="21"/>
      <c r="HZ1549" s="21"/>
      <c r="IA1549" s="21"/>
      <c r="IB1549" s="21"/>
      <c r="IC1549" s="21"/>
      <c r="ID1549" s="21"/>
      <c r="IE1549" s="21"/>
      <c r="IF1549" s="21"/>
      <c r="IG1549" s="21"/>
      <c r="IH1549" s="21"/>
      <c r="II1549" s="21"/>
      <c r="IJ1549" s="21"/>
      <c r="IK1549" s="21"/>
      <c r="IL1549" s="21"/>
      <c r="IM1549" s="21"/>
      <c r="IN1549" s="21"/>
      <c r="IO1549" s="21"/>
      <c r="IP1549" s="21"/>
      <c r="IQ1549" s="21"/>
      <c r="IR1549" s="21"/>
      <c r="IS1549" s="21"/>
      <c r="IT1549" s="21"/>
      <c r="IU1549" s="21"/>
      <c r="IV1549" s="21"/>
    </row>
    <row r="1550" spans="1:256" s="68" customFormat="1" ht="42.65" customHeight="1" thickBot="1">
      <c r="A1550" s="75"/>
      <c r="B1550" s="1481" t="s">
        <v>2307</v>
      </c>
      <c r="C1550" s="607" t="s">
        <v>2449</v>
      </c>
      <c r="D1550" s="1510" t="s">
        <v>2177</v>
      </c>
      <c r="E1550" s="964"/>
      <c r="F1550" s="15"/>
      <c r="G1550" s="36"/>
      <c r="H1550" s="37"/>
      <c r="I1550" s="59"/>
      <c r="J1550" s="890"/>
      <c r="K1550" s="39"/>
      <c r="L1550" s="117" t="s">
        <v>2034</v>
      </c>
      <c r="M1550" s="1446" t="s">
        <v>2193</v>
      </c>
      <c r="N1550" s="1334" t="s">
        <v>909</v>
      </c>
      <c r="O1550" s="1657" t="s">
        <v>5590</v>
      </c>
      <c r="P1550" s="179" t="s">
        <v>2452</v>
      </c>
      <c r="Q1550" s="21"/>
      <c r="R1550" s="21"/>
      <c r="S1550" s="21"/>
      <c r="T1550" s="21"/>
      <c r="U1550" s="21"/>
      <c r="V1550" s="21"/>
      <c r="W1550" s="21"/>
      <c r="X1550" s="21"/>
      <c r="Y1550" s="21"/>
      <c r="Z1550" s="21"/>
      <c r="AA1550" s="21"/>
      <c r="AB1550" s="21"/>
      <c r="AC1550" s="21"/>
      <c r="AD1550" s="21"/>
      <c r="AE1550" s="21"/>
      <c r="AF1550" s="21"/>
      <c r="AG1550" s="21"/>
      <c r="AH1550" s="21"/>
      <c r="AI1550" s="21"/>
      <c r="AJ1550" s="21"/>
      <c r="AK1550" s="21"/>
      <c r="AL1550" s="21"/>
      <c r="AM1550" s="21"/>
      <c r="AN1550" s="21"/>
      <c r="AO1550" s="21"/>
      <c r="AP1550" s="21"/>
      <c r="AQ1550" s="21"/>
      <c r="AR1550" s="21"/>
      <c r="AS1550" s="21"/>
      <c r="AT1550" s="21"/>
      <c r="AU1550" s="21"/>
      <c r="AV1550" s="21"/>
      <c r="AW1550" s="21"/>
      <c r="AX1550" s="21"/>
      <c r="AY1550" s="21"/>
      <c r="AZ1550" s="21"/>
      <c r="BA1550" s="21"/>
      <c r="BB1550" s="21"/>
      <c r="BC1550" s="21"/>
      <c r="BD1550" s="21"/>
      <c r="BE1550" s="21"/>
      <c r="BF1550" s="21"/>
      <c r="BG1550" s="21"/>
      <c r="BH1550" s="21"/>
      <c r="BI1550" s="21"/>
      <c r="BJ1550" s="21"/>
      <c r="BK1550" s="21"/>
      <c r="BL1550" s="21"/>
      <c r="BM1550" s="21"/>
      <c r="BN1550" s="21"/>
      <c r="BO1550" s="21"/>
      <c r="BP1550" s="21"/>
      <c r="BQ1550" s="21"/>
      <c r="BR1550" s="21"/>
      <c r="BS1550" s="21"/>
      <c r="BT1550" s="21"/>
      <c r="BU1550" s="21"/>
      <c r="BV1550" s="21"/>
      <c r="BW1550" s="21"/>
      <c r="BX1550" s="21"/>
      <c r="BY1550" s="21"/>
      <c r="BZ1550" s="21"/>
      <c r="CA1550" s="21"/>
      <c r="CB1550" s="21"/>
      <c r="CC1550" s="21"/>
      <c r="CD1550" s="21"/>
      <c r="CE1550" s="21"/>
      <c r="CF1550" s="21"/>
      <c r="CG1550" s="21"/>
      <c r="CH1550" s="21"/>
      <c r="CI1550" s="21"/>
      <c r="CJ1550" s="21"/>
      <c r="CK1550" s="21"/>
      <c r="CL1550" s="21"/>
      <c r="CM1550" s="21"/>
      <c r="CN1550" s="21"/>
      <c r="CO1550" s="21"/>
      <c r="CP1550" s="21"/>
      <c r="CQ1550" s="21"/>
      <c r="CR1550" s="21"/>
      <c r="CS1550" s="21"/>
      <c r="CT1550" s="21"/>
      <c r="CU1550" s="21"/>
      <c r="CV1550" s="21"/>
      <c r="CW1550" s="21"/>
      <c r="CX1550" s="21"/>
      <c r="CY1550" s="21"/>
      <c r="CZ1550" s="21"/>
      <c r="DA1550" s="21"/>
      <c r="DB1550" s="21"/>
      <c r="DC1550" s="21"/>
      <c r="DD1550" s="21"/>
      <c r="DE1550" s="21"/>
      <c r="DF1550" s="21"/>
      <c r="DG1550" s="21"/>
      <c r="DH1550" s="21"/>
      <c r="DI1550" s="21"/>
      <c r="DJ1550" s="21"/>
      <c r="DK1550" s="21"/>
      <c r="DL1550" s="21"/>
      <c r="DM1550" s="21"/>
      <c r="DN1550" s="21"/>
      <c r="DO1550" s="21"/>
      <c r="DP1550" s="21"/>
      <c r="DQ1550" s="21"/>
      <c r="DR1550" s="21"/>
      <c r="DS1550" s="21"/>
      <c r="DT1550" s="21"/>
      <c r="DU1550" s="21"/>
      <c r="DV1550" s="21"/>
      <c r="DW1550" s="21"/>
      <c r="DX1550" s="21"/>
      <c r="DY1550" s="21"/>
      <c r="DZ1550" s="21"/>
      <c r="EA1550" s="21"/>
      <c r="EB1550" s="21"/>
      <c r="EC1550" s="21"/>
      <c r="ED1550" s="21"/>
      <c r="EE1550" s="21"/>
      <c r="EF1550" s="21"/>
      <c r="EG1550" s="21"/>
      <c r="EH1550" s="21"/>
      <c r="EI1550" s="21"/>
      <c r="EJ1550" s="21"/>
      <c r="EK1550" s="21"/>
      <c r="EL1550" s="21"/>
      <c r="EM1550" s="21"/>
      <c r="EN1550" s="21"/>
      <c r="EO1550" s="21"/>
      <c r="EP1550" s="21"/>
      <c r="EQ1550" s="21"/>
      <c r="ER1550" s="21"/>
      <c r="ES1550" s="21"/>
      <c r="ET1550" s="21"/>
      <c r="EU1550" s="21"/>
      <c r="EV1550" s="21"/>
      <c r="EW1550" s="21"/>
      <c r="EX1550" s="21"/>
      <c r="EY1550" s="21"/>
      <c r="EZ1550" s="21"/>
      <c r="FA1550" s="21"/>
      <c r="FB1550" s="21"/>
      <c r="FC1550" s="21"/>
      <c r="FD1550" s="21"/>
      <c r="FE1550" s="21"/>
      <c r="FF1550" s="21"/>
      <c r="FG1550" s="21"/>
      <c r="FH1550" s="21"/>
      <c r="FI1550" s="21"/>
      <c r="FJ1550" s="21"/>
      <c r="FK1550" s="21"/>
      <c r="FL1550" s="21"/>
      <c r="FM1550" s="21"/>
      <c r="FN1550" s="21"/>
      <c r="FO1550" s="21"/>
      <c r="FP1550" s="21"/>
      <c r="FQ1550" s="21"/>
      <c r="FR1550" s="21"/>
      <c r="FS1550" s="21"/>
      <c r="FT1550" s="21"/>
      <c r="FU1550" s="21"/>
      <c r="FV1550" s="21"/>
      <c r="FW1550" s="21"/>
      <c r="FX1550" s="21"/>
      <c r="FY1550" s="21"/>
      <c r="FZ1550" s="21"/>
      <c r="GA1550" s="21"/>
      <c r="GB1550" s="21"/>
      <c r="GC1550" s="21"/>
      <c r="GD1550" s="21"/>
      <c r="GE1550" s="21"/>
      <c r="GF1550" s="21"/>
      <c r="GG1550" s="21"/>
      <c r="GH1550" s="21"/>
      <c r="GI1550" s="21"/>
      <c r="GJ1550" s="21"/>
      <c r="GK1550" s="21"/>
      <c r="GL1550" s="21"/>
      <c r="GM1550" s="21"/>
      <c r="GN1550" s="21"/>
      <c r="GO1550" s="21"/>
      <c r="GP1550" s="21"/>
      <c r="GQ1550" s="21"/>
      <c r="GR1550" s="21"/>
      <c r="GS1550" s="21"/>
      <c r="GT1550" s="21"/>
      <c r="GU1550" s="21"/>
      <c r="GV1550" s="21"/>
      <c r="GW1550" s="21"/>
      <c r="GX1550" s="21"/>
      <c r="GY1550" s="21"/>
      <c r="GZ1550" s="21"/>
      <c r="HA1550" s="21"/>
      <c r="HB1550" s="21"/>
      <c r="HC1550" s="21"/>
      <c r="HD1550" s="21"/>
      <c r="HE1550" s="21"/>
      <c r="HF1550" s="21"/>
      <c r="HG1550" s="21"/>
      <c r="HH1550" s="21"/>
      <c r="HI1550" s="21"/>
      <c r="HJ1550" s="21"/>
      <c r="HK1550" s="21"/>
      <c r="HL1550" s="21"/>
      <c r="HM1550" s="21"/>
      <c r="HN1550" s="21"/>
      <c r="HO1550" s="21"/>
      <c r="HP1550" s="21"/>
      <c r="HQ1550" s="21"/>
      <c r="HR1550" s="21"/>
      <c r="HS1550" s="21"/>
      <c r="HT1550" s="21"/>
      <c r="HU1550" s="21"/>
      <c r="HV1550" s="21"/>
      <c r="HW1550" s="21"/>
      <c r="HX1550" s="21"/>
      <c r="HY1550" s="21"/>
      <c r="HZ1550" s="21"/>
      <c r="IA1550" s="21"/>
      <c r="IB1550" s="21"/>
      <c r="IC1550" s="21"/>
      <c r="ID1550" s="21"/>
      <c r="IE1550" s="21"/>
      <c r="IF1550" s="21"/>
      <c r="IG1550" s="21"/>
      <c r="IH1550" s="21"/>
      <c r="II1550" s="21"/>
      <c r="IJ1550" s="21"/>
      <c r="IK1550" s="21"/>
      <c r="IL1550" s="21"/>
      <c r="IM1550" s="21"/>
      <c r="IN1550" s="21"/>
      <c r="IO1550" s="21"/>
      <c r="IP1550" s="21"/>
      <c r="IQ1550" s="21"/>
      <c r="IR1550" s="21"/>
      <c r="IS1550" s="21"/>
      <c r="IT1550" s="21"/>
      <c r="IU1550" s="21"/>
      <c r="IV1550" s="21"/>
    </row>
    <row r="1551" spans="1:256" s="68" customFormat="1" ht="42.65" customHeight="1" thickBot="1">
      <c r="A1551" s="75"/>
      <c r="B1551" s="1481" t="s">
        <v>2307</v>
      </c>
      <c r="C1551" s="607" t="s">
        <v>2449</v>
      </c>
      <c r="D1551" s="1510" t="s">
        <v>2177</v>
      </c>
      <c r="E1551" s="964"/>
      <c r="F1551" s="15"/>
      <c r="G1551" s="36"/>
      <c r="H1551" s="37"/>
      <c r="I1551" s="59"/>
      <c r="J1551" s="890"/>
      <c r="K1551" s="39"/>
      <c r="L1551" s="117" t="s">
        <v>2213</v>
      </c>
      <c r="M1551" s="1446" t="s">
        <v>2193</v>
      </c>
      <c r="N1551" s="1334" t="s">
        <v>909</v>
      </c>
      <c r="O1551" s="1657" t="s">
        <v>5590</v>
      </c>
      <c r="P1551" s="179" t="s">
        <v>2455</v>
      </c>
      <c r="Q1551" s="21"/>
      <c r="R1551" s="21"/>
      <c r="S1551" s="21"/>
      <c r="T1551" s="21"/>
      <c r="U1551" s="21"/>
      <c r="V1551" s="21"/>
      <c r="W1551" s="21"/>
      <c r="X1551" s="21"/>
      <c r="Y1551" s="21"/>
      <c r="Z1551" s="21"/>
      <c r="AA1551" s="21"/>
      <c r="AB1551" s="21"/>
      <c r="AC1551" s="21"/>
      <c r="AD1551" s="21"/>
      <c r="AE1551" s="21"/>
      <c r="AF1551" s="21"/>
      <c r="AG1551" s="21"/>
      <c r="AH1551" s="21"/>
      <c r="AI1551" s="21"/>
      <c r="AJ1551" s="21"/>
      <c r="AK1551" s="21"/>
      <c r="AL1551" s="21"/>
      <c r="AM1551" s="21"/>
      <c r="AN1551" s="21"/>
      <c r="AO1551" s="21"/>
      <c r="AP1551" s="21"/>
      <c r="AQ1551" s="21"/>
      <c r="AR1551" s="21"/>
      <c r="AS1551" s="21"/>
      <c r="AT1551" s="21"/>
      <c r="AU1551" s="21"/>
      <c r="AV1551" s="21"/>
      <c r="AW1551" s="21"/>
      <c r="AX1551" s="21"/>
      <c r="AY1551" s="21"/>
      <c r="AZ1551" s="21"/>
      <c r="BA1551" s="21"/>
      <c r="BB1551" s="21"/>
      <c r="BC1551" s="21"/>
      <c r="BD1551" s="21"/>
      <c r="BE1551" s="21"/>
      <c r="BF1551" s="21"/>
      <c r="BG1551" s="21"/>
      <c r="BH1551" s="21"/>
      <c r="BI1551" s="21"/>
      <c r="BJ1551" s="21"/>
      <c r="BK1551" s="21"/>
      <c r="BL1551" s="21"/>
      <c r="BM1551" s="21"/>
      <c r="BN1551" s="21"/>
      <c r="BO1551" s="21"/>
      <c r="BP1551" s="21"/>
      <c r="BQ1551" s="21"/>
      <c r="BR1551" s="21"/>
      <c r="BS1551" s="21"/>
      <c r="BT1551" s="21"/>
      <c r="BU1551" s="21"/>
      <c r="BV1551" s="21"/>
      <c r="BW1551" s="21"/>
      <c r="BX1551" s="21"/>
      <c r="BY1551" s="21"/>
      <c r="BZ1551" s="21"/>
      <c r="CA1551" s="21"/>
      <c r="CB1551" s="21"/>
      <c r="CC1551" s="21"/>
      <c r="CD1551" s="21"/>
      <c r="CE1551" s="21"/>
      <c r="CF1551" s="21"/>
      <c r="CG1551" s="21"/>
      <c r="CH1551" s="21"/>
      <c r="CI1551" s="21"/>
      <c r="CJ1551" s="21"/>
      <c r="CK1551" s="21"/>
      <c r="CL1551" s="21"/>
      <c r="CM1551" s="21"/>
      <c r="CN1551" s="21"/>
      <c r="CO1551" s="21"/>
      <c r="CP1551" s="21"/>
      <c r="CQ1551" s="21"/>
      <c r="CR1551" s="21"/>
      <c r="CS1551" s="21"/>
      <c r="CT1551" s="21"/>
      <c r="CU1551" s="21"/>
      <c r="CV1551" s="21"/>
      <c r="CW1551" s="21"/>
      <c r="CX1551" s="21"/>
      <c r="CY1551" s="21"/>
      <c r="CZ1551" s="21"/>
      <c r="DA1551" s="21"/>
      <c r="DB1551" s="21"/>
      <c r="DC1551" s="21"/>
      <c r="DD1551" s="21"/>
      <c r="DE1551" s="21"/>
      <c r="DF1551" s="21"/>
      <c r="DG1551" s="21"/>
      <c r="DH1551" s="21"/>
      <c r="DI1551" s="21"/>
      <c r="DJ1551" s="21"/>
      <c r="DK1551" s="21"/>
      <c r="DL1551" s="21"/>
      <c r="DM1551" s="21"/>
      <c r="DN1551" s="21"/>
      <c r="DO1551" s="21"/>
      <c r="DP1551" s="21"/>
      <c r="DQ1551" s="21"/>
      <c r="DR1551" s="21"/>
      <c r="DS1551" s="21"/>
      <c r="DT1551" s="21"/>
      <c r="DU1551" s="21"/>
      <c r="DV1551" s="21"/>
      <c r="DW1551" s="21"/>
      <c r="DX1551" s="21"/>
      <c r="DY1551" s="21"/>
      <c r="DZ1551" s="21"/>
      <c r="EA1551" s="21"/>
      <c r="EB1551" s="21"/>
      <c r="EC1551" s="21"/>
      <c r="ED1551" s="21"/>
      <c r="EE1551" s="21"/>
      <c r="EF1551" s="21"/>
      <c r="EG1551" s="21"/>
      <c r="EH1551" s="21"/>
      <c r="EI1551" s="21"/>
      <c r="EJ1551" s="21"/>
      <c r="EK1551" s="21"/>
      <c r="EL1551" s="21"/>
      <c r="EM1551" s="21"/>
      <c r="EN1551" s="21"/>
      <c r="EO1551" s="21"/>
      <c r="EP1551" s="21"/>
      <c r="EQ1551" s="21"/>
      <c r="ER1551" s="21"/>
      <c r="ES1551" s="21"/>
      <c r="ET1551" s="21"/>
      <c r="EU1551" s="21"/>
      <c r="EV1551" s="21"/>
      <c r="EW1551" s="21"/>
      <c r="EX1551" s="21"/>
      <c r="EY1551" s="21"/>
      <c r="EZ1551" s="21"/>
      <c r="FA1551" s="21"/>
      <c r="FB1551" s="21"/>
      <c r="FC1551" s="21"/>
      <c r="FD1551" s="21"/>
      <c r="FE1551" s="21"/>
      <c r="FF1551" s="21"/>
      <c r="FG1551" s="21"/>
      <c r="FH1551" s="21"/>
      <c r="FI1551" s="21"/>
      <c r="FJ1551" s="21"/>
      <c r="FK1551" s="21"/>
      <c r="FL1551" s="21"/>
      <c r="FM1551" s="21"/>
      <c r="FN1551" s="21"/>
      <c r="FO1551" s="21"/>
      <c r="FP1551" s="21"/>
      <c r="FQ1551" s="21"/>
      <c r="FR1551" s="21"/>
      <c r="FS1551" s="21"/>
      <c r="FT1551" s="21"/>
      <c r="FU1551" s="21"/>
      <c r="FV1551" s="21"/>
      <c r="FW1551" s="21"/>
      <c r="FX1551" s="21"/>
      <c r="FY1551" s="21"/>
      <c r="FZ1551" s="21"/>
      <c r="GA1551" s="21"/>
      <c r="GB1551" s="21"/>
      <c r="GC1551" s="21"/>
      <c r="GD1551" s="21"/>
      <c r="GE1551" s="21"/>
      <c r="GF1551" s="21"/>
      <c r="GG1551" s="21"/>
      <c r="GH1551" s="21"/>
      <c r="GI1551" s="21"/>
      <c r="GJ1551" s="21"/>
      <c r="GK1551" s="21"/>
      <c r="GL1551" s="21"/>
      <c r="GM1551" s="21"/>
      <c r="GN1551" s="21"/>
      <c r="GO1551" s="21"/>
      <c r="GP1551" s="21"/>
      <c r="GQ1551" s="21"/>
      <c r="GR1551" s="21"/>
      <c r="GS1551" s="21"/>
      <c r="GT1551" s="21"/>
      <c r="GU1551" s="21"/>
      <c r="GV1551" s="21"/>
      <c r="GW1551" s="21"/>
      <c r="GX1551" s="21"/>
      <c r="GY1551" s="21"/>
      <c r="GZ1551" s="21"/>
      <c r="HA1551" s="21"/>
      <c r="HB1551" s="21"/>
      <c r="HC1551" s="21"/>
      <c r="HD1551" s="21"/>
      <c r="HE1551" s="21"/>
      <c r="HF1551" s="21"/>
      <c r="HG1551" s="21"/>
      <c r="HH1551" s="21"/>
      <c r="HI1551" s="21"/>
      <c r="HJ1551" s="21"/>
      <c r="HK1551" s="21"/>
      <c r="HL1551" s="21"/>
      <c r="HM1551" s="21"/>
      <c r="HN1551" s="21"/>
      <c r="HO1551" s="21"/>
      <c r="HP1551" s="21"/>
      <c r="HQ1551" s="21"/>
      <c r="HR1551" s="21"/>
      <c r="HS1551" s="21"/>
      <c r="HT1551" s="21"/>
      <c r="HU1551" s="21"/>
      <c r="HV1551" s="21"/>
      <c r="HW1551" s="21"/>
      <c r="HX1551" s="21"/>
      <c r="HY1551" s="21"/>
      <c r="HZ1551" s="21"/>
      <c r="IA1551" s="21"/>
      <c r="IB1551" s="21"/>
      <c r="IC1551" s="21"/>
      <c r="ID1551" s="21"/>
      <c r="IE1551" s="21"/>
      <c r="IF1551" s="21"/>
      <c r="IG1551" s="21"/>
      <c r="IH1551" s="21"/>
      <c r="II1551" s="21"/>
      <c r="IJ1551" s="21"/>
      <c r="IK1551" s="21"/>
      <c r="IL1551" s="21"/>
      <c r="IM1551" s="21"/>
      <c r="IN1551" s="21"/>
      <c r="IO1551" s="21"/>
      <c r="IP1551" s="21"/>
      <c r="IQ1551" s="21"/>
      <c r="IR1551" s="21"/>
      <c r="IS1551" s="21"/>
      <c r="IT1551" s="21"/>
      <c r="IU1551" s="21"/>
      <c r="IV1551" s="21"/>
    </row>
    <row r="1552" spans="1:256" s="68" customFormat="1" ht="42.65" customHeight="1" thickBot="1">
      <c r="A1552" s="75"/>
      <c r="B1552" s="1481" t="s">
        <v>2307</v>
      </c>
      <c r="C1552" s="607" t="s">
        <v>2449</v>
      </c>
      <c r="D1552" s="1510" t="s">
        <v>2177</v>
      </c>
      <c r="E1552" s="964"/>
      <c r="F1552" s="15"/>
      <c r="G1552" s="36"/>
      <c r="H1552" s="37"/>
      <c r="I1552" s="59"/>
      <c r="J1552" s="890"/>
      <c r="K1552" s="39"/>
      <c r="L1552" s="117" t="s">
        <v>2214</v>
      </c>
      <c r="M1552" s="1446" t="s">
        <v>2193</v>
      </c>
      <c r="N1552" s="1334" t="s">
        <v>909</v>
      </c>
      <c r="O1552" s="1657" t="s">
        <v>5590</v>
      </c>
      <c r="P1552" s="179" t="s">
        <v>2456</v>
      </c>
      <c r="Q1552" s="21"/>
      <c r="R1552" s="21"/>
      <c r="S1552" s="21"/>
      <c r="T1552" s="21"/>
      <c r="U1552" s="21"/>
      <c r="V1552" s="21"/>
      <c r="W1552" s="21"/>
      <c r="X1552" s="21"/>
      <c r="Y1552" s="21"/>
      <c r="Z1552" s="21"/>
      <c r="AA1552" s="21"/>
      <c r="AB1552" s="21"/>
      <c r="AC1552" s="21"/>
      <c r="AD1552" s="21"/>
      <c r="AE1552" s="21"/>
      <c r="AF1552" s="21"/>
      <c r="AG1552" s="21"/>
      <c r="AH1552" s="21"/>
      <c r="AI1552" s="21"/>
      <c r="AJ1552" s="21"/>
      <c r="AK1552" s="21"/>
      <c r="AL1552" s="21"/>
      <c r="AM1552" s="21"/>
      <c r="AN1552" s="21"/>
      <c r="AO1552" s="21"/>
      <c r="AP1552" s="21"/>
      <c r="AQ1552" s="21"/>
      <c r="AR1552" s="21"/>
      <c r="AS1552" s="21"/>
      <c r="AT1552" s="21"/>
      <c r="AU1552" s="21"/>
      <c r="AV1552" s="21"/>
      <c r="AW1552" s="21"/>
      <c r="AX1552" s="21"/>
      <c r="AY1552" s="21"/>
      <c r="AZ1552" s="21"/>
      <c r="BA1552" s="21"/>
      <c r="BB1552" s="21"/>
      <c r="BC1552" s="21"/>
      <c r="BD1552" s="21"/>
      <c r="BE1552" s="21"/>
      <c r="BF1552" s="21"/>
      <c r="BG1552" s="21"/>
      <c r="BH1552" s="21"/>
      <c r="BI1552" s="21"/>
      <c r="BJ1552" s="21"/>
      <c r="BK1552" s="21"/>
      <c r="BL1552" s="21"/>
      <c r="BM1552" s="21"/>
      <c r="BN1552" s="21"/>
      <c r="BO1552" s="21"/>
      <c r="BP1552" s="21"/>
      <c r="BQ1552" s="21"/>
      <c r="BR1552" s="21"/>
      <c r="BS1552" s="21"/>
      <c r="BT1552" s="21"/>
      <c r="BU1552" s="21"/>
      <c r="BV1552" s="21"/>
      <c r="BW1552" s="21"/>
      <c r="BX1552" s="21"/>
      <c r="BY1552" s="21"/>
      <c r="BZ1552" s="21"/>
      <c r="CA1552" s="21"/>
      <c r="CB1552" s="21"/>
      <c r="CC1552" s="21"/>
      <c r="CD1552" s="21"/>
      <c r="CE1552" s="21"/>
      <c r="CF1552" s="21"/>
      <c r="CG1552" s="21"/>
      <c r="CH1552" s="21"/>
      <c r="CI1552" s="21"/>
      <c r="CJ1552" s="21"/>
      <c r="CK1552" s="21"/>
      <c r="CL1552" s="21"/>
      <c r="CM1552" s="21"/>
      <c r="CN1552" s="21"/>
      <c r="CO1552" s="21"/>
      <c r="CP1552" s="21"/>
      <c r="CQ1552" s="21"/>
      <c r="CR1552" s="21"/>
      <c r="CS1552" s="21"/>
      <c r="CT1552" s="21"/>
      <c r="CU1552" s="21"/>
      <c r="CV1552" s="21"/>
      <c r="CW1552" s="21"/>
      <c r="CX1552" s="21"/>
      <c r="CY1552" s="21"/>
      <c r="CZ1552" s="21"/>
      <c r="DA1552" s="21"/>
      <c r="DB1552" s="21"/>
      <c r="DC1552" s="21"/>
      <c r="DD1552" s="21"/>
      <c r="DE1552" s="21"/>
      <c r="DF1552" s="21"/>
      <c r="DG1552" s="21"/>
      <c r="DH1552" s="21"/>
      <c r="DI1552" s="21"/>
      <c r="DJ1552" s="21"/>
      <c r="DK1552" s="21"/>
      <c r="DL1552" s="21"/>
      <c r="DM1552" s="21"/>
      <c r="DN1552" s="21"/>
      <c r="DO1552" s="21"/>
      <c r="DP1552" s="21"/>
      <c r="DQ1552" s="21"/>
      <c r="DR1552" s="21"/>
      <c r="DS1552" s="21"/>
      <c r="DT1552" s="21"/>
      <c r="DU1552" s="21"/>
      <c r="DV1552" s="21"/>
      <c r="DW1552" s="21"/>
      <c r="DX1552" s="21"/>
      <c r="DY1552" s="21"/>
      <c r="DZ1552" s="21"/>
      <c r="EA1552" s="21"/>
      <c r="EB1552" s="21"/>
      <c r="EC1552" s="21"/>
      <c r="ED1552" s="21"/>
      <c r="EE1552" s="21"/>
      <c r="EF1552" s="21"/>
      <c r="EG1552" s="21"/>
      <c r="EH1552" s="21"/>
      <c r="EI1552" s="21"/>
      <c r="EJ1552" s="21"/>
      <c r="EK1552" s="21"/>
      <c r="EL1552" s="21"/>
      <c r="EM1552" s="21"/>
      <c r="EN1552" s="21"/>
      <c r="EO1552" s="21"/>
      <c r="EP1552" s="21"/>
      <c r="EQ1552" s="21"/>
      <c r="ER1552" s="21"/>
      <c r="ES1552" s="21"/>
      <c r="ET1552" s="21"/>
      <c r="EU1552" s="21"/>
      <c r="EV1552" s="21"/>
      <c r="EW1552" s="21"/>
      <c r="EX1552" s="21"/>
      <c r="EY1552" s="21"/>
      <c r="EZ1552" s="21"/>
      <c r="FA1552" s="21"/>
      <c r="FB1552" s="21"/>
      <c r="FC1552" s="21"/>
      <c r="FD1552" s="21"/>
      <c r="FE1552" s="21"/>
      <c r="FF1552" s="21"/>
      <c r="FG1552" s="21"/>
      <c r="FH1552" s="21"/>
      <c r="FI1552" s="21"/>
      <c r="FJ1552" s="21"/>
      <c r="FK1552" s="21"/>
      <c r="FL1552" s="21"/>
      <c r="FM1552" s="21"/>
      <c r="FN1552" s="21"/>
      <c r="FO1552" s="21"/>
      <c r="FP1552" s="21"/>
      <c r="FQ1552" s="21"/>
      <c r="FR1552" s="21"/>
      <c r="FS1552" s="21"/>
      <c r="FT1552" s="21"/>
      <c r="FU1552" s="21"/>
      <c r="FV1552" s="21"/>
      <c r="FW1552" s="21"/>
      <c r="FX1552" s="21"/>
      <c r="FY1552" s="21"/>
      <c r="FZ1552" s="21"/>
      <c r="GA1552" s="21"/>
      <c r="GB1552" s="21"/>
      <c r="GC1552" s="21"/>
      <c r="GD1552" s="21"/>
      <c r="GE1552" s="21"/>
      <c r="GF1552" s="21"/>
      <c r="GG1552" s="21"/>
      <c r="GH1552" s="21"/>
      <c r="GI1552" s="21"/>
      <c r="GJ1552" s="21"/>
      <c r="GK1552" s="21"/>
      <c r="GL1552" s="21"/>
      <c r="GM1552" s="21"/>
      <c r="GN1552" s="21"/>
      <c r="GO1552" s="21"/>
      <c r="GP1552" s="21"/>
      <c r="GQ1552" s="21"/>
      <c r="GR1552" s="21"/>
      <c r="GS1552" s="21"/>
      <c r="GT1552" s="21"/>
      <c r="GU1552" s="21"/>
      <c r="GV1552" s="21"/>
      <c r="GW1552" s="21"/>
      <c r="GX1552" s="21"/>
      <c r="GY1552" s="21"/>
      <c r="GZ1552" s="21"/>
      <c r="HA1552" s="21"/>
      <c r="HB1552" s="21"/>
      <c r="HC1552" s="21"/>
      <c r="HD1552" s="21"/>
      <c r="HE1552" s="21"/>
      <c r="HF1552" s="21"/>
      <c r="HG1552" s="21"/>
      <c r="HH1552" s="21"/>
      <c r="HI1552" s="21"/>
      <c r="HJ1552" s="21"/>
      <c r="HK1552" s="21"/>
      <c r="HL1552" s="21"/>
      <c r="HM1552" s="21"/>
      <c r="HN1552" s="21"/>
      <c r="HO1552" s="21"/>
      <c r="HP1552" s="21"/>
      <c r="HQ1552" s="21"/>
      <c r="HR1552" s="21"/>
      <c r="HS1552" s="21"/>
      <c r="HT1552" s="21"/>
      <c r="HU1552" s="21"/>
      <c r="HV1552" s="21"/>
      <c r="HW1552" s="21"/>
      <c r="HX1552" s="21"/>
      <c r="HY1552" s="21"/>
      <c r="HZ1552" s="21"/>
      <c r="IA1552" s="21"/>
      <c r="IB1552" s="21"/>
      <c r="IC1552" s="21"/>
      <c r="ID1552" s="21"/>
      <c r="IE1552" s="21"/>
      <c r="IF1552" s="21"/>
      <c r="IG1552" s="21"/>
      <c r="IH1552" s="21"/>
      <c r="II1552" s="21"/>
      <c r="IJ1552" s="21"/>
      <c r="IK1552" s="21"/>
      <c r="IL1552" s="21"/>
      <c r="IM1552" s="21"/>
      <c r="IN1552" s="21"/>
      <c r="IO1552" s="21"/>
      <c r="IP1552" s="21"/>
      <c r="IQ1552" s="21"/>
      <c r="IR1552" s="21"/>
      <c r="IS1552" s="21"/>
      <c r="IT1552" s="21"/>
      <c r="IU1552" s="21"/>
      <c r="IV1552" s="21"/>
    </row>
    <row r="1553" spans="1:17" s="14" customFormat="1" ht="42.65" customHeight="1" thickBot="1">
      <c r="A1553" s="1018"/>
      <c r="B1553" s="1481" t="s">
        <v>2307</v>
      </c>
      <c r="C1553" s="607" t="s">
        <v>2449</v>
      </c>
      <c r="D1553" s="1510" t="s">
        <v>2177</v>
      </c>
      <c r="E1553" s="964"/>
      <c r="F1553" s="15"/>
      <c r="G1553" s="36"/>
      <c r="H1553" s="37"/>
      <c r="I1553" s="59"/>
      <c r="J1553" s="890"/>
      <c r="K1553" s="39"/>
      <c r="L1553" s="117" t="s">
        <v>2215</v>
      </c>
      <c r="M1553" s="1446" t="s">
        <v>2193</v>
      </c>
      <c r="N1553" s="1334" t="s">
        <v>909</v>
      </c>
      <c r="O1553" s="1657" t="s">
        <v>5590</v>
      </c>
      <c r="P1553" s="179" t="s">
        <v>2457</v>
      </c>
    </row>
    <row r="1554" spans="1:17" s="14" customFormat="1" ht="46.5" customHeight="1" thickBot="1">
      <c r="A1554" s="1018"/>
      <c r="B1554" s="1481" t="s">
        <v>2307</v>
      </c>
      <c r="C1554" s="607" t="s">
        <v>2449</v>
      </c>
      <c r="D1554" s="1510" t="s">
        <v>2177</v>
      </c>
      <c r="E1554" s="964"/>
      <c r="F1554" s="15"/>
      <c r="G1554" s="36"/>
      <c r="H1554" s="37"/>
      <c r="I1554" s="59"/>
      <c r="J1554" s="890"/>
      <c r="K1554" s="39"/>
      <c r="L1554" s="117" t="s">
        <v>2237</v>
      </c>
      <c r="M1554" s="1446" t="s">
        <v>2193</v>
      </c>
      <c r="N1554" s="1334" t="s">
        <v>909</v>
      </c>
      <c r="O1554" s="1657" t="s">
        <v>5590</v>
      </c>
      <c r="P1554" s="179" t="s">
        <v>2458</v>
      </c>
    </row>
    <row r="1555" spans="1:17" s="21" customFormat="1" ht="102.5" customHeight="1" thickBot="1">
      <c r="A1555" s="1020"/>
      <c r="B1555" s="1463" t="s">
        <v>2307</v>
      </c>
      <c r="C1555" s="608" t="s">
        <v>2459</v>
      </c>
      <c r="D1555" s="1567"/>
      <c r="E1555" s="964"/>
      <c r="F1555" s="15"/>
      <c r="G1555" s="36"/>
      <c r="H1555" s="37"/>
      <c r="I1555" s="59"/>
      <c r="J1555" s="890"/>
      <c r="K1555" s="39"/>
      <c r="L1555" s="58" t="s">
        <v>52</v>
      </c>
      <c r="M1555" s="1446" t="s">
        <v>2328</v>
      </c>
      <c r="N1555" s="1334" t="s">
        <v>909</v>
      </c>
      <c r="O1555" s="1408" t="s">
        <v>2460</v>
      </c>
      <c r="P1555" s="179" t="s">
        <v>2461</v>
      </c>
    </row>
    <row r="1556" spans="1:17" s="21" customFormat="1" ht="102.5" customHeight="1" thickBot="1">
      <c r="A1556" s="1020"/>
      <c r="B1556" s="1463" t="s">
        <v>2307</v>
      </c>
      <c r="C1556" s="608" t="s">
        <v>2459</v>
      </c>
      <c r="D1556" s="1567"/>
      <c r="E1556" s="964"/>
      <c r="F1556" s="15"/>
      <c r="G1556" s="36"/>
      <c r="H1556" s="37"/>
      <c r="I1556" s="59"/>
      <c r="J1556" s="890"/>
      <c r="K1556" s="39"/>
      <c r="L1556" s="58" t="s">
        <v>447</v>
      </c>
      <c r="M1556" s="1446" t="s">
        <v>2328</v>
      </c>
      <c r="N1556" s="1334" t="s">
        <v>909</v>
      </c>
      <c r="O1556" s="1408" t="s">
        <v>2460</v>
      </c>
      <c r="P1556" s="179" t="s">
        <v>2461</v>
      </c>
    </row>
    <row r="1557" spans="1:17" s="21" customFormat="1" ht="102.5" customHeight="1" thickBot="1">
      <c r="A1557" s="1020"/>
      <c r="B1557" s="1463" t="s">
        <v>2307</v>
      </c>
      <c r="C1557" s="608" t="s">
        <v>2459</v>
      </c>
      <c r="D1557" s="1584"/>
      <c r="E1557" s="964"/>
      <c r="F1557" s="15"/>
      <c r="G1557" s="36"/>
      <c r="H1557" s="37"/>
      <c r="I1557" s="59"/>
      <c r="J1557" s="890"/>
      <c r="K1557" s="39"/>
      <c r="L1557" s="117" t="s">
        <v>904</v>
      </c>
      <c r="M1557" s="1446" t="s">
        <v>2328</v>
      </c>
      <c r="N1557" s="1334" t="s">
        <v>909</v>
      </c>
      <c r="O1557" s="1408" t="s">
        <v>2460</v>
      </c>
      <c r="P1557" s="179" t="s">
        <v>2462</v>
      </c>
    </row>
    <row r="1558" spans="1:17" s="21" customFormat="1" ht="102.5" customHeight="1" thickBot="1">
      <c r="A1558" s="1020"/>
      <c r="B1558" s="1463" t="s">
        <v>2307</v>
      </c>
      <c r="C1558" s="607" t="s">
        <v>2459</v>
      </c>
      <c r="D1558" s="1464" t="s">
        <v>2177</v>
      </c>
      <c r="E1558" s="964"/>
      <c r="F1558" s="15"/>
      <c r="G1558" s="36"/>
      <c r="H1558" s="37"/>
      <c r="I1558" s="59"/>
      <c r="J1558" s="890"/>
      <c r="K1558" s="39"/>
      <c r="L1558" s="117" t="s">
        <v>906</v>
      </c>
      <c r="M1558" s="1446" t="s">
        <v>2328</v>
      </c>
      <c r="N1558" s="1334" t="s">
        <v>909</v>
      </c>
      <c r="O1558" s="1408" t="s">
        <v>2460</v>
      </c>
      <c r="P1558" s="179" t="s">
        <v>2462</v>
      </c>
    </row>
    <row r="1559" spans="1:17" s="21" customFormat="1" ht="102.5" customHeight="1" thickBot="1">
      <c r="A1559" s="1020"/>
      <c r="B1559" s="1463" t="s">
        <v>2307</v>
      </c>
      <c r="C1559" s="607" t="s">
        <v>2459</v>
      </c>
      <c r="D1559" s="1464" t="s">
        <v>2177</v>
      </c>
      <c r="E1559" s="964"/>
      <c r="F1559" s="15"/>
      <c r="G1559" s="36"/>
      <c r="H1559" s="37"/>
      <c r="I1559" s="59"/>
      <c r="J1559" s="890"/>
      <c r="K1559" s="39"/>
      <c r="L1559" s="117" t="s">
        <v>2034</v>
      </c>
      <c r="M1559" s="1446" t="s">
        <v>2328</v>
      </c>
      <c r="N1559" s="1334" t="s">
        <v>909</v>
      </c>
      <c r="O1559" s="1408" t="s">
        <v>2460</v>
      </c>
      <c r="P1559" s="179" t="s">
        <v>2461</v>
      </c>
    </row>
    <row r="1560" spans="1:17" s="14" customFormat="1" ht="102.5" customHeight="1" thickBot="1">
      <c r="A1560" s="1018"/>
      <c r="B1560" s="1463" t="s">
        <v>2307</v>
      </c>
      <c r="C1560" s="608" t="s">
        <v>2459</v>
      </c>
      <c r="D1560" s="1584"/>
      <c r="E1560" s="964"/>
      <c r="F1560" s="15"/>
      <c r="G1560" s="36"/>
      <c r="H1560" s="37"/>
      <c r="I1560" s="59"/>
      <c r="J1560" s="890"/>
      <c r="K1560" s="39"/>
      <c r="L1560" s="117" t="s">
        <v>2213</v>
      </c>
      <c r="M1560" s="1446" t="s">
        <v>2328</v>
      </c>
      <c r="N1560" s="1334" t="s">
        <v>909</v>
      </c>
      <c r="O1560" s="1408" t="s">
        <v>2460</v>
      </c>
      <c r="P1560" s="179" t="s">
        <v>2461</v>
      </c>
      <c r="Q1560" s="14" t="s">
        <v>2463</v>
      </c>
    </row>
    <row r="1561" spans="1:17" s="14" customFormat="1" ht="102.5" customHeight="1" thickBot="1">
      <c r="A1561" s="1018"/>
      <c r="B1561" s="1463" t="s">
        <v>2307</v>
      </c>
      <c r="C1561" s="608" t="s">
        <v>2459</v>
      </c>
      <c r="D1561" s="1584"/>
      <c r="E1561" s="964"/>
      <c r="F1561" s="15"/>
      <c r="G1561" s="36"/>
      <c r="H1561" s="37"/>
      <c r="I1561" s="59"/>
      <c r="J1561" s="890"/>
      <c r="K1561" s="39"/>
      <c r="L1561" s="58" t="s">
        <v>2214</v>
      </c>
      <c r="M1561" s="1446" t="s">
        <v>2328</v>
      </c>
      <c r="N1561" s="1334" t="s">
        <v>909</v>
      </c>
      <c r="O1561" s="1408" t="s">
        <v>2460</v>
      </c>
      <c r="P1561" s="179" t="s">
        <v>2462</v>
      </c>
    </row>
    <row r="1562" spans="1:17" s="14" customFormat="1" ht="102.5" customHeight="1" thickBot="1">
      <c r="A1562" s="1018"/>
      <c r="B1562" s="1463" t="s">
        <v>2307</v>
      </c>
      <c r="C1562" s="608" t="s">
        <v>2459</v>
      </c>
      <c r="D1562" s="1584"/>
      <c r="E1562" s="964"/>
      <c r="F1562" s="15"/>
      <c r="G1562" s="36"/>
      <c r="H1562" s="37"/>
      <c r="I1562" s="59"/>
      <c r="J1562" s="890"/>
      <c r="K1562" s="39"/>
      <c r="L1562" s="58" t="s">
        <v>2215</v>
      </c>
      <c r="M1562" s="1446" t="s">
        <v>2328</v>
      </c>
      <c r="N1562" s="1334" t="s">
        <v>909</v>
      </c>
      <c r="O1562" s="1408" t="s">
        <v>2460</v>
      </c>
      <c r="P1562" s="179" t="s">
        <v>2462</v>
      </c>
    </row>
    <row r="1563" spans="1:17" s="14" customFormat="1" ht="102.5" customHeight="1" thickBot="1">
      <c r="A1563" s="1018"/>
      <c r="B1563" s="1463" t="s">
        <v>2307</v>
      </c>
      <c r="C1563" s="607" t="s">
        <v>2459</v>
      </c>
      <c r="D1563" s="1584"/>
      <c r="E1563" s="964"/>
      <c r="F1563" s="15"/>
      <c r="G1563" s="36"/>
      <c r="H1563" s="37"/>
      <c r="I1563" s="59"/>
      <c r="J1563" s="890"/>
      <c r="K1563" s="39"/>
      <c r="L1563" s="58" t="s">
        <v>2237</v>
      </c>
      <c r="M1563" s="1446" t="s">
        <v>2328</v>
      </c>
      <c r="N1563" s="1334" t="s">
        <v>909</v>
      </c>
      <c r="O1563" s="1408" t="s">
        <v>2460</v>
      </c>
      <c r="P1563" s="179" t="s">
        <v>2462</v>
      </c>
    </row>
    <row r="1564" spans="1:17" s="14" customFormat="1" ht="102.5" customHeight="1" thickBot="1">
      <c r="A1564" s="1018"/>
      <c r="B1564" s="1463" t="s">
        <v>2307</v>
      </c>
      <c r="C1564" s="608" t="s">
        <v>2464</v>
      </c>
      <c r="D1564" s="1584"/>
      <c r="E1564" s="964"/>
      <c r="F1564" s="15"/>
      <c r="G1564" s="36"/>
      <c r="H1564" s="37"/>
      <c r="I1564" s="59"/>
      <c r="J1564" s="890"/>
      <c r="K1564" s="39"/>
      <c r="L1564" s="117" t="s">
        <v>52</v>
      </c>
      <c r="M1564" s="1446" t="s">
        <v>2328</v>
      </c>
      <c r="N1564" s="1334" t="s">
        <v>909</v>
      </c>
      <c r="O1564" s="1408" t="s">
        <v>2465</v>
      </c>
      <c r="P1564" s="179" t="s">
        <v>2466</v>
      </c>
    </row>
    <row r="1565" spans="1:17" s="14" customFormat="1" ht="102.5" customHeight="1" thickBot="1">
      <c r="A1565" s="1018"/>
      <c r="B1565" s="1463" t="s">
        <v>2307</v>
      </c>
      <c r="C1565" s="608" t="s">
        <v>2464</v>
      </c>
      <c r="D1565" s="178"/>
      <c r="E1565" s="1347"/>
      <c r="F1565" s="70"/>
      <c r="G1565" s="71"/>
      <c r="H1565" s="72"/>
      <c r="I1565" s="88"/>
      <c r="J1565" s="890"/>
      <c r="K1565" s="39"/>
      <c r="L1565" s="117" t="s">
        <v>447</v>
      </c>
      <c r="M1565" s="1446" t="s">
        <v>2328</v>
      </c>
      <c r="N1565" s="1334" t="s">
        <v>909</v>
      </c>
      <c r="O1565" s="1408" t="s">
        <v>2465</v>
      </c>
      <c r="P1565" s="179" t="s">
        <v>2466</v>
      </c>
    </row>
    <row r="1566" spans="1:17" s="14" customFormat="1" ht="102.5" customHeight="1" thickBot="1">
      <c r="A1566" s="1018"/>
      <c r="B1566" s="1463" t="s">
        <v>2307</v>
      </c>
      <c r="C1566" s="608" t="s">
        <v>2464</v>
      </c>
      <c r="D1566" s="178"/>
      <c r="E1566" s="1347"/>
      <c r="F1566" s="563"/>
      <c r="G1566" s="564"/>
      <c r="H1566" s="565"/>
      <c r="I1566" s="566"/>
      <c r="J1566" s="890"/>
      <c r="K1566" s="39"/>
      <c r="L1566" s="117" t="s">
        <v>904</v>
      </c>
      <c r="M1566" s="1446" t="s">
        <v>2328</v>
      </c>
      <c r="N1566" s="1334" t="s">
        <v>909</v>
      </c>
      <c r="O1566" s="1408" t="s">
        <v>2465</v>
      </c>
      <c r="P1566" s="179" t="s">
        <v>2462</v>
      </c>
    </row>
    <row r="1567" spans="1:17" s="14" customFormat="1" ht="102.5" customHeight="1" thickBot="1">
      <c r="A1567" s="1018"/>
      <c r="B1567" s="1463" t="s">
        <v>2307</v>
      </c>
      <c r="C1567" s="608" t="s">
        <v>2464</v>
      </c>
      <c r="D1567" s="178"/>
      <c r="E1567" s="1347"/>
      <c r="F1567" s="70"/>
      <c r="G1567" s="71"/>
      <c r="H1567" s="72"/>
      <c r="I1567" s="88"/>
      <c r="J1567" s="890"/>
      <c r="K1567" s="39"/>
      <c r="L1567" s="117" t="s">
        <v>906</v>
      </c>
      <c r="M1567" s="1446" t="s">
        <v>2328</v>
      </c>
      <c r="N1567" s="1334" t="s">
        <v>909</v>
      </c>
      <c r="O1567" s="1408" t="s">
        <v>2465</v>
      </c>
      <c r="P1567" s="179" t="s">
        <v>2462</v>
      </c>
    </row>
    <row r="1568" spans="1:17" s="14" customFormat="1" ht="102.5" customHeight="1" thickBot="1">
      <c r="A1568" s="1018"/>
      <c r="B1568" s="1463" t="s">
        <v>2307</v>
      </c>
      <c r="C1568" s="607" t="s">
        <v>2464</v>
      </c>
      <c r="D1568" s="178"/>
      <c r="E1568" s="1347"/>
      <c r="F1568" s="70"/>
      <c r="G1568" s="71"/>
      <c r="H1568" s="72"/>
      <c r="I1568" s="88"/>
      <c r="J1568" s="890"/>
      <c r="K1568" s="39"/>
      <c r="L1568" s="58" t="s">
        <v>2034</v>
      </c>
      <c r="M1568" s="1446" t="s">
        <v>2328</v>
      </c>
      <c r="N1568" s="1334" t="s">
        <v>909</v>
      </c>
      <c r="O1568" s="1408" t="s">
        <v>2465</v>
      </c>
      <c r="P1568" s="179" t="s">
        <v>2467</v>
      </c>
    </row>
    <row r="1569" spans="1:16" s="68" customFormat="1" ht="102.5" customHeight="1" thickBot="1">
      <c r="A1569" s="75"/>
      <c r="B1569" s="1463" t="s">
        <v>2307</v>
      </c>
      <c r="C1569" s="608" t="s">
        <v>2464</v>
      </c>
      <c r="D1569" s="1567"/>
      <c r="E1569" s="964"/>
      <c r="F1569" s="70"/>
      <c r="G1569" s="71"/>
      <c r="H1569" s="72"/>
      <c r="I1569" s="88"/>
      <c r="J1569" s="890"/>
      <c r="K1569" s="39"/>
      <c r="L1569" s="117" t="s">
        <v>2213</v>
      </c>
      <c r="M1569" s="1446" t="s">
        <v>2328</v>
      </c>
      <c r="N1569" s="1334" t="s">
        <v>909</v>
      </c>
      <c r="O1569" s="1408" t="s">
        <v>2465</v>
      </c>
      <c r="P1569" s="179" t="s">
        <v>2467</v>
      </c>
    </row>
    <row r="1570" spans="1:16" s="68" customFormat="1" ht="102.5" customHeight="1" thickBot="1">
      <c r="A1570" s="75"/>
      <c r="B1570" s="1463" t="s">
        <v>2307</v>
      </c>
      <c r="C1570" s="608" t="s">
        <v>2464</v>
      </c>
      <c r="D1570" s="178"/>
      <c r="E1570" s="1347"/>
      <c r="F1570" s="70"/>
      <c r="G1570" s="71"/>
      <c r="H1570" s="72"/>
      <c r="I1570" s="88"/>
      <c r="J1570" s="890"/>
      <c r="K1570" s="39"/>
      <c r="L1570" s="117" t="s">
        <v>2214</v>
      </c>
      <c r="M1570" s="1446" t="s">
        <v>2328</v>
      </c>
      <c r="N1570" s="1334" t="s">
        <v>909</v>
      </c>
      <c r="O1570" s="1408" t="s">
        <v>2465</v>
      </c>
      <c r="P1570" s="179" t="s">
        <v>2462</v>
      </c>
    </row>
    <row r="1571" spans="1:16" s="68" customFormat="1" ht="102.5" customHeight="1" thickBot="1">
      <c r="A1571" s="75"/>
      <c r="B1571" s="1463" t="s">
        <v>2307</v>
      </c>
      <c r="C1571" s="608" t="s">
        <v>2464</v>
      </c>
      <c r="D1571" s="178"/>
      <c r="E1571" s="1347"/>
      <c r="F1571" s="70"/>
      <c r="G1571" s="71"/>
      <c r="H1571" s="72"/>
      <c r="I1571" s="88"/>
      <c r="J1571" s="890"/>
      <c r="K1571" s="39"/>
      <c r="L1571" s="117" t="s">
        <v>2215</v>
      </c>
      <c r="M1571" s="1446" t="s">
        <v>2328</v>
      </c>
      <c r="N1571" s="1334" t="s">
        <v>909</v>
      </c>
      <c r="O1571" s="1408" t="s">
        <v>2465</v>
      </c>
      <c r="P1571" s="179" t="s">
        <v>2462</v>
      </c>
    </row>
    <row r="1572" spans="1:16" s="68" customFormat="1" ht="102.5" customHeight="1" thickBot="1">
      <c r="A1572" s="75"/>
      <c r="B1572" s="1463" t="s">
        <v>2307</v>
      </c>
      <c r="C1572" s="608" t="s">
        <v>2464</v>
      </c>
      <c r="D1572" s="178"/>
      <c r="E1572" s="1347"/>
      <c r="F1572" s="70"/>
      <c r="G1572" s="71"/>
      <c r="H1572" s="72"/>
      <c r="I1572" s="88"/>
      <c r="J1572" s="890"/>
      <c r="K1572" s="39"/>
      <c r="L1572" s="117" t="s">
        <v>2237</v>
      </c>
      <c r="M1572" s="1446" t="s">
        <v>2328</v>
      </c>
      <c r="N1572" s="1334" t="s">
        <v>909</v>
      </c>
      <c r="O1572" s="1408" t="s">
        <v>2465</v>
      </c>
      <c r="P1572" s="179" t="s">
        <v>2462</v>
      </c>
    </row>
    <row r="1573" spans="1:16" s="68" customFormat="1" ht="42.65" customHeight="1">
      <c r="A1573" s="75"/>
      <c r="B1573" s="1232" t="s">
        <v>2318</v>
      </c>
      <c r="C1573" s="611" t="s">
        <v>2468</v>
      </c>
      <c r="D1573" s="1468" t="s">
        <v>2177</v>
      </c>
      <c r="E1573" s="1347"/>
      <c r="F1573" s="70"/>
      <c r="G1573" s="71"/>
      <c r="H1573" s="72"/>
      <c r="I1573" s="88"/>
      <c r="J1573" s="890"/>
      <c r="K1573" s="39"/>
      <c r="L1573" s="814" t="s">
        <v>52</v>
      </c>
      <c r="M1573" s="154" t="s">
        <v>36</v>
      </c>
      <c r="N1573" s="1334" t="s">
        <v>22</v>
      </c>
      <c r="O1573" s="1408" t="s">
        <v>2469</v>
      </c>
      <c r="P1573" s="179" t="s">
        <v>2470</v>
      </c>
    </row>
    <row r="1574" spans="1:16" s="68" customFormat="1" ht="42.65" customHeight="1">
      <c r="A1574" s="75"/>
      <c r="B1574" s="1232" t="s">
        <v>2318</v>
      </c>
      <c r="C1574" s="611" t="s">
        <v>2468</v>
      </c>
      <c r="D1574" s="1468" t="s">
        <v>2177</v>
      </c>
      <c r="E1574" s="24"/>
      <c r="F1574" s="15"/>
      <c r="G1574" s="36"/>
      <c r="H1574" s="37"/>
      <c r="I1574" s="59"/>
      <c r="J1574" s="907"/>
      <c r="K1574" s="511"/>
      <c r="L1574" s="58" t="s">
        <v>447</v>
      </c>
      <c r="M1574" s="154" t="s">
        <v>36</v>
      </c>
      <c r="N1574" s="1334" t="s">
        <v>22</v>
      </c>
      <c r="O1574" s="1408" t="s">
        <v>2469</v>
      </c>
      <c r="P1574" s="179" t="s">
        <v>2470</v>
      </c>
    </row>
    <row r="1575" spans="1:16" s="68" customFormat="1" ht="87.5">
      <c r="A1575" s="75"/>
      <c r="B1575" s="1232" t="s">
        <v>2318</v>
      </c>
      <c r="C1575" s="607" t="s">
        <v>2468</v>
      </c>
      <c r="D1575" s="1468" t="s">
        <v>2177</v>
      </c>
      <c r="E1575" s="127"/>
      <c r="F1575" s="51"/>
      <c r="G1575" s="52"/>
      <c r="H1575" s="53"/>
      <c r="I1575" s="60"/>
      <c r="J1575" s="890"/>
      <c r="K1575" s="511"/>
      <c r="L1575" s="58" t="s">
        <v>2135</v>
      </c>
      <c r="M1575" s="154" t="s">
        <v>36</v>
      </c>
      <c r="N1575" s="1334" t="s">
        <v>22</v>
      </c>
      <c r="O1575" s="1408" t="s">
        <v>2469</v>
      </c>
      <c r="P1575" s="179" t="s">
        <v>2471</v>
      </c>
    </row>
    <row r="1576" spans="1:16" s="68" customFormat="1" ht="87.5">
      <c r="A1576" s="75"/>
      <c r="B1576" s="1232" t="s">
        <v>2318</v>
      </c>
      <c r="C1576" s="611" t="s">
        <v>2468</v>
      </c>
      <c r="D1576" s="1468" t="s">
        <v>2177</v>
      </c>
      <c r="E1576" s="69"/>
      <c r="F1576" s="563"/>
      <c r="G1576" s="564"/>
      <c r="H1576" s="565"/>
      <c r="I1576" s="566"/>
      <c r="J1576" s="890"/>
      <c r="K1576" s="39"/>
      <c r="L1576" s="58" t="s">
        <v>906</v>
      </c>
      <c r="M1576" s="154" t="s">
        <v>36</v>
      </c>
      <c r="N1576" s="1334" t="s">
        <v>22</v>
      </c>
      <c r="O1576" s="1408" t="s">
        <v>2469</v>
      </c>
      <c r="P1576" s="179" t="s">
        <v>2472</v>
      </c>
    </row>
    <row r="1577" spans="1:16" s="68" customFormat="1" ht="75">
      <c r="A1577" s="75"/>
      <c r="B1577" s="1232" t="s">
        <v>2318</v>
      </c>
      <c r="C1577" s="611" t="s">
        <v>5594</v>
      </c>
      <c r="D1577" s="1511"/>
      <c r="E1577" s="69"/>
      <c r="F1577" s="563"/>
      <c r="G1577" s="564"/>
      <c r="H1577" s="565"/>
      <c r="I1577" s="566"/>
      <c r="J1577" s="890"/>
      <c r="K1577" s="39"/>
      <c r="L1577" s="155" t="s">
        <v>52</v>
      </c>
      <c r="M1577" s="154" t="s">
        <v>36</v>
      </c>
      <c r="N1577" s="1466" t="s">
        <v>909</v>
      </c>
      <c r="O1577" s="1408" t="s">
        <v>5595</v>
      </c>
      <c r="P1577" s="179" t="s">
        <v>5636</v>
      </c>
    </row>
    <row r="1578" spans="1:16" s="68" customFormat="1" ht="75">
      <c r="A1578" s="75"/>
      <c r="B1578" s="1232" t="s">
        <v>2318</v>
      </c>
      <c r="C1578" s="611" t="s">
        <v>5594</v>
      </c>
      <c r="D1578" s="1511"/>
      <c r="E1578" s="69"/>
      <c r="F1578" s="563"/>
      <c r="G1578" s="564"/>
      <c r="H1578" s="565"/>
      <c r="I1578" s="566"/>
      <c r="J1578" s="890"/>
      <c r="K1578" s="39"/>
      <c r="L1578" s="155" t="s">
        <v>447</v>
      </c>
      <c r="M1578" s="154" t="s">
        <v>36</v>
      </c>
      <c r="N1578" s="1466" t="s">
        <v>909</v>
      </c>
      <c r="O1578" s="1408" t="s">
        <v>5595</v>
      </c>
      <c r="P1578" s="179" t="s">
        <v>5636</v>
      </c>
    </row>
    <row r="1579" spans="1:16" s="68" customFormat="1" ht="75">
      <c r="A1579" s="75"/>
      <c r="B1579" s="1232" t="s">
        <v>2318</v>
      </c>
      <c r="C1579" s="611" t="s">
        <v>5594</v>
      </c>
      <c r="D1579" s="1511"/>
      <c r="E1579" s="69"/>
      <c r="F1579" s="563"/>
      <c r="G1579" s="564"/>
      <c r="H1579" s="565"/>
      <c r="I1579" s="566"/>
      <c r="J1579" s="890"/>
      <c r="K1579" s="39"/>
      <c r="L1579" s="155" t="s">
        <v>904</v>
      </c>
      <c r="M1579" s="154" t="s">
        <v>36</v>
      </c>
      <c r="N1579" s="1466" t="s">
        <v>909</v>
      </c>
      <c r="O1579" s="1408" t="s">
        <v>5595</v>
      </c>
      <c r="P1579" s="179" t="s">
        <v>5636</v>
      </c>
    </row>
    <row r="1580" spans="1:16" s="68" customFormat="1" ht="75">
      <c r="A1580" s="75"/>
      <c r="B1580" s="1232" t="s">
        <v>2318</v>
      </c>
      <c r="C1580" s="611" t="s">
        <v>5594</v>
      </c>
      <c r="D1580" s="1511"/>
      <c r="E1580" s="69"/>
      <c r="F1580" s="563"/>
      <c r="G1580" s="564"/>
      <c r="H1580" s="565"/>
      <c r="I1580" s="566"/>
      <c r="J1580" s="890"/>
      <c r="K1580" s="39"/>
      <c r="L1580" s="155" t="s">
        <v>906</v>
      </c>
      <c r="M1580" s="154" t="s">
        <v>36</v>
      </c>
      <c r="N1580" s="1466" t="s">
        <v>909</v>
      </c>
      <c r="O1580" s="1408" t="s">
        <v>5595</v>
      </c>
      <c r="P1580" s="179" t="s">
        <v>5636</v>
      </c>
    </row>
    <row r="1581" spans="1:16" s="68" customFormat="1" ht="75">
      <c r="A1581" s="75"/>
      <c r="B1581" s="1232" t="s">
        <v>2318</v>
      </c>
      <c r="C1581" s="611" t="s">
        <v>5594</v>
      </c>
      <c r="D1581" s="1511"/>
      <c r="E1581" s="69"/>
      <c r="F1581" s="563"/>
      <c r="G1581" s="564"/>
      <c r="H1581" s="565"/>
      <c r="I1581" s="566"/>
      <c r="J1581" s="890"/>
      <c r="K1581" s="39"/>
      <c r="L1581" s="155" t="s">
        <v>2034</v>
      </c>
      <c r="M1581" s="154" t="s">
        <v>36</v>
      </c>
      <c r="N1581" s="1466" t="s">
        <v>909</v>
      </c>
      <c r="O1581" s="1408" t="s">
        <v>5595</v>
      </c>
      <c r="P1581" s="179" t="s">
        <v>5636</v>
      </c>
    </row>
    <row r="1582" spans="1:16" s="68" customFormat="1" ht="75">
      <c r="A1582" s="75"/>
      <c r="B1582" s="1232" t="s">
        <v>2318</v>
      </c>
      <c r="C1582" s="611" t="s">
        <v>5594</v>
      </c>
      <c r="D1582" s="1511"/>
      <c r="E1582" s="69"/>
      <c r="F1582" s="563"/>
      <c r="G1582" s="564"/>
      <c r="H1582" s="565"/>
      <c r="I1582" s="566"/>
      <c r="J1582" s="890"/>
      <c r="K1582" s="39"/>
      <c r="L1582" s="155" t="s">
        <v>2213</v>
      </c>
      <c r="M1582" s="154" t="s">
        <v>36</v>
      </c>
      <c r="N1582" s="1466" t="s">
        <v>909</v>
      </c>
      <c r="O1582" s="1408" t="s">
        <v>5595</v>
      </c>
      <c r="P1582" s="179" t="s">
        <v>5636</v>
      </c>
    </row>
    <row r="1583" spans="1:16" s="68" customFormat="1" ht="75">
      <c r="A1583" s="75"/>
      <c r="B1583" s="1232" t="s">
        <v>2318</v>
      </c>
      <c r="C1583" s="611" t="s">
        <v>5594</v>
      </c>
      <c r="D1583" s="1511"/>
      <c r="E1583" s="69"/>
      <c r="F1583" s="563"/>
      <c r="G1583" s="564"/>
      <c r="H1583" s="565"/>
      <c r="I1583" s="566"/>
      <c r="J1583" s="890"/>
      <c r="K1583" s="39"/>
      <c r="L1583" s="155" t="s">
        <v>2214</v>
      </c>
      <c r="M1583" s="154" t="s">
        <v>36</v>
      </c>
      <c r="N1583" s="1466" t="s">
        <v>909</v>
      </c>
      <c r="O1583" s="1408" t="s">
        <v>5595</v>
      </c>
      <c r="P1583" s="179" t="s">
        <v>5636</v>
      </c>
    </row>
    <row r="1584" spans="1:16" s="68" customFormat="1" ht="75">
      <c r="A1584" s="75"/>
      <c r="B1584" s="1232" t="s">
        <v>2318</v>
      </c>
      <c r="C1584" s="611" t="s">
        <v>5594</v>
      </c>
      <c r="D1584" s="1511"/>
      <c r="E1584" s="69"/>
      <c r="F1584" s="563"/>
      <c r="G1584" s="564"/>
      <c r="H1584" s="565"/>
      <c r="I1584" s="566"/>
      <c r="J1584" s="890"/>
      <c r="K1584" s="39"/>
      <c r="L1584" s="155" t="s">
        <v>2215</v>
      </c>
      <c r="M1584" s="154" t="s">
        <v>36</v>
      </c>
      <c r="N1584" s="1466" t="s">
        <v>909</v>
      </c>
      <c r="O1584" s="1408" t="s">
        <v>5595</v>
      </c>
      <c r="P1584" s="179" t="s">
        <v>5636</v>
      </c>
    </row>
    <row r="1585" spans="1:16" s="68" customFormat="1" ht="75">
      <c r="A1585" s="75"/>
      <c r="B1585" s="1232" t="s">
        <v>2318</v>
      </c>
      <c r="C1585" s="611" t="s">
        <v>5594</v>
      </c>
      <c r="D1585" s="1511"/>
      <c r="E1585" s="69"/>
      <c r="F1585" s="563"/>
      <c r="G1585" s="564"/>
      <c r="H1585" s="565"/>
      <c r="I1585" s="566"/>
      <c r="J1585" s="890"/>
      <c r="K1585" s="39"/>
      <c r="L1585" s="155" t="s">
        <v>2237</v>
      </c>
      <c r="M1585" s="154" t="s">
        <v>36</v>
      </c>
      <c r="N1585" s="1466" t="s">
        <v>909</v>
      </c>
      <c r="O1585" s="1408" t="s">
        <v>5595</v>
      </c>
      <c r="P1585" s="179" t="s">
        <v>5636</v>
      </c>
    </row>
    <row r="1586" spans="1:16" s="546" customFormat="1" ht="75">
      <c r="A1586" s="1596"/>
      <c r="B1586" s="1232" t="s">
        <v>2318</v>
      </c>
      <c r="C1586" s="1694" t="s">
        <v>5582</v>
      </c>
      <c r="D1586" s="1511"/>
      <c r="E1586" s="885"/>
      <c r="F1586" s="886"/>
      <c r="G1586" s="887"/>
      <c r="H1586" s="888"/>
      <c r="I1586" s="889"/>
      <c r="J1586" s="890"/>
      <c r="K1586" s="888"/>
      <c r="L1586" s="155" t="s">
        <v>52</v>
      </c>
      <c r="M1586" s="154" t="s">
        <v>36</v>
      </c>
      <c r="N1586" s="1466" t="s">
        <v>909</v>
      </c>
      <c r="O1586" s="1408" t="s">
        <v>5583</v>
      </c>
      <c r="P1586" s="179" t="s">
        <v>5636</v>
      </c>
    </row>
    <row r="1587" spans="1:16" s="546" customFormat="1" ht="75">
      <c r="A1587" s="1596"/>
      <c r="B1587" s="1232" t="s">
        <v>2318</v>
      </c>
      <c r="C1587" s="1694" t="s">
        <v>5582</v>
      </c>
      <c r="D1587" s="1511"/>
      <c r="E1587" s="885"/>
      <c r="F1587" s="886"/>
      <c r="G1587" s="887"/>
      <c r="H1587" s="888"/>
      <c r="I1587" s="889"/>
      <c r="J1587" s="890"/>
      <c r="K1587" s="888"/>
      <c r="L1587" s="155" t="s">
        <v>447</v>
      </c>
      <c r="M1587" s="154" t="s">
        <v>36</v>
      </c>
      <c r="N1587" s="1466" t="s">
        <v>909</v>
      </c>
      <c r="O1587" s="1408" t="s">
        <v>5583</v>
      </c>
      <c r="P1587" s="179" t="s">
        <v>5636</v>
      </c>
    </row>
    <row r="1588" spans="1:16" s="546" customFormat="1" ht="75">
      <c r="A1588" s="1596"/>
      <c r="B1588" s="1232" t="s">
        <v>2318</v>
      </c>
      <c r="C1588" s="1694" t="s">
        <v>5582</v>
      </c>
      <c r="D1588" s="1511"/>
      <c r="E1588" s="885"/>
      <c r="F1588" s="886"/>
      <c r="G1588" s="887"/>
      <c r="H1588" s="888"/>
      <c r="I1588" s="889"/>
      <c r="J1588" s="890"/>
      <c r="K1588" s="888"/>
      <c r="L1588" s="155" t="s">
        <v>904</v>
      </c>
      <c r="M1588" s="154" t="s">
        <v>36</v>
      </c>
      <c r="N1588" s="1466" t="s">
        <v>909</v>
      </c>
      <c r="O1588" s="1408" t="s">
        <v>5583</v>
      </c>
      <c r="P1588" s="179" t="s">
        <v>5636</v>
      </c>
    </row>
    <row r="1589" spans="1:16" s="546" customFormat="1" ht="75">
      <c r="A1589" s="1596"/>
      <c r="B1589" s="1232" t="s">
        <v>2318</v>
      </c>
      <c r="C1589" s="1694" t="s">
        <v>5582</v>
      </c>
      <c r="D1589" s="1511"/>
      <c r="E1589" s="885"/>
      <c r="F1589" s="886"/>
      <c r="G1589" s="887"/>
      <c r="H1589" s="888"/>
      <c r="I1589" s="889"/>
      <c r="J1589" s="890"/>
      <c r="K1589" s="888"/>
      <c r="L1589" s="155" t="s">
        <v>906</v>
      </c>
      <c r="M1589" s="154" t="s">
        <v>36</v>
      </c>
      <c r="N1589" s="1466" t="s">
        <v>909</v>
      </c>
      <c r="O1589" s="1408" t="s">
        <v>5583</v>
      </c>
      <c r="P1589" s="179" t="s">
        <v>5636</v>
      </c>
    </row>
    <row r="1590" spans="1:16" s="546" customFormat="1" ht="75">
      <c r="A1590" s="1596"/>
      <c r="B1590" s="1232" t="s">
        <v>2318</v>
      </c>
      <c r="C1590" s="1694" t="s">
        <v>5582</v>
      </c>
      <c r="D1590" s="1511"/>
      <c r="E1590" s="885"/>
      <c r="F1590" s="886"/>
      <c r="G1590" s="887"/>
      <c r="H1590" s="888"/>
      <c r="I1590" s="889"/>
      <c r="J1590" s="890"/>
      <c r="K1590" s="888"/>
      <c r="L1590" s="155" t="s">
        <v>2034</v>
      </c>
      <c r="M1590" s="154" t="s">
        <v>36</v>
      </c>
      <c r="N1590" s="1466" t="s">
        <v>909</v>
      </c>
      <c r="O1590" s="1408" t="s">
        <v>5583</v>
      </c>
      <c r="P1590" s="179" t="s">
        <v>5636</v>
      </c>
    </row>
    <row r="1591" spans="1:16" s="546" customFormat="1" ht="75">
      <c r="A1591" s="1596"/>
      <c r="B1591" s="1232" t="s">
        <v>2318</v>
      </c>
      <c r="C1591" s="1694" t="s">
        <v>5582</v>
      </c>
      <c r="D1591" s="1511"/>
      <c r="E1591" s="885"/>
      <c r="F1591" s="886"/>
      <c r="G1591" s="887"/>
      <c r="H1591" s="888"/>
      <c r="I1591" s="889"/>
      <c r="J1591" s="890"/>
      <c r="K1591" s="888"/>
      <c r="L1591" s="155" t="s">
        <v>2213</v>
      </c>
      <c r="M1591" s="154" t="s">
        <v>36</v>
      </c>
      <c r="N1591" s="1466" t="s">
        <v>909</v>
      </c>
      <c r="O1591" s="1408" t="s">
        <v>5583</v>
      </c>
      <c r="P1591" s="179" t="s">
        <v>5636</v>
      </c>
    </row>
    <row r="1592" spans="1:16" s="546" customFormat="1" ht="75">
      <c r="A1592" s="1596"/>
      <c r="B1592" s="1232" t="s">
        <v>2318</v>
      </c>
      <c r="C1592" s="1694" t="s">
        <v>5582</v>
      </c>
      <c r="D1592" s="1511"/>
      <c r="E1592" s="885"/>
      <c r="F1592" s="886"/>
      <c r="G1592" s="887"/>
      <c r="H1592" s="888"/>
      <c r="I1592" s="889"/>
      <c r="J1592" s="890"/>
      <c r="K1592" s="888"/>
      <c r="L1592" s="155" t="s">
        <v>2214</v>
      </c>
      <c r="M1592" s="154" t="s">
        <v>36</v>
      </c>
      <c r="N1592" s="1466" t="s">
        <v>909</v>
      </c>
      <c r="O1592" s="1408" t="s">
        <v>5583</v>
      </c>
      <c r="P1592" s="179" t="s">
        <v>5636</v>
      </c>
    </row>
    <row r="1593" spans="1:16" s="546" customFormat="1" ht="75">
      <c r="A1593" s="1596"/>
      <c r="B1593" s="1232" t="s">
        <v>2318</v>
      </c>
      <c r="C1593" s="1694" t="s">
        <v>5582</v>
      </c>
      <c r="D1593" s="1511"/>
      <c r="E1593" s="885"/>
      <c r="F1593" s="886"/>
      <c r="G1593" s="887"/>
      <c r="H1593" s="888"/>
      <c r="I1593" s="889"/>
      <c r="J1593" s="890"/>
      <c r="K1593" s="888"/>
      <c r="L1593" s="155" t="s">
        <v>2215</v>
      </c>
      <c r="M1593" s="154" t="s">
        <v>36</v>
      </c>
      <c r="N1593" s="1466" t="s">
        <v>909</v>
      </c>
      <c r="O1593" s="1408" t="s">
        <v>5583</v>
      </c>
      <c r="P1593" s="179" t="s">
        <v>5636</v>
      </c>
    </row>
    <row r="1594" spans="1:16" s="546" customFormat="1" ht="75">
      <c r="A1594" s="1596"/>
      <c r="B1594" s="1232" t="s">
        <v>2318</v>
      </c>
      <c r="C1594" s="1694" t="s">
        <v>5582</v>
      </c>
      <c r="D1594" s="1511"/>
      <c r="E1594" s="885"/>
      <c r="F1594" s="886"/>
      <c r="G1594" s="887"/>
      <c r="H1594" s="888"/>
      <c r="I1594" s="889"/>
      <c r="J1594" s="890"/>
      <c r="K1594" s="888"/>
      <c r="L1594" s="155" t="s">
        <v>2237</v>
      </c>
      <c r="M1594" s="154" t="s">
        <v>36</v>
      </c>
      <c r="N1594" s="1466" t="s">
        <v>909</v>
      </c>
      <c r="O1594" s="1408" t="s">
        <v>5583</v>
      </c>
      <c r="P1594" s="179" t="s">
        <v>5636</v>
      </c>
    </row>
    <row r="1595" spans="1:16" s="546" customFormat="1" ht="75">
      <c r="A1595" s="1596"/>
      <c r="B1595" s="1232" t="s">
        <v>2318</v>
      </c>
      <c r="C1595" s="1694" t="s">
        <v>5584</v>
      </c>
      <c r="D1595" s="1511"/>
      <c r="E1595" s="885"/>
      <c r="F1595" s="886"/>
      <c r="G1595" s="887"/>
      <c r="H1595" s="888"/>
      <c r="I1595" s="889"/>
      <c r="J1595" s="890"/>
      <c r="K1595" s="888"/>
      <c r="L1595" s="155" t="s">
        <v>52</v>
      </c>
      <c r="M1595" s="905" t="s">
        <v>86</v>
      </c>
      <c r="N1595" s="1466" t="s">
        <v>909</v>
      </c>
      <c r="O1595" s="1408" t="s">
        <v>5585</v>
      </c>
      <c r="P1595" s="179" t="s">
        <v>5636</v>
      </c>
    </row>
    <row r="1596" spans="1:16" s="546" customFormat="1" ht="75">
      <c r="A1596" s="1596"/>
      <c r="B1596" s="1232" t="s">
        <v>2318</v>
      </c>
      <c r="C1596" s="1694" t="s">
        <v>5584</v>
      </c>
      <c r="D1596" s="1511"/>
      <c r="E1596" s="885"/>
      <c r="F1596" s="886"/>
      <c r="G1596" s="887"/>
      <c r="H1596" s="888"/>
      <c r="I1596" s="889"/>
      <c r="J1596" s="890"/>
      <c r="K1596" s="888"/>
      <c r="L1596" s="155" t="s">
        <v>447</v>
      </c>
      <c r="M1596" s="905" t="s">
        <v>86</v>
      </c>
      <c r="N1596" s="1466" t="s">
        <v>909</v>
      </c>
      <c r="O1596" s="1408" t="s">
        <v>5585</v>
      </c>
      <c r="P1596" s="179" t="s">
        <v>5636</v>
      </c>
    </row>
    <row r="1597" spans="1:16" s="546" customFormat="1" ht="75">
      <c r="A1597" s="1596"/>
      <c r="B1597" s="1232" t="s">
        <v>2318</v>
      </c>
      <c r="C1597" s="1694" t="s">
        <v>5584</v>
      </c>
      <c r="D1597" s="1511"/>
      <c r="E1597" s="885"/>
      <c r="F1597" s="886"/>
      <c r="G1597" s="887"/>
      <c r="H1597" s="888"/>
      <c r="I1597" s="889"/>
      <c r="J1597" s="890"/>
      <c r="K1597" s="888"/>
      <c r="L1597" s="155" t="s">
        <v>904</v>
      </c>
      <c r="M1597" s="905" t="s">
        <v>86</v>
      </c>
      <c r="N1597" s="1466" t="s">
        <v>909</v>
      </c>
      <c r="O1597" s="1408" t="s">
        <v>5585</v>
      </c>
      <c r="P1597" s="179" t="s">
        <v>5636</v>
      </c>
    </row>
    <row r="1598" spans="1:16" s="546" customFormat="1" ht="75">
      <c r="A1598" s="1596"/>
      <c r="B1598" s="1232" t="s">
        <v>2318</v>
      </c>
      <c r="C1598" s="1694" t="s">
        <v>5584</v>
      </c>
      <c r="D1598" s="1511"/>
      <c r="E1598" s="885"/>
      <c r="F1598" s="886"/>
      <c r="G1598" s="887"/>
      <c r="H1598" s="888"/>
      <c r="I1598" s="889"/>
      <c r="J1598" s="890"/>
      <c r="K1598" s="888"/>
      <c r="L1598" s="155" t="s">
        <v>906</v>
      </c>
      <c r="M1598" s="905" t="s">
        <v>86</v>
      </c>
      <c r="N1598" s="1466" t="s">
        <v>909</v>
      </c>
      <c r="O1598" s="1408" t="s">
        <v>5585</v>
      </c>
      <c r="P1598" s="179" t="s">
        <v>5636</v>
      </c>
    </row>
    <row r="1599" spans="1:16" s="546" customFormat="1" ht="75">
      <c r="A1599" s="1596"/>
      <c r="B1599" s="1232" t="s">
        <v>2318</v>
      </c>
      <c r="C1599" s="1694" t="s">
        <v>5584</v>
      </c>
      <c r="D1599" s="1511"/>
      <c r="E1599" s="885"/>
      <c r="F1599" s="886"/>
      <c r="G1599" s="887"/>
      <c r="H1599" s="888"/>
      <c r="I1599" s="889"/>
      <c r="J1599" s="890"/>
      <c r="K1599" s="888"/>
      <c r="L1599" s="155" t="s">
        <v>2034</v>
      </c>
      <c r="M1599" s="905" t="s">
        <v>86</v>
      </c>
      <c r="N1599" s="1466" t="s">
        <v>909</v>
      </c>
      <c r="O1599" s="1408" t="s">
        <v>5585</v>
      </c>
      <c r="P1599" s="179" t="s">
        <v>5636</v>
      </c>
    </row>
    <row r="1600" spans="1:16" s="546" customFormat="1" ht="75">
      <c r="A1600" s="1596"/>
      <c r="B1600" s="1232" t="s">
        <v>2318</v>
      </c>
      <c r="C1600" s="1694" t="s">
        <v>5584</v>
      </c>
      <c r="D1600" s="1511"/>
      <c r="E1600" s="885"/>
      <c r="F1600" s="886"/>
      <c r="G1600" s="887"/>
      <c r="H1600" s="888"/>
      <c r="I1600" s="889"/>
      <c r="J1600" s="890"/>
      <c r="K1600" s="888"/>
      <c r="L1600" s="155" t="s">
        <v>2213</v>
      </c>
      <c r="M1600" s="905" t="s">
        <v>86</v>
      </c>
      <c r="N1600" s="1466" t="s">
        <v>909</v>
      </c>
      <c r="O1600" s="1408" t="s">
        <v>5585</v>
      </c>
      <c r="P1600" s="179" t="s">
        <v>5636</v>
      </c>
    </row>
    <row r="1601" spans="1:16" s="546" customFormat="1" ht="75">
      <c r="A1601" s="1596"/>
      <c r="B1601" s="1232" t="s">
        <v>2318</v>
      </c>
      <c r="C1601" s="1694" t="s">
        <v>5584</v>
      </c>
      <c r="D1601" s="1511"/>
      <c r="E1601" s="885"/>
      <c r="F1601" s="886"/>
      <c r="G1601" s="887"/>
      <c r="H1601" s="888"/>
      <c r="I1601" s="889"/>
      <c r="J1601" s="890"/>
      <c r="K1601" s="888"/>
      <c r="L1601" s="155" t="s">
        <v>2214</v>
      </c>
      <c r="M1601" s="905" t="s">
        <v>86</v>
      </c>
      <c r="N1601" s="1466" t="s">
        <v>909</v>
      </c>
      <c r="O1601" s="1408" t="s">
        <v>5585</v>
      </c>
      <c r="P1601" s="179" t="s">
        <v>5636</v>
      </c>
    </row>
    <row r="1602" spans="1:16" s="546" customFormat="1" ht="75">
      <c r="A1602" s="1596"/>
      <c r="B1602" s="1232" t="s">
        <v>2318</v>
      </c>
      <c r="C1602" s="1694" t="s">
        <v>5584</v>
      </c>
      <c r="D1602" s="1511"/>
      <c r="E1602" s="885"/>
      <c r="F1602" s="886"/>
      <c r="G1602" s="887"/>
      <c r="H1602" s="888"/>
      <c r="I1602" s="889"/>
      <c r="J1602" s="890"/>
      <c r="K1602" s="888"/>
      <c r="L1602" s="155" t="s">
        <v>2215</v>
      </c>
      <c r="M1602" s="905" t="s">
        <v>86</v>
      </c>
      <c r="N1602" s="1466" t="s">
        <v>909</v>
      </c>
      <c r="O1602" s="1408" t="s">
        <v>5585</v>
      </c>
      <c r="P1602" s="179" t="s">
        <v>5636</v>
      </c>
    </row>
    <row r="1603" spans="1:16" s="546" customFormat="1" ht="75">
      <c r="A1603" s="1596"/>
      <c r="B1603" s="1232" t="s">
        <v>2318</v>
      </c>
      <c r="C1603" s="1694" t="s">
        <v>5584</v>
      </c>
      <c r="D1603" s="1511"/>
      <c r="E1603" s="885"/>
      <c r="F1603" s="886"/>
      <c r="G1603" s="887"/>
      <c r="H1603" s="888"/>
      <c r="I1603" s="889"/>
      <c r="J1603" s="890"/>
      <c r="K1603" s="888"/>
      <c r="L1603" s="155" t="s">
        <v>2237</v>
      </c>
      <c r="M1603" s="905" t="s">
        <v>86</v>
      </c>
      <c r="N1603" s="1466" t="s">
        <v>909</v>
      </c>
      <c r="O1603" s="1408" t="s">
        <v>5585</v>
      </c>
      <c r="P1603" s="179" t="s">
        <v>5636</v>
      </c>
    </row>
    <row r="1604" spans="1:16" s="68" customFormat="1" ht="42.65" customHeight="1">
      <c r="A1604" s="75"/>
      <c r="B1604" s="1232" t="s">
        <v>2318</v>
      </c>
      <c r="C1604" s="611" t="s">
        <v>2473</v>
      </c>
      <c r="D1604" s="1511"/>
      <c r="E1604" s="24"/>
      <c r="F1604" s="70"/>
      <c r="G1604" s="71"/>
      <c r="H1604" s="72"/>
      <c r="I1604" s="88"/>
      <c r="J1604" s="890"/>
      <c r="K1604" s="39"/>
      <c r="L1604" s="58" t="s">
        <v>52</v>
      </c>
      <c r="M1604" s="905" t="s">
        <v>86</v>
      </c>
      <c r="N1604" s="1334" t="s">
        <v>22</v>
      </c>
      <c r="O1604" s="1408" t="s">
        <v>2474</v>
      </c>
      <c r="P1604" s="179" t="s">
        <v>2475</v>
      </c>
    </row>
    <row r="1605" spans="1:16" s="14" customFormat="1" ht="42.65" customHeight="1">
      <c r="A1605" s="1018"/>
      <c r="B1605" s="1232" t="s">
        <v>2318</v>
      </c>
      <c r="C1605" s="611" t="s">
        <v>2473</v>
      </c>
      <c r="D1605" s="1695"/>
      <c r="E1605" s="50"/>
      <c r="F1605" s="15"/>
      <c r="G1605" s="36"/>
      <c r="H1605" s="37"/>
      <c r="I1605" s="59"/>
      <c r="J1605" s="890"/>
      <c r="K1605" s="39"/>
      <c r="L1605" s="58" t="s">
        <v>447</v>
      </c>
      <c r="M1605" s="154" t="s">
        <v>86</v>
      </c>
      <c r="N1605" s="1334" t="s">
        <v>22</v>
      </c>
      <c r="O1605" s="1408" t="s">
        <v>2474</v>
      </c>
      <c r="P1605" s="179" t="s">
        <v>2470</v>
      </c>
    </row>
    <row r="1606" spans="1:16" s="14" customFormat="1" ht="42.65" customHeight="1">
      <c r="A1606" s="1018"/>
      <c r="B1606" s="1232" t="s">
        <v>2318</v>
      </c>
      <c r="C1606" s="611" t="s">
        <v>2473</v>
      </c>
      <c r="D1606" s="1695"/>
      <c r="E1606" s="50"/>
      <c r="F1606" s="15"/>
      <c r="G1606" s="36"/>
      <c r="H1606" s="37"/>
      <c r="I1606" s="59"/>
      <c r="J1606" s="890"/>
      <c r="K1606" s="39"/>
      <c r="L1606" s="58" t="s">
        <v>2476</v>
      </c>
      <c r="M1606" s="154" t="s">
        <v>86</v>
      </c>
      <c r="N1606" s="1334" t="s">
        <v>22</v>
      </c>
      <c r="O1606" s="1408" t="s">
        <v>2474</v>
      </c>
      <c r="P1606" s="179" t="s">
        <v>2477</v>
      </c>
    </row>
    <row r="1607" spans="1:16" s="14" customFormat="1" ht="42.65" customHeight="1">
      <c r="A1607" s="1018"/>
      <c r="B1607" s="1232" t="s">
        <v>2318</v>
      </c>
      <c r="C1607" s="611" t="s">
        <v>2473</v>
      </c>
      <c r="D1607" s="1695"/>
      <c r="E1607" s="50"/>
      <c r="F1607" s="15"/>
      <c r="G1607" s="36"/>
      <c r="H1607" s="37"/>
      <c r="I1607" s="59"/>
      <c r="J1607" s="890"/>
      <c r="K1607" s="39"/>
      <c r="L1607" s="58" t="s">
        <v>2372</v>
      </c>
      <c r="M1607" s="154" t="s">
        <v>86</v>
      </c>
      <c r="N1607" s="1334" t="s">
        <v>22</v>
      </c>
      <c r="O1607" s="1408" t="s">
        <v>2474</v>
      </c>
      <c r="P1607" s="996" t="s">
        <v>2478</v>
      </c>
    </row>
    <row r="1608" spans="1:16" s="14" customFormat="1" ht="42.65" customHeight="1">
      <c r="A1608" s="1018"/>
      <c r="B1608" s="1232" t="s">
        <v>2318</v>
      </c>
      <c r="C1608" s="613" t="s">
        <v>2479</v>
      </c>
      <c r="D1608" s="1695"/>
      <c r="E1608" s="50"/>
      <c r="F1608" s="15"/>
      <c r="G1608" s="36"/>
      <c r="H1608" s="37"/>
      <c r="I1608" s="59"/>
      <c r="J1608" s="890"/>
      <c r="K1608" s="39"/>
      <c r="L1608" s="117" t="s">
        <v>52</v>
      </c>
      <c r="M1608" s="154" t="s">
        <v>86</v>
      </c>
      <c r="N1608" s="1334" t="s">
        <v>22</v>
      </c>
      <c r="O1608" s="1408" t="s">
        <v>2480</v>
      </c>
      <c r="P1608" s="179" t="s">
        <v>2470</v>
      </c>
    </row>
    <row r="1609" spans="1:16" s="14" customFormat="1" ht="42.65" customHeight="1">
      <c r="A1609" s="1018"/>
      <c r="B1609" s="1232" t="s">
        <v>2318</v>
      </c>
      <c r="C1609" s="613" t="s">
        <v>2479</v>
      </c>
      <c r="D1609" s="1696"/>
      <c r="E1609" s="25"/>
      <c r="F1609" s="948"/>
      <c r="G1609" s="949"/>
      <c r="H1609" s="933"/>
      <c r="I1609" s="86"/>
      <c r="J1609" s="1414"/>
      <c r="K1609" s="933" t="str">
        <f>IF(I1609=0,"",I1609*1.35*#REF!)</f>
        <v/>
      </c>
      <c r="L1609" s="117" t="s">
        <v>447</v>
      </c>
      <c r="M1609" s="154" t="s">
        <v>86</v>
      </c>
      <c r="N1609" s="1334" t="s">
        <v>22</v>
      </c>
      <c r="O1609" s="1408" t="s">
        <v>2480</v>
      </c>
      <c r="P1609" s="179" t="s">
        <v>2475</v>
      </c>
    </row>
    <row r="1610" spans="1:16" s="14" customFormat="1" ht="42.65" customHeight="1">
      <c r="A1610" s="1018"/>
      <c r="B1610" s="1232" t="s">
        <v>2318</v>
      </c>
      <c r="C1610" s="613" t="s">
        <v>2479</v>
      </c>
      <c r="D1610" s="1696"/>
      <c r="E1610" s="792"/>
      <c r="F1610" s="948"/>
      <c r="G1610" s="949"/>
      <c r="H1610" s="933"/>
      <c r="I1610" s="86"/>
      <c r="J1610" s="1414"/>
      <c r="K1610" s="933" t="str">
        <f>IF(I1610=0,"",I1610*1.35*#REF!)</f>
        <v/>
      </c>
      <c r="L1610" s="117" t="s">
        <v>904</v>
      </c>
      <c r="M1610" s="154" t="s">
        <v>86</v>
      </c>
      <c r="N1610" s="1334" t="s">
        <v>22</v>
      </c>
      <c r="O1610" s="1558" t="s">
        <v>2480</v>
      </c>
      <c r="P1610" s="179" t="s">
        <v>2481</v>
      </c>
    </row>
    <row r="1611" spans="1:16" s="14" customFormat="1" ht="42.65" customHeight="1">
      <c r="A1611" s="1018"/>
      <c r="B1611" s="1232" t="s">
        <v>2318</v>
      </c>
      <c r="C1611" s="613" t="s">
        <v>2479</v>
      </c>
      <c r="D1611" s="1696"/>
      <c r="E1611" s="792"/>
      <c r="F1611" s="948"/>
      <c r="G1611" s="949"/>
      <c r="H1611" s="933"/>
      <c r="I1611" s="86"/>
      <c r="J1611" s="1414"/>
      <c r="K1611" s="933" t="str">
        <f>IF(I1611=0,"",I1611*1.35*#REF!)</f>
        <v/>
      </c>
      <c r="L1611" s="117" t="s">
        <v>906</v>
      </c>
      <c r="M1611" s="154" t="s">
        <v>86</v>
      </c>
      <c r="N1611" s="1334" t="s">
        <v>22</v>
      </c>
      <c r="O1611" s="1558" t="s">
        <v>2480</v>
      </c>
      <c r="P1611" s="179" t="s">
        <v>2481</v>
      </c>
    </row>
    <row r="1612" spans="1:16" s="14" customFormat="1" ht="42.65" customHeight="1">
      <c r="A1612" s="1018"/>
      <c r="B1612" s="953" t="s">
        <v>2318</v>
      </c>
      <c r="C1612" s="613" t="s">
        <v>2482</v>
      </c>
      <c r="D1612" s="1510" t="s">
        <v>2177</v>
      </c>
      <c r="E1612" s="792"/>
      <c r="F1612" s="948"/>
      <c r="G1612" s="949"/>
      <c r="H1612" s="933"/>
      <c r="I1612" s="86"/>
      <c r="J1612" s="1414"/>
      <c r="K1612" s="933" t="str">
        <f>IF(I1612=0,"",I1612*1.35*#REF!)</f>
        <v/>
      </c>
      <c r="L1612" s="117" t="s">
        <v>52</v>
      </c>
      <c r="M1612" s="154" t="s">
        <v>86</v>
      </c>
      <c r="N1612" s="1334" t="s">
        <v>22</v>
      </c>
      <c r="O1612" s="1405" t="s">
        <v>2483</v>
      </c>
      <c r="P1612" s="1343" t="s">
        <v>2470</v>
      </c>
    </row>
    <row r="1613" spans="1:16" s="14" customFormat="1" ht="42.65" customHeight="1">
      <c r="A1613" s="1018"/>
      <c r="B1613" s="953" t="s">
        <v>2318</v>
      </c>
      <c r="C1613" s="613" t="s">
        <v>2482</v>
      </c>
      <c r="D1613" s="1510" t="s">
        <v>2177</v>
      </c>
      <c r="E1613" s="792"/>
      <c r="F1613" s="948"/>
      <c r="G1613" s="949"/>
      <c r="H1613" s="933"/>
      <c r="I1613" s="86"/>
      <c r="J1613" s="1414"/>
      <c r="K1613" s="933"/>
      <c r="L1613" s="117" t="s">
        <v>447</v>
      </c>
      <c r="M1613" s="154" t="s">
        <v>86</v>
      </c>
      <c r="N1613" s="1334" t="s">
        <v>22</v>
      </c>
      <c r="O1613" s="1405" t="s">
        <v>2483</v>
      </c>
      <c r="P1613" s="1343" t="s">
        <v>2470</v>
      </c>
    </row>
    <row r="1614" spans="1:16" s="14" customFormat="1" ht="42.65" customHeight="1">
      <c r="A1614" s="1018"/>
      <c r="B1614" s="953" t="s">
        <v>2318</v>
      </c>
      <c r="C1614" s="613" t="s">
        <v>2482</v>
      </c>
      <c r="D1614" s="1510" t="s">
        <v>2177</v>
      </c>
      <c r="E1614" s="792"/>
      <c r="F1614" s="948"/>
      <c r="G1614" s="949"/>
      <c r="H1614" s="933"/>
      <c r="I1614" s="86"/>
      <c r="J1614" s="1414"/>
      <c r="K1614" s="933"/>
      <c r="L1614" s="117" t="s">
        <v>904</v>
      </c>
      <c r="M1614" s="154" t="s">
        <v>86</v>
      </c>
      <c r="N1614" s="1334" t="s">
        <v>22</v>
      </c>
      <c r="O1614" s="1405" t="s">
        <v>2483</v>
      </c>
      <c r="P1614" s="1343" t="s">
        <v>2481</v>
      </c>
    </row>
    <row r="1615" spans="1:16" s="14" customFormat="1" ht="42.65" customHeight="1">
      <c r="A1615" s="1018"/>
      <c r="B1615" s="953" t="s">
        <v>2318</v>
      </c>
      <c r="C1615" s="613" t="s">
        <v>2482</v>
      </c>
      <c r="D1615" s="1510" t="s">
        <v>2177</v>
      </c>
      <c r="E1615" s="792"/>
      <c r="F1615" s="948"/>
      <c r="G1615" s="949"/>
      <c r="H1615" s="933"/>
      <c r="I1615" s="86"/>
      <c r="J1615" s="1414"/>
      <c r="K1615" s="933"/>
      <c r="L1615" s="117" t="s">
        <v>906</v>
      </c>
      <c r="M1615" s="154" t="s">
        <v>86</v>
      </c>
      <c r="N1615" s="1334" t="s">
        <v>22</v>
      </c>
      <c r="O1615" s="1405" t="s">
        <v>2483</v>
      </c>
      <c r="P1615" s="1343" t="s">
        <v>2481</v>
      </c>
    </row>
    <row r="1616" spans="1:16" s="14" customFormat="1" ht="42.65" customHeight="1">
      <c r="A1616" s="1018"/>
      <c r="B1616" s="953" t="s">
        <v>2318</v>
      </c>
      <c r="C1616" s="607" t="s">
        <v>2484</v>
      </c>
      <c r="D1616" s="1510" t="s">
        <v>2177</v>
      </c>
      <c r="E1616" s="792"/>
      <c r="F1616" s="948"/>
      <c r="G1616" s="949"/>
      <c r="H1616" s="933"/>
      <c r="I1616" s="86"/>
      <c r="J1616" s="1414"/>
      <c r="K1616" s="933"/>
      <c r="L1616" s="117" t="s">
        <v>52</v>
      </c>
      <c r="M1616" s="154" t="s">
        <v>86</v>
      </c>
      <c r="N1616" s="1334" t="s">
        <v>22</v>
      </c>
      <c r="O1616" s="1405" t="s">
        <v>2485</v>
      </c>
      <c r="P1616" s="1343" t="s">
        <v>2470</v>
      </c>
    </row>
    <row r="1617" spans="1:16" s="14" customFormat="1" ht="42.65" customHeight="1">
      <c r="A1617" s="1018"/>
      <c r="B1617" s="1232" t="s">
        <v>2318</v>
      </c>
      <c r="C1617" s="607" t="s">
        <v>2484</v>
      </c>
      <c r="D1617" s="1510" t="s">
        <v>2177</v>
      </c>
      <c r="E1617" s="792"/>
      <c r="F1617" s="966"/>
      <c r="G1617" s="979"/>
      <c r="H1617" s="968"/>
      <c r="I1617" s="785"/>
      <c r="J1617" s="1436"/>
      <c r="K1617" s="968"/>
      <c r="L1617" s="117" t="s">
        <v>447</v>
      </c>
      <c r="M1617" s="154" t="s">
        <v>86</v>
      </c>
      <c r="N1617" s="1334" t="s">
        <v>22</v>
      </c>
      <c r="O1617" s="1405" t="s">
        <v>2485</v>
      </c>
      <c r="P1617" s="1343" t="s">
        <v>2470</v>
      </c>
    </row>
    <row r="1618" spans="1:16" s="14" customFormat="1" ht="42.65" customHeight="1">
      <c r="A1618" s="1018"/>
      <c r="B1618" s="1232" t="s">
        <v>2318</v>
      </c>
      <c r="C1618" s="607" t="s">
        <v>2484</v>
      </c>
      <c r="D1618" s="1510" t="s">
        <v>2177</v>
      </c>
      <c r="E1618" s="792"/>
      <c r="F1618" s="966"/>
      <c r="G1618" s="979"/>
      <c r="H1618" s="968"/>
      <c r="I1618" s="785"/>
      <c r="J1618" s="1436"/>
      <c r="K1618" s="968"/>
      <c r="L1618" s="117" t="s">
        <v>904</v>
      </c>
      <c r="M1618" s="154" t="s">
        <v>86</v>
      </c>
      <c r="N1618" s="1334" t="s">
        <v>22</v>
      </c>
      <c r="O1618" s="1405" t="s">
        <v>2485</v>
      </c>
      <c r="P1618" s="1343" t="s">
        <v>2481</v>
      </c>
    </row>
    <row r="1619" spans="1:16" s="14" customFormat="1" ht="42.65" customHeight="1">
      <c r="A1619" s="1018"/>
      <c r="B1619" s="1232" t="s">
        <v>2318</v>
      </c>
      <c r="C1619" s="607" t="s">
        <v>2484</v>
      </c>
      <c r="D1619" s="1510" t="s">
        <v>2177</v>
      </c>
      <c r="E1619" s="792"/>
      <c r="F1619" s="966"/>
      <c r="G1619" s="979"/>
      <c r="H1619" s="968"/>
      <c r="I1619" s="785"/>
      <c r="J1619" s="1436"/>
      <c r="K1619" s="968"/>
      <c r="L1619" s="117" t="s">
        <v>906</v>
      </c>
      <c r="M1619" s="154" t="s">
        <v>86</v>
      </c>
      <c r="N1619" s="1334" t="s">
        <v>22</v>
      </c>
      <c r="O1619" s="1405" t="s">
        <v>2485</v>
      </c>
      <c r="P1619" s="1343" t="s">
        <v>2481</v>
      </c>
    </row>
    <row r="1620" spans="1:16" s="14" customFormat="1" ht="42.65" customHeight="1">
      <c r="A1620" s="1018"/>
      <c r="B1620" s="1232" t="s">
        <v>2318</v>
      </c>
      <c r="C1620" s="607" t="s">
        <v>2486</v>
      </c>
      <c r="D1620" s="1510" t="s">
        <v>2177</v>
      </c>
      <c r="E1620" s="792"/>
      <c r="F1620" s="966"/>
      <c r="G1620" s="979"/>
      <c r="H1620" s="968"/>
      <c r="I1620" s="785"/>
      <c r="J1620" s="1436"/>
      <c r="K1620" s="968"/>
      <c r="L1620" s="117" t="s">
        <v>52</v>
      </c>
      <c r="M1620" s="154" t="s">
        <v>86</v>
      </c>
      <c r="N1620" s="1334" t="s">
        <v>22</v>
      </c>
      <c r="O1620" s="1405" t="s">
        <v>2487</v>
      </c>
      <c r="P1620" s="1343" t="s">
        <v>2470</v>
      </c>
    </row>
    <row r="1621" spans="1:16" s="14" customFormat="1" ht="42.65" customHeight="1">
      <c r="A1621" s="1018"/>
      <c r="B1621" s="1232" t="s">
        <v>2318</v>
      </c>
      <c r="C1621" s="607" t="s">
        <v>2486</v>
      </c>
      <c r="D1621" s="1510" t="s">
        <v>2177</v>
      </c>
      <c r="E1621" s="792"/>
      <c r="F1621" s="966"/>
      <c r="G1621" s="979"/>
      <c r="H1621" s="968"/>
      <c r="I1621" s="785"/>
      <c r="J1621" s="1436"/>
      <c r="K1621" s="968"/>
      <c r="L1621" s="117" t="s">
        <v>447</v>
      </c>
      <c r="M1621" s="154" t="s">
        <v>86</v>
      </c>
      <c r="N1621" s="1334" t="s">
        <v>22</v>
      </c>
      <c r="O1621" s="1405" t="s">
        <v>2487</v>
      </c>
      <c r="P1621" s="1343" t="s">
        <v>2470</v>
      </c>
    </row>
    <row r="1622" spans="1:16" s="14" customFormat="1" ht="42.65" customHeight="1">
      <c r="A1622" s="1018"/>
      <c r="B1622" s="1232" t="s">
        <v>2318</v>
      </c>
      <c r="C1622" s="607" t="s">
        <v>2486</v>
      </c>
      <c r="D1622" s="1510" t="s">
        <v>2177</v>
      </c>
      <c r="E1622" s="792"/>
      <c r="F1622" s="966"/>
      <c r="G1622" s="979"/>
      <c r="H1622" s="968"/>
      <c r="I1622" s="785"/>
      <c r="J1622" s="1436"/>
      <c r="K1622" s="968"/>
      <c r="L1622" s="117" t="s">
        <v>904</v>
      </c>
      <c r="M1622" s="154" t="s">
        <v>86</v>
      </c>
      <c r="N1622" s="1334" t="s">
        <v>22</v>
      </c>
      <c r="O1622" s="1405" t="s">
        <v>2487</v>
      </c>
      <c r="P1622" s="1343" t="s">
        <v>2481</v>
      </c>
    </row>
    <row r="1623" spans="1:16" s="14" customFormat="1" ht="42.65" customHeight="1">
      <c r="A1623" s="1018"/>
      <c r="B1623" s="1232" t="s">
        <v>2318</v>
      </c>
      <c r="C1623" s="607" t="s">
        <v>2486</v>
      </c>
      <c r="D1623" s="1510" t="s">
        <v>2177</v>
      </c>
      <c r="E1623" s="792"/>
      <c r="F1623" s="966"/>
      <c r="G1623" s="979"/>
      <c r="H1623" s="968"/>
      <c r="I1623" s="785"/>
      <c r="J1623" s="1436"/>
      <c r="K1623" s="968"/>
      <c r="L1623" s="117" t="s">
        <v>906</v>
      </c>
      <c r="M1623" s="154" t="s">
        <v>86</v>
      </c>
      <c r="N1623" s="1334" t="s">
        <v>22</v>
      </c>
      <c r="O1623" s="1408" t="s">
        <v>2487</v>
      </c>
      <c r="P1623" s="179" t="s">
        <v>2481</v>
      </c>
    </row>
    <row r="1624" spans="1:16" s="14" customFormat="1" ht="42.65" customHeight="1">
      <c r="A1624" s="1018"/>
      <c r="B1624" s="1232" t="s">
        <v>2318</v>
      </c>
      <c r="C1624" s="607" t="s">
        <v>2488</v>
      </c>
      <c r="D1624" s="1510" t="s">
        <v>2177</v>
      </c>
      <c r="E1624" s="792"/>
      <c r="F1624" s="966"/>
      <c r="G1624" s="979"/>
      <c r="H1624" s="968"/>
      <c r="I1624" s="785"/>
      <c r="J1624" s="1436"/>
      <c r="K1624" s="968"/>
      <c r="L1624" s="117" t="s">
        <v>52</v>
      </c>
      <c r="M1624" s="154" t="s">
        <v>86</v>
      </c>
      <c r="N1624" s="1334" t="s">
        <v>909</v>
      </c>
      <c r="O1624" s="1408" t="s">
        <v>2489</v>
      </c>
      <c r="P1624" s="1343" t="s">
        <v>2470</v>
      </c>
    </row>
    <row r="1625" spans="1:16" s="14" customFormat="1" ht="42.65" customHeight="1">
      <c r="A1625" s="1018"/>
      <c r="B1625" s="1232" t="s">
        <v>2318</v>
      </c>
      <c r="C1625" s="607" t="s">
        <v>2488</v>
      </c>
      <c r="D1625" s="1510" t="s">
        <v>2177</v>
      </c>
      <c r="E1625" s="792"/>
      <c r="F1625" s="966"/>
      <c r="G1625" s="979"/>
      <c r="H1625" s="968"/>
      <c r="I1625" s="785"/>
      <c r="J1625" s="1436"/>
      <c r="K1625" s="968"/>
      <c r="L1625" s="117" t="s">
        <v>447</v>
      </c>
      <c r="M1625" s="154" t="s">
        <v>86</v>
      </c>
      <c r="N1625" s="1334" t="s">
        <v>909</v>
      </c>
      <c r="O1625" s="1408" t="s">
        <v>2489</v>
      </c>
      <c r="P1625" s="1343" t="s">
        <v>2470</v>
      </c>
    </row>
    <row r="1626" spans="1:16" s="14" customFormat="1" ht="42.65" customHeight="1">
      <c r="A1626" s="1018"/>
      <c r="B1626" s="1232" t="s">
        <v>2318</v>
      </c>
      <c r="C1626" s="607" t="s">
        <v>2488</v>
      </c>
      <c r="D1626" s="1464" t="s">
        <v>2177</v>
      </c>
      <c r="E1626" s="792"/>
      <c r="F1626" s="966"/>
      <c r="G1626" s="979"/>
      <c r="H1626" s="968"/>
      <c r="I1626" s="785"/>
      <c r="J1626" s="1436"/>
      <c r="K1626" s="968"/>
      <c r="L1626" s="117" t="s">
        <v>904</v>
      </c>
      <c r="M1626" s="154" t="s">
        <v>86</v>
      </c>
      <c r="N1626" s="1334" t="s">
        <v>909</v>
      </c>
      <c r="O1626" s="1408" t="s">
        <v>2489</v>
      </c>
      <c r="P1626" s="1343" t="s">
        <v>2481</v>
      </c>
    </row>
    <row r="1627" spans="1:16" s="14" customFormat="1" ht="42.65" customHeight="1" thickBot="1">
      <c r="A1627" s="1018"/>
      <c r="B1627" s="1232" t="s">
        <v>2318</v>
      </c>
      <c r="C1627" s="607" t="s">
        <v>2488</v>
      </c>
      <c r="D1627" s="1464" t="s">
        <v>2177</v>
      </c>
      <c r="E1627" s="792"/>
      <c r="F1627" s="966"/>
      <c r="G1627" s="979"/>
      <c r="H1627" s="968"/>
      <c r="I1627" s="785"/>
      <c r="J1627" s="1436"/>
      <c r="K1627" s="968"/>
      <c r="L1627" s="117" t="s">
        <v>906</v>
      </c>
      <c r="M1627" s="154" t="s">
        <v>86</v>
      </c>
      <c r="N1627" s="1334" t="s">
        <v>909</v>
      </c>
      <c r="O1627" s="1408" t="s">
        <v>2489</v>
      </c>
      <c r="P1627" s="1343" t="s">
        <v>2490</v>
      </c>
    </row>
    <row r="1628" spans="1:16" s="14" customFormat="1" ht="42.65" customHeight="1" thickBot="1">
      <c r="A1628" s="1018"/>
      <c r="B1628" s="1463" t="s">
        <v>2307</v>
      </c>
      <c r="C1628" s="607" t="s">
        <v>2491</v>
      </c>
      <c r="D1628" s="1464" t="s">
        <v>2177</v>
      </c>
      <c r="E1628" s="792"/>
      <c r="F1628" s="966"/>
      <c r="G1628" s="979"/>
      <c r="H1628" s="968"/>
      <c r="I1628" s="785"/>
      <c r="J1628" s="1436"/>
      <c r="K1628" s="968"/>
      <c r="L1628" s="58" t="s">
        <v>52</v>
      </c>
      <c r="M1628" s="1446" t="s">
        <v>2328</v>
      </c>
      <c r="N1628" s="1334" t="s">
        <v>909</v>
      </c>
      <c r="O1628" s="1408" t="s">
        <v>2492</v>
      </c>
      <c r="P1628" s="179" t="s">
        <v>2470</v>
      </c>
    </row>
    <row r="1629" spans="1:16" s="14" customFormat="1" ht="42.65" customHeight="1" thickBot="1">
      <c r="A1629" s="1018"/>
      <c r="B1629" s="1463" t="s">
        <v>2307</v>
      </c>
      <c r="C1629" s="607" t="s">
        <v>2491</v>
      </c>
      <c r="D1629" s="1464" t="s">
        <v>2177</v>
      </c>
      <c r="E1629" s="964"/>
      <c r="F1629" s="15"/>
      <c r="G1629" s="36"/>
      <c r="H1629" s="37"/>
      <c r="I1629" s="59"/>
      <c r="J1629" s="890"/>
      <c r="K1629" s="39"/>
      <c r="L1629" s="58" t="s">
        <v>447</v>
      </c>
      <c r="M1629" s="1446" t="s">
        <v>2328</v>
      </c>
      <c r="N1629" s="1334" t="s">
        <v>909</v>
      </c>
      <c r="O1629" s="1408" t="s">
        <v>2492</v>
      </c>
      <c r="P1629" s="179" t="s">
        <v>2493</v>
      </c>
    </row>
    <row r="1630" spans="1:16" s="14" customFormat="1" ht="42.65" customHeight="1" thickBot="1">
      <c r="A1630" s="1018"/>
      <c r="B1630" s="1463" t="s">
        <v>2307</v>
      </c>
      <c r="C1630" s="609" t="s">
        <v>2491</v>
      </c>
      <c r="D1630" s="1464" t="s">
        <v>2177</v>
      </c>
      <c r="E1630" s="964"/>
      <c r="F1630" s="15"/>
      <c r="G1630" s="36"/>
      <c r="H1630" s="37"/>
      <c r="I1630" s="59"/>
      <c r="J1630" s="890"/>
      <c r="K1630" s="39"/>
      <c r="L1630" s="58" t="s">
        <v>904</v>
      </c>
      <c r="M1630" s="1446" t="s">
        <v>2328</v>
      </c>
      <c r="N1630" s="1334" t="s">
        <v>909</v>
      </c>
      <c r="O1630" s="1408" t="s">
        <v>2492</v>
      </c>
      <c r="P1630" s="179" t="s">
        <v>2494</v>
      </c>
    </row>
    <row r="1631" spans="1:16" s="14" customFormat="1" ht="42.65" customHeight="1" thickBot="1">
      <c r="A1631" s="1018"/>
      <c r="B1631" s="1463" t="s">
        <v>2307</v>
      </c>
      <c r="C1631" s="609" t="s">
        <v>2491</v>
      </c>
      <c r="D1631" s="1464" t="s">
        <v>2177</v>
      </c>
      <c r="E1631" s="963"/>
      <c r="F1631" s="15"/>
      <c r="G1631" s="36"/>
      <c r="H1631" s="37"/>
      <c r="I1631" s="59"/>
      <c r="J1631" s="890"/>
      <c r="K1631" s="39"/>
      <c r="L1631" s="58" t="s">
        <v>906</v>
      </c>
      <c r="M1631" s="1446" t="s">
        <v>2328</v>
      </c>
      <c r="N1631" s="1334" t="s">
        <v>909</v>
      </c>
      <c r="O1631" s="1408" t="s">
        <v>2492</v>
      </c>
      <c r="P1631" s="179" t="s">
        <v>2481</v>
      </c>
    </row>
    <row r="1632" spans="1:16" s="14" customFormat="1" ht="42.65" customHeight="1" thickBot="1">
      <c r="A1632" s="1018"/>
      <c r="B1632" s="1463" t="s">
        <v>2307</v>
      </c>
      <c r="C1632" s="609" t="s">
        <v>2491</v>
      </c>
      <c r="D1632" s="1464" t="s">
        <v>2177</v>
      </c>
      <c r="E1632" s="963"/>
      <c r="F1632" s="15"/>
      <c r="G1632" s="36"/>
      <c r="H1632" s="37"/>
      <c r="I1632" s="59"/>
      <c r="J1632" s="890"/>
      <c r="K1632" s="39"/>
      <c r="L1632" s="58" t="s">
        <v>2415</v>
      </c>
      <c r="M1632" s="1446" t="s">
        <v>2328</v>
      </c>
      <c r="N1632" s="1334" t="s">
        <v>909</v>
      </c>
      <c r="O1632" s="1408" t="s">
        <v>2492</v>
      </c>
      <c r="P1632" s="179" t="s">
        <v>2470</v>
      </c>
    </row>
    <row r="1633" spans="1:16" s="14" customFormat="1" ht="42.65" customHeight="1" thickBot="1">
      <c r="A1633" s="1018"/>
      <c r="B1633" s="1463" t="s">
        <v>2307</v>
      </c>
      <c r="C1633" s="609" t="s">
        <v>2491</v>
      </c>
      <c r="D1633" s="1464" t="s">
        <v>2177</v>
      </c>
      <c r="E1633" s="963"/>
      <c r="F1633" s="15"/>
      <c r="G1633" s="36"/>
      <c r="H1633" s="37"/>
      <c r="I1633" s="59"/>
      <c r="J1633" s="890"/>
      <c r="K1633" s="39"/>
      <c r="L1633" s="58" t="s">
        <v>2417</v>
      </c>
      <c r="M1633" s="1446" t="s">
        <v>2328</v>
      </c>
      <c r="N1633" s="1334" t="s">
        <v>909</v>
      </c>
      <c r="O1633" s="1408" t="s">
        <v>2492</v>
      </c>
      <c r="P1633" s="179" t="s">
        <v>2470</v>
      </c>
    </row>
    <row r="1634" spans="1:16" s="14" customFormat="1" ht="42.65" customHeight="1" thickBot="1">
      <c r="A1634" s="1018"/>
      <c r="B1634" s="1463" t="s">
        <v>2307</v>
      </c>
      <c r="C1634" s="609" t="s">
        <v>2491</v>
      </c>
      <c r="D1634" s="1464" t="s">
        <v>2177</v>
      </c>
      <c r="E1634" s="963"/>
      <c r="F1634" s="15"/>
      <c r="G1634" s="36"/>
      <c r="H1634" s="37"/>
      <c r="I1634" s="59"/>
      <c r="J1634" s="890"/>
      <c r="K1634" s="39"/>
      <c r="L1634" s="58" t="s">
        <v>2214</v>
      </c>
      <c r="M1634" s="1446" t="s">
        <v>2328</v>
      </c>
      <c r="N1634" s="1334" t="s">
        <v>909</v>
      </c>
      <c r="O1634" s="1408" t="s">
        <v>2492</v>
      </c>
      <c r="P1634" s="179" t="s">
        <v>2481</v>
      </c>
    </row>
    <row r="1635" spans="1:16" s="14" customFormat="1" ht="42.65" customHeight="1" thickBot="1">
      <c r="A1635" s="1018"/>
      <c r="B1635" s="1463" t="s">
        <v>2307</v>
      </c>
      <c r="C1635" s="609" t="s">
        <v>2491</v>
      </c>
      <c r="D1635" s="1464" t="s">
        <v>2177</v>
      </c>
      <c r="E1635" s="963"/>
      <c r="F1635" s="15"/>
      <c r="G1635" s="36"/>
      <c r="H1635" s="37"/>
      <c r="I1635" s="59"/>
      <c r="J1635" s="890"/>
      <c r="K1635" s="39"/>
      <c r="L1635" s="58" t="s">
        <v>2215</v>
      </c>
      <c r="M1635" s="1446" t="s">
        <v>2328</v>
      </c>
      <c r="N1635" s="1334" t="s">
        <v>909</v>
      </c>
      <c r="O1635" s="1408" t="s">
        <v>2492</v>
      </c>
      <c r="P1635" s="179" t="s">
        <v>2481</v>
      </c>
    </row>
    <row r="1636" spans="1:16" s="14" customFormat="1" ht="42.65" customHeight="1" thickBot="1">
      <c r="A1636" s="1018"/>
      <c r="B1636" s="1463" t="s">
        <v>2307</v>
      </c>
      <c r="C1636" s="609" t="s">
        <v>2491</v>
      </c>
      <c r="D1636" s="1464" t="s">
        <v>2177</v>
      </c>
      <c r="E1636" s="963"/>
      <c r="F1636" s="15"/>
      <c r="G1636" s="36"/>
      <c r="H1636" s="37"/>
      <c r="I1636" s="59"/>
      <c r="J1636" s="890"/>
      <c r="K1636" s="39"/>
      <c r="L1636" s="58" t="s">
        <v>2237</v>
      </c>
      <c r="M1636" s="1446" t="s">
        <v>2328</v>
      </c>
      <c r="N1636" s="1334" t="s">
        <v>909</v>
      </c>
      <c r="O1636" s="1408" t="s">
        <v>2492</v>
      </c>
      <c r="P1636" s="179" t="s">
        <v>2481</v>
      </c>
    </row>
    <row r="1637" spans="1:16" s="14" customFormat="1" ht="42.65" customHeight="1" thickBot="1">
      <c r="A1637" s="1018"/>
      <c r="B1637" s="1463" t="s">
        <v>2307</v>
      </c>
      <c r="C1637" s="609" t="s">
        <v>2495</v>
      </c>
      <c r="D1637" s="1464" t="s">
        <v>2177</v>
      </c>
      <c r="E1637" s="964"/>
      <c r="F1637" s="15"/>
      <c r="G1637" s="36"/>
      <c r="H1637" s="37"/>
      <c r="I1637" s="59"/>
      <c r="J1637" s="890"/>
      <c r="K1637" s="39"/>
      <c r="L1637" s="58" t="s">
        <v>52</v>
      </c>
      <c r="M1637" s="1446" t="s">
        <v>2328</v>
      </c>
      <c r="N1637" s="1334" t="s">
        <v>909</v>
      </c>
      <c r="O1637" s="1405" t="s">
        <v>2496</v>
      </c>
      <c r="P1637" s="1343" t="s">
        <v>2497</v>
      </c>
    </row>
    <row r="1638" spans="1:16" s="14" customFormat="1" ht="42.65" customHeight="1" thickBot="1">
      <c r="A1638" s="1018"/>
      <c r="B1638" s="1463" t="s">
        <v>2307</v>
      </c>
      <c r="C1638" s="609" t="s">
        <v>2495</v>
      </c>
      <c r="D1638" s="1464" t="s">
        <v>2177</v>
      </c>
      <c r="E1638" s="964"/>
      <c r="F1638" s="51"/>
      <c r="G1638" s="52"/>
      <c r="H1638" s="53"/>
      <c r="I1638" s="60"/>
      <c r="J1638" s="1428"/>
      <c r="K1638" s="511"/>
      <c r="L1638" s="58" t="s">
        <v>445</v>
      </c>
      <c r="M1638" s="1446" t="s">
        <v>2328</v>
      </c>
      <c r="N1638" s="1334" t="s">
        <v>909</v>
      </c>
      <c r="O1638" s="1405" t="s">
        <v>2496</v>
      </c>
      <c r="P1638" s="179" t="s">
        <v>2498</v>
      </c>
    </row>
    <row r="1639" spans="1:16" s="14" customFormat="1" ht="42.65" customHeight="1" thickBot="1">
      <c r="A1639" s="1018"/>
      <c r="B1639" s="1463" t="s">
        <v>2307</v>
      </c>
      <c r="C1639" s="609" t="s">
        <v>2495</v>
      </c>
      <c r="D1639" s="1464" t="s">
        <v>2177</v>
      </c>
      <c r="E1639" s="964"/>
      <c r="F1639" s="51"/>
      <c r="G1639" s="52"/>
      <c r="H1639" s="53"/>
      <c r="I1639" s="60"/>
      <c r="J1639" s="1428"/>
      <c r="K1639" s="511"/>
      <c r="L1639" s="58" t="s">
        <v>447</v>
      </c>
      <c r="M1639" s="1446" t="s">
        <v>2328</v>
      </c>
      <c r="N1639" s="1334" t="s">
        <v>909</v>
      </c>
      <c r="O1639" s="1405" t="s">
        <v>2496</v>
      </c>
      <c r="P1639" s="1343" t="s">
        <v>2497</v>
      </c>
    </row>
    <row r="1640" spans="1:16" s="14" customFormat="1" ht="42.65" customHeight="1" thickBot="1">
      <c r="A1640" s="1018"/>
      <c r="B1640" s="1463" t="s">
        <v>2307</v>
      </c>
      <c r="C1640" s="609" t="s">
        <v>2495</v>
      </c>
      <c r="D1640" s="1464" t="s">
        <v>2177</v>
      </c>
      <c r="E1640" s="964"/>
      <c r="F1640" s="51"/>
      <c r="G1640" s="52"/>
      <c r="H1640" s="53"/>
      <c r="I1640" s="60"/>
      <c r="J1640" s="1428"/>
      <c r="K1640" s="511"/>
      <c r="L1640" s="58" t="s">
        <v>2415</v>
      </c>
      <c r="M1640" s="1446" t="s">
        <v>2328</v>
      </c>
      <c r="N1640" s="1334" t="s">
        <v>909</v>
      </c>
      <c r="O1640" s="1405" t="s">
        <v>2496</v>
      </c>
      <c r="P1640" s="1343" t="s">
        <v>2497</v>
      </c>
    </row>
    <row r="1641" spans="1:16" s="14" customFormat="1" ht="42.65" customHeight="1" thickBot="1">
      <c r="A1641" s="1018"/>
      <c r="B1641" s="1463" t="s">
        <v>2307</v>
      </c>
      <c r="C1641" s="609" t="s">
        <v>2495</v>
      </c>
      <c r="D1641" s="1464" t="s">
        <v>2177</v>
      </c>
      <c r="E1641" s="964"/>
      <c r="F1641" s="51"/>
      <c r="G1641" s="52"/>
      <c r="H1641" s="53"/>
      <c r="I1641" s="60"/>
      <c r="J1641" s="1428"/>
      <c r="K1641" s="511"/>
      <c r="L1641" s="58" t="s">
        <v>2416</v>
      </c>
      <c r="M1641" s="1446" t="s">
        <v>2328</v>
      </c>
      <c r="N1641" s="1334" t="s">
        <v>909</v>
      </c>
      <c r="O1641" s="1405" t="s">
        <v>2496</v>
      </c>
      <c r="P1641" s="179" t="s">
        <v>2498</v>
      </c>
    </row>
    <row r="1642" spans="1:16" s="14" customFormat="1" ht="42.65" customHeight="1" thickBot="1">
      <c r="A1642" s="1018"/>
      <c r="B1642" s="1463" t="s">
        <v>2307</v>
      </c>
      <c r="C1642" s="609" t="s">
        <v>2495</v>
      </c>
      <c r="D1642" s="1464" t="s">
        <v>2177</v>
      </c>
      <c r="E1642" s="964"/>
      <c r="F1642" s="51"/>
      <c r="G1642" s="52"/>
      <c r="H1642" s="53"/>
      <c r="I1642" s="60"/>
      <c r="J1642" s="1428"/>
      <c r="K1642" s="511"/>
      <c r="L1642" s="58" t="s">
        <v>2417</v>
      </c>
      <c r="M1642" s="1446" t="s">
        <v>2328</v>
      </c>
      <c r="N1642" s="1334" t="s">
        <v>909</v>
      </c>
      <c r="O1642" s="1405" t="s">
        <v>2496</v>
      </c>
      <c r="P1642" s="1343" t="s">
        <v>2497</v>
      </c>
    </row>
    <row r="1643" spans="1:16" s="14" customFormat="1" ht="42.65" customHeight="1">
      <c r="A1643" s="1018"/>
      <c r="B1643" s="1463" t="s">
        <v>2307</v>
      </c>
      <c r="C1643" s="609" t="s">
        <v>2499</v>
      </c>
      <c r="D1643" s="178" t="s">
        <v>465</v>
      </c>
      <c r="E1643" s="947"/>
      <c r="F1643" s="948"/>
      <c r="G1643" s="949" t="str">
        <f>IF(F1643=0,"",E1643/F1643)</f>
        <v/>
      </c>
      <c r="H1643" s="933" t="str">
        <f>IF(F1643=0,"",G1643*1.35)</f>
        <v/>
      </c>
      <c r="I1643" s="86"/>
      <c r="J1643" s="890"/>
      <c r="K1643" s="933" t="str">
        <f>IF(I1643=0,"",I1643*1.35*J1643)</f>
        <v/>
      </c>
      <c r="L1643" s="58" t="s">
        <v>52</v>
      </c>
      <c r="M1643" s="154" t="s">
        <v>86</v>
      </c>
      <c r="N1643" s="1334" t="s">
        <v>909</v>
      </c>
      <c r="O1643" s="1406" t="s">
        <v>2500</v>
      </c>
      <c r="P1643" s="179" t="s">
        <v>2501</v>
      </c>
    </row>
    <row r="1644" spans="1:16" s="14" customFormat="1" ht="42.65" customHeight="1">
      <c r="A1644" s="1018"/>
      <c r="B1644" s="1463" t="s">
        <v>2307</v>
      </c>
      <c r="C1644" s="609" t="s">
        <v>2499</v>
      </c>
      <c r="D1644" s="178" t="s">
        <v>512</v>
      </c>
      <c r="E1644" s="947"/>
      <c r="F1644" s="948"/>
      <c r="G1644" s="949"/>
      <c r="H1644" s="933"/>
      <c r="I1644" s="955" t="str">
        <f>IF(G1644=0,"",G1644*1.2*H1644)</f>
        <v/>
      </c>
      <c r="J1644" s="1414" t="s">
        <v>513</v>
      </c>
      <c r="K1644" s="35" t="str">
        <f>IF(I1643=0,"",K1643*0.1)</f>
        <v/>
      </c>
      <c r="L1644" s="58" t="s">
        <v>445</v>
      </c>
      <c r="M1644" s="154" t="s">
        <v>86</v>
      </c>
      <c r="N1644" s="1334" t="s">
        <v>909</v>
      </c>
      <c r="O1644" s="1406" t="s">
        <v>2500</v>
      </c>
      <c r="P1644" s="179" t="s">
        <v>2502</v>
      </c>
    </row>
    <row r="1645" spans="1:16" s="14" customFormat="1" ht="42.65" customHeight="1">
      <c r="A1645" s="1018"/>
      <c r="B1645" s="1463" t="s">
        <v>2307</v>
      </c>
      <c r="C1645" s="609" t="s">
        <v>2499</v>
      </c>
      <c r="D1645" s="178" t="s">
        <v>512</v>
      </c>
      <c r="E1645" s="947"/>
      <c r="F1645" s="948"/>
      <c r="G1645" s="949"/>
      <c r="H1645" s="933"/>
      <c r="I1645" s="955" t="str">
        <f>IF(G1645=0,"",G1645*1.2*H1645)</f>
        <v/>
      </c>
      <c r="J1645" s="1414" t="s">
        <v>515</v>
      </c>
      <c r="K1645" s="35" t="str">
        <f>IF(I1643=0,"",K1643*0.75)</f>
        <v/>
      </c>
      <c r="L1645" s="58" t="s">
        <v>447</v>
      </c>
      <c r="M1645" s="154" t="s">
        <v>86</v>
      </c>
      <c r="N1645" s="1334" t="s">
        <v>909</v>
      </c>
      <c r="O1645" s="1406" t="s">
        <v>2500</v>
      </c>
      <c r="P1645" s="179" t="s">
        <v>2501</v>
      </c>
    </row>
    <row r="1646" spans="1:16" s="14" customFormat="1" ht="42.65" customHeight="1">
      <c r="A1646" s="1018"/>
      <c r="B1646" s="1463" t="s">
        <v>2307</v>
      </c>
      <c r="C1646" s="607" t="s">
        <v>2503</v>
      </c>
      <c r="D1646" s="1464" t="s">
        <v>2177</v>
      </c>
      <c r="E1646" s="15"/>
      <c r="F1646" s="15"/>
      <c r="G1646" s="36"/>
      <c r="H1646" s="37"/>
      <c r="I1646" s="59"/>
      <c r="J1646" s="890"/>
      <c r="K1646" s="39"/>
      <c r="L1646" s="58" t="s">
        <v>52</v>
      </c>
      <c r="M1646" s="154" t="s">
        <v>86</v>
      </c>
      <c r="N1646" s="1334" t="s">
        <v>909</v>
      </c>
      <c r="O1646" s="1408" t="s">
        <v>2504</v>
      </c>
      <c r="P1646" s="179" t="s">
        <v>2505</v>
      </c>
    </row>
    <row r="1647" spans="1:16" s="14" customFormat="1" ht="42.65" customHeight="1">
      <c r="A1647" s="1018"/>
      <c r="B1647" s="1463" t="s">
        <v>2307</v>
      </c>
      <c r="C1647" s="607" t="s">
        <v>2503</v>
      </c>
      <c r="D1647" s="1464" t="s">
        <v>2177</v>
      </c>
      <c r="E1647" s="24"/>
      <c r="F1647" s="15"/>
      <c r="G1647" s="36"/>
      <c r="H1647" s="37"/>
      <c r="I1647" s="59"/>
      <c r="J1647" s="890"/>
      <c r="K1647" s="39"/>
      <c r="L1647" s="58" t="s">
        <v>447</v>
      </c>
      <c r="M1647" s="154" t="s">
        <v>86</v>
      </c>
      <c r="N1647" s="1334" t="s">
        <v>909</v>
      </c>
      <c r="O1647" s="1408" t="s">
        <v>2504</v>
      </c>
      <c r="P1647" s="179" t="s">
        <v>2501</v>
      </c>
    </row>
    <row r="1648" spans="1:16" s="14" customFormat="1" ht="42.65" customHeight="1">
      <c r="A1648" s="1018"/>
      <c r="B1648" s="1463" t="s">
        <v>2307</v>
      </c>
      <c r="C1648" s="607" t="s">
        <v>2503</v>
      </c>
      <c r="D1648" s="1464" t="s">
        <v>2177</v>
      </c>
      <c r="E1648" s="24"/>
      <c r="F1648" s="51"/>
      <c r="G1648" s="103"/>
      <c r="H1648" s="53"/>
      <c r="I1648" s="785"/>
      <c r="J1648" s="1423"/>
      <c r="K1648" s="968" t="str">
        <f>IF(I1648=0,"",I1648*1.35*#REF!)</f>
        <v/>
      </c>
      <c r="L1648" s="119" t="s">
        <v>904</v>
      </c>
      <c r="M1648" s="154" t="s">
        <v>86</v>
      </c>
      <c r="N1648" s="1334" t="s">
        <v>909</v>
      </c>
      <c r="O1648" s="1408" t="s">
        <v>2504</v>
      </c>
      <c r="P1648" s="179" t="s">
        <v>2506</v>
      </c>
    </row>
    <row r="1649" spans="1:16" s="14" customFormat="1" ht="42.65" customHeight="1">
      <c r="A1649" s="1018"/>
      <c r="B1649" s="1463" t="s">
        <v>2307</v>
      </c>
      <c r="C1649" s="608" t="s">
        <v>2503</v>
      </c>
      <c r="D1649" s="1464" t="s">
        <v>2177</v>
      </c>
      <c r="E1649" s="24"/>
      <c r="F1649" s="966"/>
      <c r="G1649" s="967"/>
      <c r="H1649" s="968"/>
      <c r="I1649" s="785"/>
      <c r="J1649" s="1419"/>
      <c r="K1649" s="545" t="str">
        <f>IF(I1648=0,"",K1648*0.1)</f>
        <v/>
      </c>
      <c r="L1649" s="119" t="s">
        <v>906</v>
      </c>
      <c r="M1649" s="154" t="s">
        <v>86</v>
      </c>
      <c r="N1649" s="1334" t="s">
        <v>909</v>
      </c>
      <c r="O1649" s="1408" t="s">
        <v>2504</v>
      </c>
      <c r="P1649" s="179" t="s">
        <v>2506</v>
      </c>
    </row>
    <row r="1650" spans="1:16" s="14" customFormat="1" ht="42.65" customHeight="1">
      <c r="A1650" s="1018"/>
      <c r="B1650" s="1463" t="s">
        <v>2307</v>
      </c>
      <c r="C1650" s="607" t="s">
        <v>2507</v>
      </c>
      <c r="D1650" s="1464" t="s">
        <v>2177</v>
      </c>
      <c r="E1650" s="24"/>
      <c r="F1650" s="51"/>
      <c r="G1650" s="103"/>
      <c r="H1650" s="53"/>
      <c r="I1650" s="60"/>
      <c r="J1650" s="1428"/>
      <c r="K1650" s="545" t="str">
        <f>IF(I1648=0,"",K1648*0.75)</f>
        <v/>
      </c>
      <c r="L1650" s="58" t="s">
        <v>52</v>
      </c>
      <c r="M1650" s="154" t="s">
        <v>86</v>
      </c>
      <c r="N1650" s="1334" t="s">
        <v>909</v>
      </c>
      <c r="O1650" s="1408" t="s">
        <v>2508</v>
      </c>
      <c r="P1650" s="179" t="s">
        <v>2509</v>
      </c>
    </row>
    <row r="1651" spans="1:16" s="14" customFormat="1" ht="42.65" customHeight="1">
      <c r="A1651" s="1018"/>
      <c r="B1651" s="1463" t="s">
        <v>2307</v>
      </c>
      <c r="C1651" s="608" t="s">
        <v>2507</v>
      </c>
      <c r="D1651" s="1464" t="s">
        <v>2177</v>
      </c>
      <c r="E1651" s="24"/>
      <c r="F1651" s="15"/>
      <c r="G1651" s="36"/>
      <c r="H1651" s="37"/>
      <c r="I1651" s="59"/>
      <c r="J1651" s="890"/>
      <c r="K1651" s="39"/>
      <c r="L1651" s="58" t="s">
        <v>447</v>
      </c>
      <c r="M1651" s="154" t="s">
        <v>86</v>
      </c>
      <c r="N1651" s="1334" t="s">
        <v>909</v>
      </c>
      <c r="O1651" s="1408" t="s">
        <v>2508</v>
      </c>
      <c r="P1651" s="179" t="s">
        <v>2509</v>
      </c>
    </row>
    <row r="1652" spans="1:16" s="14" customFormat="1" ht="42.65" customHeight="1">
      <c r="A1652" s="1018"/>
      <c r="B1652" s="1463" t="s">
        <v>2307</v>
      </c>
      <c r="C1652" s="608" t="s">
        <v>2507</v>
      </c>
      <c r="D1652" s="1464" t="s">
        <v>2177</v>
      </c>
      <c r="E1652" s="24"/>
      <c r="F1652" s="15"/>
      <c r="G1652" s="36"/>
      <c r="H1652" s="37"/>
      <c r="I1652" s="59"/>
      <c r="J1652" s="890"/>
      <c r="K1652" s="39"/>
      <c r="L1652" s="58" t="s">
        <v>904</v>
      </c>
      <c r="M1652" s="154" t="s">
        <v>86</v>
      </c>
      <c r="N1652" s="1334" t="s">
        <v>909</v>
      </c>
      <c r="O1652" s="1408" t="s">
        <v>2508</v>
      </c>
      <c r="P1652" s="179" t="s">
        <v>2506</v>
      </c>
    </row>
    <row r="1653" spans="1:16" s="14" customFormat="1" ht="42.65" customHeight="1">
      <c r="A1653" s="1018"/>
      <c r="B1653" s="1463" t="s">
        <v>2307</v>
      </c>
      <c r="C1653" s="607" t="s">
        <v>2507</v>
      </c>
      <c r="D1653" s="1464" t="s">
        <v>2177</v>
      </c>
      <c r="E1653" s="24"/>
      <c r="F1653" s="15"/>
      <c r="G1653" s="36"/>
      <c r="H1653" s="37"/>
      <c r="I1653" s="59"/>
      <c r="J1653" s="890"/>
      <c r="K1653" s="39"/>
      <c r="L1653" s="58" t="s">
        <v>906</v>
      </c>
      <c r="M1653" s="154" t="s">
        <v>86</v>
      </c>
      <c r="N1653" s="1334" t="s">
        <v>909</v>
      </c>
      <c r="O1653" s="1408" t="s">
        <v>2508</v>
      </c>
      <c r="P1653" s="179" t="s">
        <v>2506</v>
      </c>
    </row>
    <row r="1654" spans="1:16" s="14" customFormat="1" ht="42.65" customHeight="1">
      <c r="A1654" s="1018"/>
      <c r="B1654" s="1463" t="s">
        <v>2307</v>
      </c>
      <c r="C1654" s="607" t="s">
        <v>2510</v>
      </c>
      <c r="D1654" s="1464" t="s">
        <v>2177</v>
      </c>
      <c r="E1654" s="24"/>
      <c r="F1654" s="15"/>
      <c r="G1654" s="36"/>
      <c r="H1654" s="37"/>
      <c r="I1654" s="59"/>
      <c r="J1654" s="890"/>
      <c r="K1654" s="39"/>
      <c r="L1654" s="58" t="s">
        <v>52</v>
      </c>
      <c r="M1654" s="154" t="s">
        <v>86</v>
      </c>
      <c r="N1654" s="1334" t="s">
        <v>909</v>
      </c>
      <c r="O1654" s="1408" t="s">
        <v>2508</v>
      </c>
      <c r="P1654" s="179" t="s">
        <v>2511</v>
      </c>
    </row>
    <row r="1655" spans="1:16" s="14" customFormat="1" ht="42.65" customHeight="1">
      <c r="A1655" s="1018"/>
      <c r="B1655" s="1463" t="s">
        <v>2307</v>
      </c>
      <c r="C1655" s="608" t="s">
        <v>2510</v>
      </c>
      <c r="D1655" s="1464" t="s">
        <v>2177</v>
      </c>
      <c r="E1655" s="24"/>
      <c r="F1655" s="15"/>
      <c r="G1655" s="36"/>
      <c r="H1655" s="37"/>
      <c r="I1655" s="59"/>
      <c r="J1655" s="890"/>
      <c r="K1655" s="39"/>
      <c r="L1655" s="58" t="s">
        <v>447</v>
      </c>
      <c r="M1655" s="154" t="s">
        <v>86</v>
      </c>
      <c r="N1655" s="1334" t="s">
        <v>909</v>
      </c>
      <c r="O1655" s="1408" t="s">
        <v>2508</v>
      </c>
      <c r="P1655" s="179" t="s">
        <v>2511</v>
      </c>
    </row>
    <row r="1656" spans="1:16" s="14" customFormat="1" ht="42.65" customHeight="1">
      <c r="A1656" s="1018"/>
      <c r="B1656" s="1463" t="s">
        <v>2307</v>
      </c>
      <c r="C1656" s="608" t="s">
        <v>2510</v>
      </c>
      <c r="D1656" s="1464" t="s">
        <v>2177</v>
      </c>
      <c r="E1656" s="24"/>
      <c r="F1656" s="15"/>
      <c r="G1656" s="36"/>
      <c r="H1656" s="37"/>
      <c r="I1656" s="59"/>
      <c r="J1656" s="890"/>
      <c r="K1656" s="39"/>
      <c r="L1656" s="58" t="s">
        <v>904</v>
      </c>
      <c r="M1656" s="154" t="s">
        <v>86</v>
      </c>
      <c r="N1656" s="1334" t="s">
        <v>909</v>
      </c>
      <c r="O1656" s="1408" t="s">
        <v>2512</v>
      </c>
      <c r="P1656" s="179" t="s">
        <v>2513</v>
      </c>
    </row>
    <row r="1657" spans="1:16" s="14" customFormat="1" ht="42.65" customHeight="1">
      <c r="A1657" s="1018"/>
      <c r="B1657" s="1463" t="s">
        <v>2307</v>
      </c>
      <c r="C1657" s="607" t="s">
        <v>2510</v>
      </c>
      <c r="D1657" s="1464" t="s">
        <v>2177</v>
      </c>
      <c r="E1657" s="24"/>
      <c r="F1657" s="15"/>
      <c r="G1657" s="36"/>
      <c r="H1657" s="37"/>
      <c r="I1657" s="59"/>
      <c r="J1657" s="890"/>
      <c r="K1657" s="39"/>
      <c r="L1657" s="58" t="s">
        <v>906</v>
      </c>
      <c r="M1657" s="154" t="s">
        <v>86</v>
      </c>
      <c r="N1657" s="1334" t="s">
        <v>909</v>
      </c>
      <c r="O1657" s="1408" t="s">
        <v>2512</v>
      </c>
      <c r="P1657" s="179" t="s">
        <v>2506</v>
      </c>
    </row>
    <row r="1658" spans="1:16" s="14" customFormat="1" ht="42.65" customHeight="1">
      <c r="A1658" s="1018"/>
      <c r="B1658" s="1463" t="s">
        <v>2307</v>
      </c>
      <c r="C1658" s="607" t="s">
        <v>2514</v>
      </c>
      <c r="D1658" s="1464" t="s">
        <v>2177</v>
      </c>
      <c r="E1658" s="24"/>
      <c r="F1658" s="15"/>
      <c r="G1658" s="36"/>
      <c r="H1658" s="37"/>
      <c r="I1658" s="59"/>
      <c r="J1658" s="890"/>
      <c r="K1658" s="39"/>
      <c r="L1658" s="58" t="s">
        <v>52</v>
      </c>
      <c r="M1658" s="154" t="s">
        <v>86</v>
      </c>
      <c r="N1658" s="1334" t="s">
        <v>909</v>
      </c>
      <c r="O1658" s="1408" t="s">
        <v>2515</v>
      </c>
      <c r="P1658" s="179" t="s">
        <v>2511</v>
      </c>
    </row>
    <row r="1659" spans="1:16" s="14" customFormat="1" ht="42.65" customHeight="1">
      <c r="A1659" s="1018"/>
      <c r="B1659" s="1463" t="s">
        <v>2307</v>
      </c>
      <c r="C1659" s="608" t="s">
        <v>2514</v>
      </c>
      <c r="D1659" s="1464" t="s">
        <v>2177</v>
      </c>
      <c r="E1659" s="24"/>
      <c r="F1659" s="15"/>
      <c r="G1659" s="36"/>
      <c r="H1659" s="37"/>
      <c r="I1659" s="59"/>
      <c r="J1659" s="890"/>
      <c r="K1659" s="39"/>
      <c r="L1659" s="58" t="s">
        <v>447</v>
      </c>
      <c r="M1659" s="154" t="s">
        <v>86</v>
      </c>
      <c r="N1659" s="1334" t="s">
        <v>909</v>
      </c>
      <c r="O1659" s="1408" t="s">
        <v>2515</v>
      </c>
      <c r="P1659" s="179" t="s">
        <v>2516</v>
      </c>
    </row>
    <row r="1660" spans="1:16" s="14" customFormat="1" ht="42.65" customHeight="1">
      <c r="A1660" s="1018"/>
      <c r="B1660" s="1463" t="s">
        <v>2307</v>
      </c>
      <c r="C1660" s="608" t="s">
        <v>2514</v>
      </c>
      <c r="D1660" s="1464" t="s">
        <v>2177</v>
      </c>
      <c r="E1660" s="24"/>
      <c r="F1660" s="15"/>
      <c r="G1660" s="36"/>
      <c r="H1660" s="37"/>
      <c r="I1660" s="59"/>
      <c r="J1660" s="890"/>
      <c r="K1660" s="39"/>
      <c r="L1660" s="58" t="s">
        <v>904</v>
      </c>
      <c r="M1660" s="154" t="s">
        <v>86</v>
      </c>
      <c r="N1660" s="1334" t="s">
        <v>909</v>
      </c>
      <c r="O1660" s="1408" t="s">
        <v>2515</v>
      </c>
      <c r="P1660" s="179" t="s">
        <v>2506</v>
      </c>
    </row>
    <row r="1661" spans="1:16" s="14" customFormat="1" ht="42.65" customHeight="1">
      <c r="A1661" s="1018"/>
      <c r="B1661" s="1463" t="s">
        <v>2307</v>
      </c>
      <c r="C1661" s="607" t="s">
        <v>2514</v>
      </c>
      <c r="D1661" s="1464" t="s">
        <v>2177</v>
      </c>
      <c r="E1661" s="24"/>
      <c r="F1661" s="15"/>
      <c r="G1661" s="36"/>
      <c r="H1661" s="37"/>
      <c r="I1661" s="59"/>
      <c r="J1661" s="890"/>
      <c r="K1661" s="39"/>
      <c r="L1661" s="58" t="s">
        <v>906</v>
      </c>
      <c r="M1661" s="154" t="s">
        <v>86</v>
      </c>
      <c r="N1661" s="1334" t="s">
        <v>909</v>
      </c>
      <c r="O1661" s="1408" t="s">
        <v>2515</v>
      </c>
      <c r="P1661" s="179" t="s">
        <v>2506</v>
      </c>
    </row>
    <row r="1662" spans="1:16" s="14" customFormat="1" ht="42.65" customHeight="1">
      <c r="A1662" s="1018"/>
      <c r="B1662" s="1463" t="s">
        <v>2307</v>
      </c>
      <c r="C1662" s="607" t="s">
        <v>2517</v>
      </c>
      <c r="D1662" s="1464" t="s">
        <v>2177</v>
      </c>
      <c r="E1662" s="24"/>
      <c r="F1662" s="15"/>
      <c r="G1662" s="36"/>
      <c r="H1662" s="37"/>
      <c r="I1662" s="59"/>
      <c r="J1662" s="890"/>
      <c r="K1662" s="39"/>
      <c r="L1662" s="58" t="s">
        <v>52</v>
      </c>
      <c r="M1662" s="154" t="s">
        <v>86</v>
      </c>
      <c r="N1662" s="1334" t="s">
        <v>909</v>
      </c>
      <c r="O1662" s="1408" t="s">
        <v>2518</v>
      </c>
      <c r="P1662" s="179" t="s">
        <v>2511</v>
      </c>
    </row>
    <row r="1663" spans="1:16" s="14" customFormat="1" ht="42.65" customHeight="1">
      <c r="A1663" s="1018"/>
      <c r="B1663" s="1463" t="s">
        <v>2307</v>
      </c>
      <c r="C1663" s="608" t="s">
        <v>2517</v>
      </c>
      <c r="D1663" s="1464" t="s">
        <v>2177</v>
      </c>
      <c r="E1663" s="24"/>
      <c r="F1663" s="15"/>
      <c r="G1663" s="36"/>
      <c r="H1663" s="37"/>
      <c r="I1663" s="59"/>
      <c r="J1663" s="890"/>
      <c r="K1663" s="39"/>
      <c r="L1663" s="58" t="s">
        <v>447</v>
      </c>
      <c r="M1663" s="154" t="s">
        <v>86</v>
      </c>
      <c r="N1663" s="1334" t="s">
        <v>909</v>
      </c>
      <c r="O1663" s="1408" t="s">
        <v>2518</v>
      </c>
      <c r="P1663" s="179" t="s">
        <v>2519</v>
      </c>
    </row>
    <row r="1664" spans="1:16" s="14" customFormat="1" ht="42.65" customHeight="1">
      <c r="A1664" s="1018"/>
      <c r="B1664" s="1463" t="s">
        <v>2307</v>
      </c>
      <c r="C1664" s="608" t="s">
        <v>2517</v>
      </c>
      <c r="D1664" s="1464" t="s">
        <v>2177</v>
      </c>
      <c r="E1664" s="24"/>
      <c r="F1664" s="15"/>
      <c r="G1664" s="36"/>
      <c r="H1664" s="37"/>
      <c r="I1664" s="59"/>
      <c r="J1664" s="890"/>
      <c r="K1664" s="39"/>
      <c r="L1664" s="58" t="s">
        <v>904</v>
      </c>
      <c r="M1664" s="154" t="s">
        <v>86</v>
      </c>
      <c r="N1664" s="1334" t="s">
        <v>909</v>
      </c>
      <c r="O1664" s="1408" t="s">
        <v>2518</v>
      </c>
      <c r="P1664" s="179" t="s">
        <v>2506</v>
      </c>
    </row>
    <row r="1665" spans="1:16" s="14" customFormat="1" ht="42.65" customHeight="1">
      <c r="A1665" s="1018"/>
      <c r="B1665" s="1463" t="s">
        <v>2307</v>
      </c>
      <c r="C1665" s="607" t="s">
        <v>2517</v>
      </c>
      <c r="D1665" s="1464" t="s">
        <v>2177</v>
      </c>
      <c r="E1665" s="24"/>
      <c r="F1665" s="15"/>
      <c r="G1665" s="36"/>
      <c r="H1665" s="37"/>
      <c r="I1665" s="59"/>
      <c r="J1665" s="890"/>
      <c r="K1665" s="39"/>
      <c r="L1665" s="58" t="s">
        <v>906</v>
      </c>
      <c r="M1665" s="154" t="s">
        <v>86</v>
      </c>
      <c r="N1665" s="1334" t="s">
        <v>909</v>
      </c>
      <c r="O1665" s="1408" t="s">
        <v>2518</v>
      </c>
      <c r="P1665" s="179" t="s">
        <v>2506</v>
      </c>
    </row>
    <row r="1666" spans="1:16" s="14" customFormat="1" ht="42.65" customHeight="1">
      <c r="A1666" s="1018"/>
      <c r="B1666" s="1463" t="s">
        <v>2307</v>
      </c>
      <c r="C1666" s="607" t="s">
        <v>2520</v>
      </c>
      <c r="D1666" s="1464" t="s">
        <v>2177</v>
      </c>
      <c r="E1666" s="24"/>
      <c r="F1666" s="15"/>
      <c r="G1666" s="36"/>
      <c r="H1666" s="37"/>
      <c r="I1666" s="59"/>
      <c r="J1666" s="890"/>
      <c r="K1666" s="39"/>
      <c r="L1666" s="58" t="s">
        <v>52</v>
      </c>
      <c r="M1666" s="154" t="s">
        <v>86</v>
      </c>
      <c r="N1666" s="1334" t="s">
        <v>909</v>
      </c>
      <c r="O1666" s="1408" t="s">
        <v>2521</v>
      </c>
      <c r="P1666" s="179" t="s">
        <v>2522</v>
      </c>
    </row>
    <row r="1667" spans="1:16" s="14" customFormat="1" ht="42.65" customHeight="1">
      <c r="A1667" s="1018"/>
      <c r="B1667" s="1463" t="s">
        <v>2307</v>
      </c>
      <c r="C1667" s="608" t="s">
        <v>2520</v>
      </c>
      <c r="D1667" s="1464" t="s">
        <v>2177</v>
      </c>
      <c r="E1667" s="24"/>
      <c r="F1667" s="15"/>
      <c r="G1667" s="36"/>
      <c r="H1667" s="37"/>
      <c r="I1667" s="59"/>
      <c r="J1667" s="890"/>
      <c r="K1667" s="39"/>
      <c r="L1667" s="58" t="s">
        <v>447</v>
      </c>
      <c r="M1667" s="154" t="s">
        <v>86</v>
      </c>
      <c r="N1667" s="1334" t="s">
        <v>909</v>
      </c>
      <c r="O1667" s="1408" t="s">
        <v>2521</v>
      </c>
      <c r="P1667" s="179" t="s">
        <v>2516</v>
      </c>
    </row>
    <row r="1668" spans="1:16" s="14" customFormat="1" ht="42.65" customHeight="1">
      <c r="A1668" s="1018"/>
      <c r="B1668" s="1463" t="s">
        <v>2307</v>
      </c>
      <c r="C1668" s="608" t="s">
        <v>2520</v>
      </c>
      <c r="D1668" s="1464" t="s">
        <v>2177</v>
      </c>
      <c r="E1668" s="24"/>
      <c r="F1668" s="15"/>
      <c r="G1668" s="36"/>
      <c r="H1668" s="37"/>
      <c r="I1668" s="59"/>
      <c r="J1668" s="890"/>
      <c r="K1668" s="39"/>
      <c r="L1668" s="58" t="s">
        <v>904</v>
      </c>
      <c r="M1668" s="154" t="s">
        <v>86</v>
      </c>
      <c r="N1668" s="1334" t="s">
        <v>909</v>
      </c>
      <c r="O1668" s="1408" t="s">
        <v>2521</v>
      </c>
      <c r="P1668" s="179" t="s">
        <v>2506</v>
      </c>
    </row>
    <row r="1669" spans="1:16" s="14" customFormat="1" ht="42.65" customHeight="1">
      <c r="A1669" s="1018"/>
      <c r="B1669" s="1463" t="s">
        <v>2307</v>
      </c>
      <c r="C1669" s="607" t="s">
        <v>2520</v>
      </c>
      <c r="D1669" s="1464" t="s">
        <v>2177</v>
      </c>
      <c r="E1669" s="24"/>
      <c r="F1669" s="15"/>
      <c r="G1669" s="36"/>
      <c r="H1669" s="37"/>
      <c r="I1669" s="59"/>
      <c r="J1669" s="890"/>
      <c r="K1669" s="39"/>
      <c r="L1669" s="58" t="s">
        <v>906</v>
      </c>
      <c r="M1669" s="154" t="s">
        <v>86</v>
      </c>
      <c r="N1669" s="1334" t="s">
        <v>909</v>
      </c>
      <c r="O1669" s="1408" t="s">
        <v>2523</v>
      </c>
      <c r="P1669" s="179" t="s">
        <v>2506</v>
      </c>
    </row>
    <row r="1670" spans="1:16" s="14" customFormat="1" ht="42.65" customHeight="1">
      <c r="A1670" s="1018"/>
      <c r="B1670" s="1463" t="s">
        <v>2307</v>
      </c>
      <c r="C1670" s="607" t="s">
        <v>2524</v>
      </c>
      <c r="D1670" s="1464" t="s">
        <v>2177</v>
      </c>
      <c r="E1670" s="24"/>
      <c r="F1670" s="15"/>
      <c r="G1670" s="36"/>
      <c r="H1670" s="37"/>
      <c r="I1670" s="59"/>
      <c r="J1670" s="890"/>
      <c r="K1670" s="39"/>
      <c r="L1670" s="58" t="s">
        <v>52</v>
      </c>
      <c r="M1670" s="154" t="s">
        <v>86</v>
      </c>
      <c r="N1670" s="1334" t="s">
        <v>909</v>
      </c>
      <c r="O1670" s="1408" t="s">
        <v>2523</v>
      </c>
      <c r="P1670" s="179" t="s">
        <v>2511</v>
      </c>
    </row>
    <row r="1671" spans="1:16" s="14" customFormat="1" ht="42.65" customHeight="1">
      <c r="A1671" s="1018"/>
      <c r="B1671" s="1463" t="s">
        <v>2307</v>
      </c>
      <c r="C1671" s="608" t="s">
        <v>2524</v>
      </c>
      <c r="D1671" s="1464" t="s">
        <v>2177</v>
      </c>
      <c r="E1671" s="24"/>
      <c r="F1671" s="15"/>
      <c r="G1671" s="36"/>
      <c r="H1671" s="37"/>
      <c r="I1671" s="59"/>
      <c r="J1671" s="890"/>
      <c r="K1671" s="39"/>
      <c r="L1671" s="58" t="s">
        <v>447</v>
      </c>
      <c r="M1671" s="154" t="s">
        <v>86</v>
      </c>
      <c r="N1671" s="1334" t="s">
        <v>909</v>
      </c>
      <c r="O1671" s="1408" t="s">
        <v>2523</v>
      </c>
      <c r="P1671" s="179" t="s">
        <v>2516</v>
      </c>
    </row>
    <row r="1672" spans="1:16" s="14" customFormat="1" ht="42.65" customHeight="1">
      <c r="A1672" s="1018"/>
      <c r="B1672" s="1463" t="s">
        <v>2307</v>
      </c>
      <c r="C1672" s="608" t="s">
        <v>2524</v>
      </c>
      <c r="D1672" s="1464" t="s">
        <v>2177</v>
      </c>
      <c r="E1672" s="24"/>
      <c r="F1672" s="15"/>
      <c r="G1672" s="36"/>
      <c r="H1672" s="37"/>
      <c r="I1672" s="59"/>
      <c r="J1672" s="890"/>
      <c r="K1672" s="39"/>
      <c r="L1672" s="58" t="s">
        <v>904</v>
      </c>
      <c r="M1672" s="154" t="s">
        <v>86</v>
      </c>
      <c r="N1672" s="1334" t="s">
        <v>909</v>
      </c>
      <c r="O1672" s="1408" t="s">
        <v>2523</v>
      </c>
      <c r="P1672" s="179" t="s">
        <v>2506</v>
      </c>
    </row>
    <row r="1673" spans="1:16" s="14" customFormat="1" ht="42.65" customHeight="1">
      <c r="A1673" s="1018"/>
      <c r="B1673" s="1463" t="s">
        <v>2307</v>
      </c>
      <c r="C1673" s="607" t="s">
        <v>2524</v>
      </c>
      <c r="D1673" s="1464" t="s">
        <v>2177</v>
      </c>
      <c r="E1673" s="24"/>
      <c r="F1673" s="15"/>
      <c r="G1673" s="36"/>
      <c r="H1673" s="37"/>
      <c r="I1673" s="59"/>
      <c r="J1673" s="890"/>
      <c r="K1673" s="39"/>
      <c r="L1673" s="58" t="s">
        <v>906</v>
      </c>
      <c r="M1673" s="154" t="s">
        <v>86</v>
      </c>
      <c r="N1673" s="1334" t="s">
        <v>909</v>
      </c>
      <c r="O1673" s="1408" t="s">
        <v>2523</v>
      </c>
      <c r="P1673" s="179" t="s">
        <v>2525</v>
      </c>
    </row>
    <row r="1674" spans="1:16" s="14" customFormat="1" ht="42.65" customHeight="1">
      <c r="A1674" s="1018"/>
      <c r="B1674" s="1463" t="s">
        <v>2307</v>
      </c>
      <c r="C1674" s="822" t="s">
        <v>2526</v>
      </c>
      <c r="D1674" s="1464" t="s">
        <v>2177</v>
      </c>
      <c r="E1674" s="1081"/>
      <c r="F1674" s="15"/>
      <c r="G1674" s="36"/>
      <c r="H1674" s="37"/>
      <c r="I1674" s="59"/>
      <c r="J1674" s="890"/>
      <c r="K1674" s="39"/>
      <c r="L1674" s="58" t="s">
        <v>52</v>
      </c>
      <c r="M1674" s="154" t="s">
        <v>86</v>
      </c>
      <c r="N1674" s="1334" t="s">
        <v>909</v>
      </c>
      <c r="O1674" s="1408" t="s">
        <v>2527</v>
      </c>
      <c r="P1674" s="179" t="s">
        <v>2516</v>
      </c>
    </row>
    <row r="1675" spans="1:16" s="14" customFormat="1" ht="42.65" customHeight="1">
      <c r="A1675" s="1018"/>
      <c r="B1675" s="1463" t="s">
        <v>2307</v>
      </c>
      <c r="C1675" s="822" t="s">
        <v>2526</v>
      </c>
      <c r="D1675" s="1464" t="s">
        <v>2177</v>
      </c>
      <c r="E1675" s="1081"/>
      <c r="F1675" s="15"/>
      <c r="G1675" s="36"/>
      <c r="H1675" s="37"/>
      <c r="I1675" s="59"/>
      <c r="J1675" s="890"/>
      <c r="K1675" s="39"/>
      <c r="L1675" s="58" t="s">
        <v>445</v>
      </c>
      <c r="M1675" s="154" t="s">
        <v>86</v>
      </c>
      <c r="N1675" s="1334" t="s">
        <v>909</v>
      </c>
      <c r="O1675" s="1408" t="s">
        <v>2527</v>
      </c>
      <c r="P1675" s="179" t="s">
        <v>2528</v>
      </c>
    </row>
    <row r="1676" spans="1:16" s="14" customFormat="1" ht="42.65" customHeight="1">
      <c r="A1676" s="1018"/>
      <c r="B1676" s="1463" t="s">
        <v>2307</v>
      </c>
      <c r="C1676" s="822" t="s">
        <v>2526</v>
      </c>
      <c r="D1676" s="1464" t="s">
        <v>2177</v>
      </c>
      <c r="E1676" s="1081"/>
      <c r="F1676" s="15"/>
      <c r="G1676" s="36"/>
      <c r="H1676" s="37"/>
      <c r="I1676" s="59"/>
      <c r="J1676" s="890"/>
      <c r="K1676" s="39"/>
      <c r="L1676" s="58" t="s">
        <v>447</v>
      </c>
      <c r="M1676" s="154" t="s">
        <v>86</v>
      </c>
      <c r="N1676" s="1334" t="s">
        <v>909</v>
      </c>
      <c r="O1676" s="1408" t="s">
        <v>2527</v>
      </c>
      <c r="P1676" s="179" t="s">
        <v>2516</v>
      </c>
    </row>
    <row r="1677" spans="1:16" s="14" customFormat="1" ht="42.65" customHeight="1">
      <c r="A1677" s="1018"/>
      <c r="B1677" s="1463" t="s">
        <v>2307</v>
      </c>
      <c r="C1677" s="822" t="s">
        <v>2529</v>
      </c>
      <c r="D1677" s="1464" t="s">
        <v>2177</v>
      </c>
      <c r="E1677" s="50"/>
      <c r="F1677" s="15"/>
      <c r="G1677" s="36"/>
      <c r="H1677" s="37"/>
      <c r="I1677" s="59"/>
      <c r="J1677" s="890"/>
      <c r="K1677" s="39"/>
      <c r="L1677" s="58" t="s">
        <v>52</v>
      </c>
      <c r="M1677" s="154" t="s">
        <v>86</v>
      </c>
      <c r="N1677" s="1334" t="s">
        <v>909</v>
      </c>
      <c r="O1677" s="1408" t="s">
        <v>2530</v>
      </c>
      <c r="P1677" s="179" t="s">
        <v>2516</v>
      </c>
    </row>
    <row r="1678" spans="1:16" s="14" customFormat="1" ht="42.65" customHeight="1">
      <c r="A1678" s="1018"/>
      <c r="B1678" s="1463" t="s">
        <v>2307</v>
      </c>
      <c r="C1678" s="822" t="s">
        <v>2529</v>
      </c>
      <c r="D1678" s="1464" t="s">
        <v>2177</v>
      </c>
      <c r="E1678" s="50"/>
      <c r="F1678" s="15"/>
      <c r="G1678" s="36"/>
      <c r="H1678" s="37"/>
      <c r="I1678" s="59"/>
      <c r="J1678" s="890"/>
      <c r="K1678" s="39"/>
      <c r="L1678" s="58" t="s">
        <v>445</v>
      </c>
      <c r="M1678" s="154" t="s">
        <v>86</v>
      </c>
      <c r="N1678" s="1334" t="s">
        <v>909</v>
      </c>
      <c r="O1678" s="1408" t="s">
        <v>2530</v>
      </c>
      <c r="P1678" s="179" t="s">
        <v>2528</v>
      </c>
    </row>
    <row r="1679" spans="1:16" s="14" customFormat="1" ht="42.65" customHeight="1">
      <c r="A1679" s="1018"/>
      <c r="B1679" s="1463" t="s">
        <v>2307</v>
      </c>
      <c r="C1679" s="822" t="s">
        <v>2529</v>
      </c>
      <c r="D1679" s="1464" t="s">
        <v>2177</v>
      </c>
      <c r="E1679" s="50"/>
      <c r="F1679" s="15"/>
      <c r="G1679" s="36"/>
      <c r="H1679" s="37"/>
      <c r="I1679" s="59"/>
      <c r="J1679" s="890"/>
      <c r="K1679" s="39"/>
      <c r="L1679" s="58" t="s">
        <v>447</v>
      </c>
      <c r="M1679" s="154" t="s">
        <v>86</v>
      </c>
      <c r="N1679" s="1334" t="s">
        <v>909</v>
      </c>
      <c r="O1679" s="1408" t="s">
        <v>2530</v>
      </c>
      <c r="P1679" s="179" t="s">
        <v>2516</v>
      </c>
    </row>
    <row r="1680" spans="1:16" s="14" customFormat="1" ht="42.65" customHeight="1">
      <c r="A1680" s="1018"/>
      <c r="B1680" s="1463" t="s">
        <v>2307</v>
      </c>
      <c r="C1680" s="822" t="s">
        <v>2531</v>
      </c>
      <c r="D1680" s="1464" t="s">
        <v>2177</v>
      </c>
      <c r="E1680" s="50"/>
      <c r="F1680" s="15"/>
      <c r="G1680" s="36"/>
      <c r="H1680" s="37"/>
      <c r="I1680" s="59"/>
      <c r="J1680" s="890"/>
      <c r="K1680" s="39"/>
      <c r="L1680" s="58" t="s">
        <v>52</v>
      </c>
      <c r="M1680" s="154" t="s">
        <v>86</v>
      </c>
      <c r="N1680" s="1334" t="s">
        <v>909</v>
      </c>
      <c r="O1680" s="1408" t="s">
        <v>2532</v>
      </c>
      <c r="P1680" s="179" t="s">
        <v>2533</v>
      </c>
    </row>
    <row r="1681" spans="1:17" s="14" customFormat="1" ht="42.65" customHeight="1">
      <c r="A1681" s="1018"/>
      <c r="B1681" s="1463" t="s">
        <v>2307</v>
      </c>
      <c r="C1681" s="822" t="s">
        <v>2531</v>
      </c>
      <c r="D1681" s="1464" t="s">
        <v>2177</v>
      </c>
      <c r="E1681" s="50"/>
      <c r="F1681" s="15"/>
      <c r="G1681" s="36"/>
      <c r="H1681" s="37"/>
      <c r="I1681" s="59"/>
      <c r="J1681" s="890"/>
      <c r="K1681" s="39"/>
      <c r="L1681" s="58" t="s">
        <v>445</v>
      </c>
      <c r="M1681" s="154" t="s">
        <v>86</v>
      </c>
      <c r="N1681" s="1334" t="s">
        <v>909</v>
      </c>
      <c r="O1681" s="1408" t="s">
        <v>2532</v>
      </c>
      <c r="P1681" s="179" t="s">
        <v>2528</v>
      </c>
      <c r="Q1681" s="476"/>
    </row>
    <row r="1682" spans="1:17" s="14" customFormat="1" ht="42.65" customHeight="1">
      <c r="A1682" s="1018"/>
      <c r="B1682" s="1463" t="s">
        <v>2307</v>
      </c>
      <c r="C1682" s="822" t="s">
        <v>2531</v>
      </c>
      <c r="D1682" s="1464" t="s">
        <v>2177</v>
      </c>
      <c r="E1682" s="50"/>
      <c r="F1682" s="15"/>
      <c r="G1682" s="36"/>
      <c r="H1682" s="37"/>
      <c r="I1682" s="59"/>
      <c r="J1682" s="890"/>
      <c r="K1682" s="39"/>
      <c r="L1682" s="58" t="s">
        <v>447</v>
      </c>
      <c r="M1682" s="154" t="s">
        <v>86</v>
      </c>
      <c r="N1682" s="1334" t="s">
        <v>909</v>
      </c>
      <c r="O1682" s="1408" t="s">
        <v>2532</v>
      </c>
      <c r="P1682" s="179" t="s">
        <v>2516</v>
      </c>
      <c r="Q1682" s="476"/>
    </row>
    <row r="1683" spans="1:17" s="14" customFormat="1" ht="42.65" customHeight="1">
      <c r="A1683" s="1018"/>
      <c r="B1683" s="1232" t="s">
        <v>46</v>
      </c>
      <c r="C1683" s="611" t="s">
        <v>2534</v>
      </c>
      <c r="D1683" s="1491"/>
      <c r="E1683" s="50"/>
      <c r="F1683" s="15"/>
      <c r="G1683" s="36"/>
      <c r="H1683" s="37"/>
      <c r="I1683" s="59"/>
      <c r="J1683" s="890"/>
      <c r="K1683" s="39"/>
      <c r="L1683" s="58" t="s">
        <v>52</v>
      </c>
      <c r="M1683" s="154" t="s">
        <v>86</v>
      </c>
      <c r="N1683" s="1334" t="s">
        <v>909</v>
      </c>
      <c r="O1683" s="1558" t="s">
        <v>2535</v>
      </c>
      <c r="P1683" s="179" t="s">
        <v>2536</v>
      </c>
      <c r="Q1683" s="476"/>
    </row>
    <row r="1684" spans="1:17" s="14" customFormat="1" ht="42.65" customHeight="1">
      <c r="A1684" s="1018"/>
      <c r="B1684" s="1232" t="s">
        <v>46</v>
      </c>
      <c r="C1684" s="607" t="s">
        <v>2534</v>
      </c>
      <c r="D1684" s="1491"/>
      <c r="E1684" s="781"/>
      <c r="F1684" s="15"/>
      <c r="G1684" s="36"/>
      <c r="H1684" s="37"/>
      <c r="I1684" s="59"/>
      <c r="J1684" s="890"/>
      <c r="K1684" s="39"/>
      <c r="L1684" s="58" t="s">
        <v>445</v>
      </c>
      <c r="M1684" s="154" t="s">
        <v>86</v>
      </c>
      <c r="N1684" s="1334" t="s">
        <v>909</v>
      </c>
      <c r="O1684" s="1408" t="s">
        <v>2535</v>
      </c>
      <c r="P1684" s="179" t="s">
        <v>2537</v>
      </c>
    </row>
    <row r="1685" spans="1:17" s="14" customFormat="1" ht="42.65" customHeight="1">
      <c r="A1685" s="1018"/>
      <c r="B1685" s="953" t="s">
        <v>46</v>
      </c>
      <c r="C1685" s="607" t="s">
        <v>2534</v>
      </c>
      <c r="D1685" s="1491"/>
      <c r="E1685" s="27"/>
      <c r="F1685" s="15"/>
      <c r="G1685" s="36"/>
      <c r="H1685" s="37"/>
      <c r="I1685" s="59"/>
      <c r="J1685" s="890"/>
      <c r="K1685" s="39"/>
      <c r="L1685" s="58" t="s">
        <v>447</v>
      </c>
      <c r="M1685" s="154" t="s">
        <v>86</v>
      </c>
      <c r="N1685" s="1334" t="s">
        <v>909</v>
      </c>
      <c r="O1685" s="1408" t="s">
        <v>2535</v>
      </c>
      <c r="P1685" s="179" t="s">
        <v>2538</v>
      </c>
    </row>
    <row r="1686" spans="1:17" s="14" customFormat="1" ht="42.65" customHeight="1">
      <c r="A1686" s="1018"/>
      <c r="B1686" s="1467" t="s">
        <v>46</v>
      </c>
      <c r="C1686" s="611" t="s">
        <v>2539</v>
      </c>
      <c r="D1686" s="1491"/>
      <c r="E1686" s="960"/>
      <c r="F1686" s="782"/>
      <c r="G1686" s="783"/>
      <c r="H1686" s="784"/>
      <c r="I1686" s="60"/>
      <c r="J1686" s="907"/>
      <c r="K1686" s="511"/>
      <c r="L1686" s="58" t="s">
        <v>445</v>
      </c>
      <c r="M1686" s="154" t="s">
        <v>86</v>
      </c>
      <c r="N1686" s="1334" t="s">
        <v>909</v>
      </c>
      <c r="O1686" s="1406" t="s">
        <v>2540</v>
      </c>
      <c r="P1686" s="996" t="s">
        <v>2541</v>
      </c>
    </row>
    <row r="1687" spans="1:17" s="14" customFormat="1" ht="42.65" customHeight="1">
      <c r="A1687" s="1018"/>
      <c r="B1687" s="1232" t="s">
        <v>46</v>
      </c>
      <c r="C1687" s="611" t="s">
        <v>2542</v>
      </c>
      <c r="D1687" s="1491"/>
      <c r="E1687" s="960"/>
      <c r="F1687" s="782"/>
      <c r="G1687" s="783"/>
      <c r="H1687" s="784"/>
      <c r="I1687" s="60"/>
      <c r="J1687" s="907"/>
      <c r="K1687" s="511"/>
      <c r="L1687" s="119" t="s">
        <v>445</v>
      </c>
      <c r="M1687" s="154" t="s">
        <v>86</v>
      </c>
      <c r="N1687" s="1334" t="s">
        <v>909</v>
      </c>
      <c r="O1687" s="1406" t="s">
        <v>2543</v>
      </c>
      <c r="P1687" s="996" t="s">
        <v>2541</v>
      </c>
    </row>
    <row r="1688" spans="1:17" s="1068" customFormat="1" ht="236.25" customHeight="1">
      <c r="A1688" s="1074"/>
      <c r="B1688" s="953" t="s">
        <v>46</v>
      </c>
      <c r="C1688" s="609" t="s">
        <v>2544</v>
      </c>
      <c r="D1688" s="1491"/>
      <c r="E1688" s="960"/>
      <c r="F1688" s="782"/>
      <c r="G1688" s="783"/>
      <c r="H1688" s="784"/>
      <c r="I1688" s="980"/>
      <c r="J1688" s="890"/>
      <c r="K1688" s="39"/>
      <c r="L1688" s="814" t="s">
        <v>445</v>
      </c>
      <c r="M1688" s="154" t="s">
        <v>86</v>
      </c>
      <c r="N1688" s="1334" t="s">
        <v>22</v>
      </c>
      <c r="O1688" s="1405" t="s">
        <v>2545</v>
      </c>
      <c r="P1688" s="1343" t="s">
        <v>2546</v>
      </c>
    </row>
    <row r="1689" spans="1:17" s="14" customFormat="1" ht="42.65" customHeight="1">
      <c r="A1689" s="1018"/>
      <c r="B1689" s="953" t="s">
        <v>19</v>
      </c>
      <c r="C1689" s="613" t="s">
        <v>2547</v>
      </c>
      <c r="D1689" s="178" t="s">
        <v>465</v>
      </c>
      <c r="E1689" s="947"/>
      <c r="F1689" s="948"/>
      <c r="G1689" s="949" t="str">
        <f>IF(F1689=0,"",E1689/F1689)</f>
        <v/>
      </c>
      <c r="H1689" s="933" t="str">
        <f>IF(F1689=0,"",G1689*1.35)</f>
        <v/>
      </c>
      <c r="I1689" s="86"/>
      <c r="J1689" s="890"/>
      <c r="K1689" s="933" t="str">
        <f>IF(I1689=0,"",I1689*1.35*J1689)</f>
        <v/>
      </c>
      <c r="L1689" s="58" t="s">
        <v>468</v>
      </c>
      <c r="M1689" s="154" t="s">
        <v>86</v>
      </c>
      <c r="N1689" s="1334" t="s">
        <v>22</v>
      </c>
      <c r="O1689" s="1406" t="s">
        <v>2548</v>
      </c>
      <c r="P1689" s="1343" t="s">
        <v>2549</v>
      </c>
    </row>
    <row r="1690" spans="1:17" s="14" customFormat="1" ht="42.65" customHeight="1">
      <c r="A1690" s="1018"/>
      <c r="B1690" s="1232" t="s">
        <v>19</v>
      </c>
      <c r="C1690" s="613" t="s">
        <v>2547</v>
      </c>
      <c r="D1690" s="1512" t="s">
        <v>1021</v>
      </c>
      <c r="E1690" s="785"/>
      <c r="F1690" s="966"/>
      <c r="G1690" s="979" t="str">
        <f>IF(F1690=0,"",E1690/F1690)</f>
        <v/>
      </c>
      <c r="H1690" s="968" t="str">
        <f>IF(F1690=0,"",G1690*1.35)</f>
        <v/>
      </c>
      <c r="I1690" s="785"/>
      <c r="J1690" s="907"/>
      <c r="K1690" s="968" t="str">
        <f>IF(I1690=0,"",I1690*1.35*J1690)</f>
        <v/>
      </c>
      <c r="L1690" s="58" t="s">
        <v>1519</v>
      </c>
      <c r="M1690" s="905" t="s">
        <v>21</v>
      </c>
      <c r="N1690" s="1334" t="s">
        <v>22</v>
      </c>
      <c r="O1690" s="1406" t="s">
        <v>2550</v>
      </c>
      <c r="P1690" s="1343" t="s">
        <v>2551</v>
      </c>
    </row>
    <row r="1691" spans="1:17" s="1068" customFormat="1" ht="42.65" customHeight="1">
      <c r="A1691" s="1234"/>
      <c r="B1691" s="953" t="s">
        <v>19</v>
      </c>
      <c r="C1691" s="609" t="s">
        <v>2547</v>
      </c>
      <c r="D1691" s="1513" t="s">
        <v>465</v>
      </c>
      <c r="E1691" s="1255"/>
      <c r="F1691" s="1256"/>
      <c r="G1691" s="1257" t="str">
        <f>IF(F1691=0,"",E1691/F1691)</f>
        <v/>
      </c>
      <c r="H1691" s="1257" t="str">
        <f>IF(F1691=0,"",G1691*1.3)</f>
        <v/>
      </c>
      <c r="I1691" s="1255"/>
      <c r="J1691" s="1437"/>
      <c r="K1691" s="1257" t="str">
        <f>IF(I1691=0,"",I1691*1.3*J1691)</f>
        <v/>
      </c>
      <c r="L1691" s="55" t="s">
        <v>1888</v>
      </c>
      <c r="M1691" s="154" t="s">
        <v>21</v>
      </c>
      <c r="N1691" s="1334" t="s">
        <v>22</v>
      </c>
      <c r="O1691" s="1558" t="s">
        <v>2552</v>
      </c>
      <c r="P1691" s="179" t="s">
        <v>2553</v>
      </c>
    </row>
    <row r="1692" spans="1:17" s="14" customFormat="1" ht="42.65" customHeight="1">
      <c r="A1692" s="1262"/>
      <c r="B1692" s="953" t="s">
        <v>19</v>
      </c>
      <c r="C1692" s="609" t="s">
        <v>2547</v>
      </c>
      <c r="D1692" s="1512" t="s">
        <v>1021</v>
      </c>
      <c r="E1692" s="1255"/>
      <c r="F1692" s="1256"/>
      <c r="G1692" s="1257" t="str">
        <f>IF(F1692=0,"",E1692/F1692)</f>
        <v/>
      </c>
      <c r="H1692" s="1257" t="str">
        <f>IF(F1692=0,"",G1692*1.3)</f>
        <v/>
      </c>
      <c r="I1692" s="1255"/>
      <c r="J1692" s="1437"/>
      <c r="K1692" s="1257" t="str">
        <f>IF(I1692=0,"",I1692*1.3*J1692)</f>
        <v/>
      </c>
      <c r="L1692" s="55" t="s">
        <v>2554</v>
      </c>
      <c r="M1692" s="154" t="s">
        <v>21</v>
      </c>
      <c r="N1692" s="1334" t="s">
        <v>22</v>
      </c>
      <c r="O1692" s="1408" t="s">
        <v>2555</v>
      </c>
      <c r="P1692" s="179" t="s">
        <v>2556</v>
      </c>
    </row>
    <row r="1693" spans="1:17" s="14" customFormat="1" ht="42.65" customHeight="1">
      <c r="A1693" s="1018"/>
      <c r="B1693" s="1233" t="s">
        <v>19</v>
      </c>
      <c r="C1693" s="609" t="s">
        <v>2547</v>
      </c>
      <c r="D1693" s="1514" t="s">
        <v>1021</v>
      </c>
      <c r="E1693" s="929"/>
      <c r="F1693" s="930"/>
      <c r="G1693" s="931" t="str">
        <f>IF(F1693=0,"",E1693/F1693)</f>
        <v/>
      </c>
      <c r="H1693" s="932" t="str">
        <f>IF(F1693=0,"",G1693*1.3)</f>
        <v/>
      </c>
      <c r="I1693" s="790"/>
      <c r="J1693" s="1428"/>
      <c r="K1693" s="932" t="str">
        <f>IF(I1693=0,"",I1693*1.3*J1693)</f>
        <v/>
      </c>
      <c r="L1693" s="58" t="s">
        <v>2557</v>
      </c>
      <c r="M1693" s="905" t="s">
        <v>21</v>
      </c>
      <c r="N1693" s="1334" t="s">
        <v>22</v>
      </c>
      <c r="O1693" s="1406" t="s">
        <v>5611</v>
      </c>
      <c r="P1693" s="1343" t="s">
        <v>2556</v>
      </c>
    </row>
    <row r="1694" spans="1:17" s="14" customFormat="1" ht="42.65" customHeight="1">
      <c r="A1694" s="1018"/>
      <c r="B1694" s="1233" t="s">
        <v>46</v>
      </c>
      <c r="C1694" s="1261" t="s">
        <v>2558</v>
      </c>
      <c r="D1694" s="1515"/>
      <c r="E1694" s="929"/>
      <c r="F1694" s="930"/>
      <c r="G1694" s="931" t="s">
        <v>2559</v>
      </c>
      <c r="H1694" s="932" t="s">
        <v>2559</v>
      </c>
      <c r="I1694" s="790"/>
      <c r="J1694" s="1428"/>
      <c r="K1694" s="932" t="s">
        <v>2559</v>
      </c>
      <c r="L1694" s="58" t="s">
        <v>445</v>
      </c>
      <c r="M1694" s="905" t="s">
        <v>86</v>
      </c>
      <c r="N1694" s="1334" t="s">
        <v>909</v>
      </c>
      <c r="O1694" s="1406" t="s">
        <v>2560</v>
      </c>
      <c r="P1694" s="1343" t="s">
        <v>2561</v>
      </c>
    </row>
    <row r="1695" spans="1:17" s="14" customFormat="1" ht="42.65" customHeight="1">
      <c r="A1695" s="1018"/>
      <c r="B1695" s="953" t="s">
        <v>19</v>
      </c>
      <c r="C1695" s="607" t="s">
        <v>2562</v>
      </c>
      <c r="D1695" s="1499"/>
      <c r="E1695" s="960"/>
      <c r="F1695" s="782"/>
      <c r="G1695" s="783"/>
      <c r="H1695" s="784"/>
      <c r="I1695" s="980"/>
      <c r="J1695" s="890"/>
      <c r="K1695" s="39"/>
      <c r="L1695" s="1348" t="s">
        <v>52</v>
      </c>
      <c r="M1695" s="154" t="s">
        <v>86</v>
      </c>
      <c r="N1695" s="1334" t="s">
        <v>22</v>
      </c>
      <c r="O1695" s="1408" t="s">
        <v>2563</v>
      </c>
      <c r="P1695" s="179" t="s">
        <v>2564</v>
      </c>
    </row>
    <row r="1696" spans="1:17" s="14" customFormat="1" ht="42.65" customHeight="1">
      <c r="A1696" s="1018"/>
      <c r="B1696" s="953" t="s">
        <v>19</v>
      </c>
      <c r="C1696" s="607" t="s">
        <v>2562</v>
      </c>
      <c r="D1696" s="1499"/>
      <c r="E1696" s="989"/>
      <c r="F1696" s="966"/>
      <c r="G1696" s="967"/>
      <c r="H1696" s="968"/>
      <c r="I1696" s="978"/>
      <c r="J1696" s="907"/>
      <c r="K1696" s="968" t="str">
        <f>IF(I1696=0,"",I1696*1.3*#REF!)</f>
        <v/>
      </c>
      <c r="L1696" s="118" t="s">
        <v>447</v>
      </c>
      <c r="M1696" s="154" t="s">
        <v>86</v>
      </c>
      <c r="N1696" s="1334" t="s">
        <v>22</v>
      </c>
      <c r="O1696" s="1408" t="s">
        <v>2563</v>
      </c>
      <c r="P1696" s="179" t="s">
        <v>2564</v>
      </c>
    </row>
    <row r="1697" spans="1:16" s="14" customFormat="1" ht="42.65" customHeight="1">
      <c r="A1697" s="1018"/>
      <c r="B1697" s="953" t="s">
        <v>19</v>
      </c>
      <c r="C1697" s="607" t="s">
        <v>2562</v>
      </c>
      <c r="D1697" s="1510"/>
      <c r="E1697" s="24"/>
      <c r="F1697" s="966"/>
      <c r="G1697" s="967"/>
      <c r="H1697" s="968"/>
      <c r="I1697" s="978"/>
      <c r="J1697" s="907"/>
      <c r="K1697" s="968" t="str">
        <f>IF(I1697=0,"",I1697*1.35*J1696)</f>
        <v/>
      </c>
      <c r="L1697" s="118" t="s">
        <v>904</v>
      </c>
      <c r="M1697" s="154" t="s">
        <v>86</v>
      </c>
      <c r="N1697" s="1334" t="s">
        <v>22</v>
      </c>
      <c r="O1697" s="1408" t="s">
        <v>2563</v>
      </c>
      <c r="P1697" s="179" t="s">
        <v>2565</v>
      </c>
    </row>
    <row r="1698" spans="1:16" s="14" customFormat="1" ht="42.65" customHeight="1">
      <c r="A1698" s="1018"/>
      <c r="B1698" s="953" t="s">
        <v>19</v>
      </c>
      <c r="C1698" s="607" t="s">
        <v>2562</v>
      </c>
      <c r="D1698" s="1510"/>
      <c r="E1698" s="24"/>
      <c r="F1698" s="966"/>
      <c r="G1698" s="967"/>
      <c r="H1698" s="968"/>
      <c r="I1698" s="978"/>
      <c r="J1698" s="907"/>
      <c r="K1698" s="968"/>
      <c r="L1698" s="118" t="s">
        <v>906</v>
      </c>
      <c r="M1698" s="154" t="s">
        <v>86</v>
      </c>
      <c r="N1698" s="1334" t="s">
        <v>22</v>
      </c>
      <c r="O1698" s="1408" t="s">
        <v>2563</v>
      </c>
      <c r="P1698" s="179" t="s">
        <v>2565</v>
      </c>
    </row>
    <row r="1699" spans="1:16" s="546" customFormat="1" ht="42.65" customHeight="1">
      <c r="A1699" s="1596"/>
      <c r="B1699" s="953" t="s">
        <v>19</v>
      </c>
      <c r="C1699" s="614" t="s">
        <v>2566</v>
      </c>
      <c r="D1699" s="1510"/>
      <c r="E1699" s="885"/>
      <c r="F1699" s="1658"/>
      <c r="G1699" s="1659"/>
      <c r="H1699" s="1660"/>
      <c r="I1699" s="906"/>
      <c r="J1699" s="907"/>
      <c r="K1699" s="1660"/>
      <c r="L1699" s="1661" t="s">
        <v>52</v>
      </c>
      <c r="M1699" s="154" t="s">
        <v>86</v>
      </c>
      <c r="N1699" s="1466" t="s">
        <v>22</v>
      </c>
      <c r="O1699" s="1408" t="s">
        <v>5573</v>
      </c>
      <c r="P1699" s="179" t="s">
        <v>2564</v>
      </c>
    </row>
    <row r="1700" spans="1:16" s="546" customFormat="1" ht="42.65" customHeight="1">
      <c r="A1700" s="1596"/>
      <c r="B1700" s="953" t="s">
        <v>19</v>
      </c>
      <c r="C1700" s="614" t="s">
        <v>2566</v>
      </c>
      <c r="D1700" s="178"/>
      <c r="E1700" s="885"/>
      <c r="F1700" s="886"/>
      <c r="G1700" s="887"/>
      <c r="H1700" s="888"/>
      <c r="I1700" s="889"/>
      <c r="J1700" s="890"/>
      <c r="K1700" s="888"/>
      <c r="L1700" s="1661" t="s">
        <v>447</v>
      </c>
      <c r="M1700" s="154" t="s">
        <v>86</v>
      </c>
      <c r="N1700" s="1466" t="s">
        <v>22</v>
      </c>
      <c r="O1700" s="1408" t="s">
        <v>5573</v>
      </c>
      <c r="P1700" s="179" t="s">
        <v>2564</v>
      </c>
    </row>
    <row r="1701" spans="1:16" s="546" customFormat="1" ht="42.65" customHeight="1">
      <c r="A1701" s="1596"/>
      <c r="B1701" s="953" t="s">
        <v>19</v>
      </c>
      <c r="C1701" s="614" t="s">
        <v>2566</v>
      </c>
      <c r="D1701" s="178"/>
      <c r="E1701" s="885"/>
      <c r="F1701" s="886"/>
      <c r="G1701" s="887"/>
      <c r="H1701" s="888"/>
      <c r="I1701" s="889"/>
      <c r="J1701" s="890"/>
      <c r="K1701" s="888"/>
      <c r="L1701" s="155" t="s">
        <v>904</v>
      </c>
      <c r="M1701" s="154" t="s">
        <v>86</v>
      </c>
      <c r="N1701" s="1466" t="s">
        <v>22</v>
      </c>
      <c r="O1701" s="1408" t="s">
        <v>5573</v>
      </c>
      <c r="P1701" s="179" t="s">
        <v>2565</v>
      </c>
    </row>
    <row r="1702" spans="1:16" s="546" customFormat="1" ht="42.65" customHeight="1">
      <c r="A1702" s="1596"/>
      <c r="B1702" s="953" t="s">
        <v>19</v>
      </c>
      <c r="C1702" s="614" t="s">
        <v>2566</v>
      </c>
      <c r="D1702" s="1567"/>
      <c r="E1702" s="885"/>
      <c r="F1702" s="886"/>
      <c r="G1702" s="887"/>
      <c r="H1702" s="888"/>
      <c r="I1702" s="889"/>
      <c r="J1702" s="890"/>
      <c r="K1702" s="888"/>
      <c r="L1702" s="155" t="s">
        <v>906</v>
      </c>
      <c r="M1702" s="154" t="s">
        <v>86</v>
      </c>
      <c r="N1702" s="1466" t="s">
        <v>22</v>
      </c>
      <c r="O1702" s="1408" t="s">
        <v>5573</v>
      </c>
      <c r="P1702" s="179" t="s">
        <v>2565</v>
      </c>
    </row>
    <row r="1703" spans="1:16" s="14" customFormat="1" ht="42.65" customHeight="1">
      <c r="A1703" s="1018"/>
      <c r="B1703" s="953" t="s">
        <v>19</v>
      </c>
      <c r="C1703" s="607" t="s">
        <v>2567</v>
      </c>
      <c r="D1703" s="178"/>
      <c r="E1703" s="24"/>
      <c r="F1703" s="15"/>
      <c r="G1703" s="36"/>
      <c r="H1703" s="37"/>
      <c r="I1703" s="59"/>
      <c r="J1703" s="890"/>
      <c r="K1703" s="39"/>
      <c r="L1703" s="58" t="s">
        <v>52</v>
      </c>
      <c r="M1703" s="154" t="s">
        <v>86</v>
      </c>
      <c r="N1703" s="1334" t="s">
        <v>22</v>
      </c>
      <c r="O1703" s="1408" t="s">
        <v>2568</v>
      </c>
      <c r="P1703" s="179" t="s">
        <v>2564</v>
      </c>
    </row>
    <row r="1704" spans="1:16" s="14" customFormat="1" ht="42.65" customHeight="1">
      <c r="A1704" s="1018"/>
      <c r="B1704" s="953" t="s">
        <v>19</v>
      </c>
      <c r="C1704" s="607" t="s">
        <v>2567</v>
      </c>
      <c r="D1704" s="1567"/>
      <c r="E1704" s="24"/>
      <c r="F1704" s="15"/>
      <c r="G1704" s="36"/>
      <c r="H1704" s="37"/>
      <c r="I1704" s="59"/>
      <c r="J1704" s="890"/>
      <c r="K1704" s="39"/>
      <c r="L1704" s="58" t="s">
        <v>447</v>
      </c>
      <c r="M1704" s="154" t="s">
        <v>86</v>
      </c>
      <c r="N1704" s="1334" t="s">
        <v>22</v>
      </c>
      <c r="O1704" s="1408" t="s">
        <v>2568</v>
      </c>
      <c r="P1704" s="179" t="s">
        <v>2564</v>
      </c>
    </row>
    <row r="1705" spans="1:16" s="14" customFormat="1" ht="42.65" customHeight="1">
      <c r="A1705" s="1018"/>
      <c r="B1705" s="953" t="s">
        <v>19</v>
      </c>
      <c r="C1705" s="607" t="s">
        <v>2567</v>
      </c>
      <c r="D1705" s="1567"/>
      <c r="E1705" s="24"/>
      <c r="F1705" s="15"/>
      <c r="G1705" s="36"/>
      <c r="H1705" s="37"/>
      <c r="I1705" s="59"/>
      <c r="J1705" s="890"/>
      <c r="K1705" s="39"/>
      <c r="L1705" s="58" t="s">
        <v>904</v>
      </c>
      <c r="M1705" s="154" t="s">
        <v>86</v>
      </c>
      <c r="N1705" s="1334" t="s">
        <v>22</v>
      </c>
      <c r="O1705" s="1408" t="s">
        <v>2569</v>
      </c>
      <c r="P1705" s="179" t="s">
        <v>2570</v>
      </c>
    </row>
    <row r="1706" spans="1:16" s="14" customFormat="1" ht="42.65" customHeight="1">
      <c r="A1706" s="1018"/>
      <c r="B1706" s="953" t="s">
        <v>19</v>
      </c>
      <c r="C1706" s="607" t="s">
        <v>2567</v>
      </c>
      <c r="D1706" s="178"/>
      <c r="E1706" s="24"/>
      <c r="F1706" s="15"/>
      <c r="G1706" s="36"/>
      <c r="H1706" s="37"/>
      <c r="I1706" s="59"/>
      <c r="J1706" s="890"/>
      <c r="K1706" s="39"/>
      <c r="L1706" s="58" t="s">
        <v>906</v>
      </c>
      <c r="M1706" s="154" t="s">
        <v>86</v>
      </c>
      <c r="N1706" s="1334" t="s">
        <v>22</v>
      </c>
      <c r="O1706" s="1408" t="s">
        <v>2569</v>
      </c>
      <c r="P1706" s="179" t="s">
        <v>2565</v>
      </c>
    </row>
    <row r="1707" spans="1:16" s="14" customFormat="1" ht="42.65" customHeight="1">
      <c r="A1707" s="1018"/>
      <c r="B1707" s="953" t="s">
        <v>19</v>
      </c>
      <c r="C1707" s="607" t="s">
        <v>2571</v>
      </c>
      <c r="D1707" s="178"/>
      <c r="E1707" s="24"/>
      <c r="F1707" s="15"/>
      <c r="G1707" s="36"/>
      <c r="H1707" s="37"/>
      <c r="I1707" s="59"/>
      <c r="J1707" s="890"/>
      <c r="K1707" s="39"/>
      <c r="L1707" s="58" t="s">
        <v>52</v>
      </c>
      <c r="M1707" s="154" t="s">
        <v>86</v>
      </c>
      <c r="N1707" s="1334" t="s">
        <v>22</v>
      </c>
      <c r="O1707" s="1408" t="s">
        <v>2569</v>
      </c>
      <c r="P1707" s="179" t="s">
        <v>2564</v>
      </c>
    </row>
    <row r="1708" spans="1:16" s="14" customFormat="1" ht="42.65" customHeight="1">
      <c r="A1708" s="1018"/>
      <c r="B1708" s="953" t="s">
        <v>19</v>
      </c>
      <c r="C1708" s="607" t="s">
        <v>2571</v>
      </c>
      <c r="D1708" s="178"/>
      <c r="E1708" s="24"/>
      <c r="F1708" s="15"/>
      <c r="G1708" s="36"/>
      <c r="H1708" s="37"/>
      <c r="I1708" s="59"/>
      <c r="J1708" s="890"/>
      <c r="K1708" s="39"/>
      <c r="L1708" s="58" t="s">
        <v>447</v>
      </c>
      <c r="M1708" s="154" t="s">
        <v>86</v>
      </c>
      <c r="N1708" s="1334" t="s">
        <v>22</v>
      </c>
      <c r="O1708" s="1408" t="s">
        <v>2569</v>
      </c>
      <c r="P1708" s="179" t="s">
        <v>2564</v>
      </c>
    </row>
    <row r="1709" spans="1:16" s="14" customFormat="1" ht="42.65" customHeight="1">
      <c r="A1709" s="1018"/>
      <c r="B1709" s="953" t="s">
        <v>19</v>
      </c>
      <c r="C1709" s="607" t="s">
        <v>2571</v>
      </c>
      <c r="D1709" s="178"/>
      <c r="E1709" s="24"/>
      <c r="F1709" s="15"/>
      <c r="G1709" s="36"/>
      <c r="H1709" s="37"/>
      <c r="I1709" s="59"/>
      <c r="J1709" s="890"/>
      <c r="K1709" s="39"/>
      <c r="L1709" s="58" t="s">
        <v>904</v>
      </c>
      <c r="M1709" s="154" t="s">
        <v>86</v>
      </c>
      <c r="N1709" s="1334" t="s">
        <v>22</v>
      </c>
      <c r="O1709" s="1408" t="s">
        <v>2569</v>
      </c>
      <c r="P1709" s="179" t="s">
        <v>2565</v>
      </c>
    </row>
    <row r="1710" spans="1:16" s="14" customFormat="1" ht="42.65" customHeight="1">
      <c r="A1710" s="1018"/>
      <c r="B1710" s="953" t="s">
        <v>19</v>
      </c>
      <c r="C1710" s="607" t="s">
        <v>2571</v>
      </c>
      <c r="D1710" s="178"/>
      <c r="E1710" s="24"/>
      <c r="F1710" s="15"/>
      <c r="G1710" s="36"/>
      <c r="H1710" s="37"/>
      <c r="I1710" s="59"/>
      <c r="J1710" s="890"/>
      <c r="K1710" s="39"/>
      <c r="L1710" s="58" t="s">
        <v>906</v>
      </c>
      <c r="M1710" s="154" t="s">
        <v>86</v>
      </c>
      <c r="N1710" s="1334" t="s">
        <v>22</v>
      </c>
      <c r="O1710" s="1408" t="s">
        <v>2569</v>
      </c>
      <c r="P1710" s="179" t="s">
        <v>2572</v>
      </c>
    </row>
    <row r="1711" spans="1:16" s="14" customFormat="1" ht="42.65" customHeight="1">
      <c r="A1711" s="1018"/>
      <c r="B1711" s="953" t="s">
        <v>19</v>
      </c>
      <c r="C1711" s="607" t="s">
        <v>2573</v>
      </c>
      <c r="D1711" s="178"/>
      <c r="E1711" s="24"/>
      <c r="F1711" s="15"/>
      <c r="G1711" s="36"/>
      <c r="H1711" s="37"/>
      <c r="I1711" s="59"/>
      <c r="J1711" s="890"/>
      <c r="K1711" s="39"/>
      <c r="L1711" s="58" t="s">
        <v>52</v>
      </c>
      <c r="M1711" s="154" t="s">
        <v>86</v>
      </c>
      <c r="N1711" s="1334" t="s">
        <v>22</v>
      </c>
      <c r="O1711" s="1408" t="s">
        <v>2574</v>
      </c>
      <c r="P1711" s="179" t="s">
        <v>2564</v>
      </c>
    </row>
    <row r="1712" spans="1:16" s="14" customFormat="1" ht="42.65" customHeight="1">
      <c r="A1712" s="1018"/>
      <c r="B1712" s="953" t="s">
        <v>19</v>
      </c>
      <c r="C1712" s="607" t="s">
        <v>2573</v>
      </c>
      <c r="D1712" s="178"/>
      <c r="E1712" s="24"/>
      <c r="F1712" s="15"/>
      <c r="G1712" s="36"/>
      <c r="H1712" s="37"/>
      <c r="I1712" s="59"/>
      <c r="J1712" s="890"/>
      <c r="K1712" s="39"/>
      <c r="L1712" s="58" t="s">
        <v>447</v>
      </c>
      <c r="M1712" s="154" t="s">
        <v>86</v>
      </c>
      <c r="N1712" s="1334" t="s">
        <v>22</v>
      </c>
      <c r="O1712" s="1408" t="s">
        <v>2574</v>
      </c>
      <c r="P1712" s="179" t="s">
        <v>2575</v>
      </c>
    </row>
    <row r="1713" spans="1:16" s="14" customFormat="1" ht="42.65" customHeight="1">
      <c r="A1713" s="1018"/>
      <c r="B1713" s="953" t="s">
        <v>19</v>
      </c>
      <c r="C1713" s="607" t="s">
        <v>2573</v>
      </c>
      <c r="D1713" s="178"/>
      <c r="E1713" s="24"/>
      <c r="F1713" s="15"/>
      <c r="G1713" s="36"/>
      <c r="H1713" s="37"/>
      <c r="I1713" s="59"/>
      <c r="J1713" s="890"/>
      <c r="K1713" s="39"/>
      <c r="L1713" s="58" t="s">
        <v>904</v>
      </c>
      <c r="M1713" s="154" t="s">
        <v>86</v>
      </c>
      <c r="N1713" s="1334" t="s">
        <v>22</v>
      </c>
      <c r="O1713" s="1408" t="s">
        <v>2576</v>
      </c>
      <c r="P1713" s="179" t="s">
        <v>2565</v>
      </c>
    </row>
    <row r="1714" spans="1:16" s="14" customFormat="1" ht="42.65" customHeight="1">
      <c r="A1714" s="1018"/>
      <c r="B1714" s="953" t="s">
        <v>19</v>
      </c>
      <c r="C1714" s="607" t="s">
        <v>2573</v>
      </c>
      <c r="D1714" s="178"/>
      <c r="E1714" s="24"/>
      <c r="F1714" s="15"/>
      <c r="G1714" s="36"/>
      <c r="H1714" s="37"/>
      <c r="I1714" s="59"/>
      <c r="J1714" s="890"/>
      <c r="K1714" s="39"/>
      <c r="L1714" s="58" t="s">
        <v>1401</v>
      </c>
      <c r="M1714" s="154" t="s">
        <v>86</v>
      </c>
      <c r="N1714" s="1334" t="s">
        <v>22</v>
      </c>
      <c r="O1714" s="1408" t="s">
        <v>2577</v>
      </c>
      <c r="P1714" s="179" t="s">
        <v>2565</v>
      </c>
    </row>
    <row r="1715" spans="1:16" s="14" customFormat="1" ht="42.65" customHeight="1">
      <c r="A1715" s="1018"/>
      <c r="B1715" s="953" t="s">
        <v>19</v>
      </c>
      <c r="C1715" s="607" t="s">
        <v>2578</v>
      </c>
      <c r="D1715" s="178"/>
      <c r="E1715" s="24"/>
      <c r="F1715" s="15"/>
      <c r="G1715" s="36"/>
      <c r="H1715" s="37"/>
      <c r="I1715" s="59"/>
      <c r="J1715" s="890"/>
      <c r="K1715" s="39"/>
      <c r="L1715" s="58" t="s">
        <v>52</v>
      </c>
      <c r="M1715" s="154" t="s">
        <v>86</v>
      </c>
      <c r="N1715" s="1334" t="s">
        <v>22</v>
      </c>
      <c r="O1715" s="1408" t="s">
        <v>2579</v>
      </c>
      <c r="P1715" s="179" t="s">
        <v>2564</v>
      </c>
    </row>
    <row r="1716" spans="1:16" s="14" customFormat="1" ht="42.65" customHeight="1">
      <c r="A1716" s="1018"/>
      <c r="B1716" s="953" t="s">
        <v>19</v>
      </c>
      <c r="C1716" s="607" t="s">
        <v>2578</v>
      </c>
      <c r="D1716" s="178"/>
      <c r="E1716" s="24"/>
      <c r="F1716" s="15"/>
      <c r="G1716" s="36"/>
      <c r="H1716" s="37"/>
      <c r="I1716" s="59"/>
      <c r="J1716" s="890"/>
      <c r="K1716" s="39"/>
      <c r="L1716" s="58" t="s">
        <v>447</v>
      </c>
      <c r="M1716" s="154" t="s">
        <v>86</v>
      </c>
      <c r="N1716" s="1334" t="s">
        <v>22</v>
      </c>
      <c r="O1716" s="1408" t="s">
        <v>2579</v>
      </c>
      <c r="P1716" s="179" t="s">
        <v>2564</v>
      </c>
    </row>
    <row r="1717" spans="1:16" s="14" customFormat="1" ht="42.65" customHeight="1">
      <c r="A1717" s="1018"/>
      <c r="B1717" s="953" t="s">
        <v>19</v>
      </c>
      <c r="C1717" s="607" t="s">
        <v>2578</v>
      </c>
      <c r="D1717" s="178"/>
      <c r="E1717" s="24"/>
      <c r="F1717" s="15"/>
      <c r="G1717" s="36"/>
      <c r="H1717" s="37"/>
      <c r="I1717" s="59"/>
      <c r="J1717" s="890"/>
      <c r="K1717" s="39"/>
      <c r="L1717" s="58" t="s">
        <v>904</v>
      </c>
      <c r="M1717" s="154" t="s">
        <v>86</v>
      </c>
      <c r="N1717" s="1334" t="s">
        <v>22</v>
      </c>
      <c r="O1717" s="1408" t="s">
        <v>2579</v>
      </c>
      <c r="P1717" s="179" t="s">
        <v>2565</v>
      </c>
    </row>
    <row r="1718" spans="1:16" s="14" customFormat="1" ht="42.65" customHeight="1">
      <c r="A1718" s="1018"/>
      <c r="B1718" s="953" t="s">
        <v>19</v>
      </c>
      <c r="C1718" s="607" t="s">
        <v>2578</v>
      </c>
      <c r="D1718" s="178"/>
      <c r="E1718" s="24"/>
      <c r="F1718" s="15"/>
      <c r="G1718" s="36"/>
      <c r="H1718" s="37"/>
      <c r="I1718" s="59"/>
      <c r="J1718" s="890"/>
      <c r="K1718" s="39"/>
      <c r="L1718" s="58" t="s">
        <v>1708</v>
      </c>
      <c r="M1718" s="154" t="s">
        <v>86</v>
      </c>
      <c r="N1718" s="1334" t="s">
        <v>22</v>
      </c>
      <c r="O1718" s="1408" t="s">
        <v>2579</v>
      </c>
      <c r="P1718" s="179" t="s">
        <v>2572</v>
      </c>
    </row>
    <row r="1719" spans="1:16" s="546" customFormat="1" ht="42.65" customHeight="1">
      <c r="A1719" s="1596"/>
      <c r="B1719" s="953" t="s">
        <v>19</v>
      </c>
      <c r="C1719" s="614" t="s">
        <v>2580</v>
      </c>
      <c r="D1719" s="178"/>
      <c r="E1719" s="885"/>
      <c r="F1719" s="886"/>
      <c r="G1719" s="887"/>
      <c r="H1719" s="888"/>
      <c r="I1719" s="889"/>
      <c r="J1719" s="890"/>
      <c r="K1719" s="888"/>
      <c r="L1719" s="155" t="s">
        <v>52</v>
      </c>
      <c r="M1719" s="154" t="s">
        <v>86</v>
      </c>
      <c r="N1719" s="1466" t="s">
        <v>22</v>
      </c>
      <c r="O1719" s="1408" t="s">
        <v>5574</v>
      </c>
      <c r="P1719" s="179" t="s">
        <v>2564</v>
      </c>
    </row>
    <row r="1720" spans="1:16" s="546" customFormat="1" ht="42.65" customHeight="1">
      <c r="A1720" s="1596"/>
      <c r="B1720" s="953" t="s">
        <v>19</v>
      </c>
      <c r="C1720" s="614" t="s">
        <v>2580</v>
      </c>
      <c r="D1720" s="178"/>
      <c r="E1720" s="885"/>
      <c r="F1720" s="886"/>
      <c r="G1720" s="887"/>
      <c r="H1720" s="888"/>
      <c r="I1720" s="889"/>
      <c r="J1720" s="890"/>
      <c r="K1720" s="888"/>
      <c r="L1720" s="155" t="s">
        <v>447</v>
      </c>
      <c r="M1720" s="154" t="s">
        <v>86</v>
      </c>
      <c r="N1720" s="1466" t="s">
        <v>22</v>
      </c>
      <c r="O1720" s="1408" t="s">
        <v>5574</v>
      </c>
      <c r="P1720" s="179" t="s">
        <v>2564</v>
      </c>
    </row>
    <row r="1721" spans="1:16" s="546" customFormat="1" ht="42.65" customHeight="1">
      <c r="A1721" s="1596"/>
      <c r="B1721" s="953" t="s">
        <v>19</v>
      </c>
      <c r="C1721" s="614" t="s">
        <v>2580</v>
      </c>
      <c r="D1721" s="178"/>
      <c r="E1721" s="885"/>
      <c r="F1721" s="886"/>
      <c r="G1721" s="887"/>
      <c r="H1721" s="888"/>
      <c r="I1721" s="889"/>
      <c r="J1721" s="890"/>
      <c r="K1721" s="888"/>
      <c r="L1721" s="155" t="s">
        <v>904</v>
      </c>
      <c r="M1721" s="154" t="s">
        <v>86</v>
      </c>
      <c r="N1721" s="1466" t="s">
        <v>22</v>
      </c>
      <c r="O1721" s="1408" t="s">
        <v>5574</v>
      </c>
      <c r="P1721" s="179" t="s">
        <v>2565</v>
      </c>
    </row>
    <row r="1722" spans="1:16" s="546" customFormat="1" ht="42.65" customHeight="1">
      <c r="A1722" s="1596"/>
      <c r="B1722" s="953" t="s">
        <v>19</v>
      </c>
      <c r="C1722" s="614" t="s">
        <v>2580</v>
      </c>
      <c r="D1722" s="178"/>
      <c r="E1722" s="885"/>
      <c r="F1722" s="886"/>
      <c r="G1722" s="887"/>
      <c r="H1722" s="888"/>
      <c r="I1722" s="889"/>
      <c r="J1722" s="890"/>
      <c r="K1722" s="888"/>
      <c r="L1722" s="155" t="s">
        <v>1401</v>
      </c>
      <c r="M1722" s="154" t="s">
        <v>86</v>
      </c>
      <c r="N1722" s="1466" t="s">
        <v>22</v>
      </c>
      <c r="O1722" s="1408" t="s">
        <v>5574</v>
      </c>
      <c r="P1722" s="179" t="s">
        <v>2565</v>
      </c>
    </row>
    <row r="1723" spans="1:16" s="14" customFormat="1" ht="42.65" customHeight="1">
      <c r="A1723" s="1018"/>
      <c r="B1723" s="953" t="s">
        <v>19</v>
      </c>
      <c r="C1723" s="607" t="s">
        <v>2581</v>
      </c>
      <c r="D1723" s="178"/>
      <c r="E1723" s="24"/>
      <c r="F1723" s="15"/>
      <c r="G1723" s="36"/>
      <c r="H1723" s="37"/>
      <c r="I1723" s="59"/>
      <c r="J1723" s="890"/>
      <c r="K1723" s="39"/>
      <c r="L1723" s="58" t="s">
        <v>52</v>
      </c>
      <c r="M1723" s="154" t="s">
        <v>86</v>
      </c>
      <c r="N1723" s="1334" t="s">
        <v>22</v>
      </c>
      <c r="O1723" s="1408" t="s">
        <v>2582</v>
      </c>
      <c r="P1723" s="179" t="s">
        <v>2564</v>
      </c>
    </row>
    <row r="1724" spans="1:16" s="14" customFormat="1" ht="42.65" customHeight="1">
      <c r="A1724" s="1018"/>
      <c r="B1724" s="953" t="s">
        <v>19</v>
      </c>
      <c r="C1724" s="607" t="s">
        <v>2581</v>
      </c>
      <c r="D1724" s="178"/>
      <c r="E1724" s="947"/>
      <c r="F1724" s="15"/>
      <c r="G1724" s="36"/>
      <c r="H1724" s="37"/>
      <c r="I1724" s="59"/>
      <c r="J1724" s="890"/>
      <c r="K1724" s="39"/>
      <c r="L1724" s="58" t="s">
        <v>447</v>
      </c>
      <c r="M1724" s="154" t="s">
        <v>86</v>
      </c>
      <c r="N1724" s="1334" t="s">
        <v>22</v>
      </c>
      <c r="O1724" s="1408" t="s">
        <v>2582</v>
      </c>
      <c r="P1724" s="179" t="s">
        <v>2564</v>
      </c>
    </row>
    <row r="1725" spans="1:16" s="14" customFormat="1" ht="42.65" customHeight="1">
      <c r="A1725" s="1018"/>
      <c r="B1725" s="953" t="s">
        <v>19</v>
      </c>
      <c r="C1725" s="607" t="s">
        <v>2581</v>
      </c>
      <c r="D1725" s="178"/>
      <c r="E1725" s="947"/>
      <c r="F1725" s="15"/>
      <c r="G1725" s="36"/>
      <c r="H1725" s="37"/>
      <c r="I1725" s="59"/>
      <c r="J1725" s="890"/>
      <c r="K1725" s="39"/>
      <c r="L1725" s="58" t="s">
        <v>904</v>
      </c>
      <c r="M1725" s="154" t="s">
        <v>86</v>
      </c>
      <c r="N1725" s="1334" t="s">
        <v>22</v>
      </c>
      <c r="O1725" s="1408" t="s">
        <v>2582</v>
      </c>
      <c r="P1725" s="179" t="s">
        <v>2565</v>
      </c>
    </row>
    <row r="1726" spans="1:16" s="14" customFormat="1" ht="42.65" customHeight="1">
      <c r="A1726" s="1018"/>
      <c r="B1726" s="953" t="s">
        <v>19</v>
      </c>
      <c r="C1726" s="607" t="s">
        <v>2581</v>
      </c>
      <c r="D1726" s="178"/>
      <c r="E1726" s="947"/>
      <c r="F1726" s="15"/>
      <c r="G1726" s="36"/>
      <c r="H1726" s="37"/>
      <c r="I1726" s="59"/>
      <c r="J1726" s="1420"/>
      <c r="K1726" s="39"/>
      <c r="L1726" s="58" t="s">
        <v>1708</v>
      </c>
      <c r="M1726" s="154" t="s">
        <v>86</v>
      </c>
      <c r="N1726" s="1334" t="s">
        <v>22</v>
      </c>
      <c r="O1726" s="1408" t="s">
        <v>2582</v>
      </c>
      <c r="P1726" s="179" t="s">
        <v>2565</v>
      </c>
    </row>
    <row r="1727" spans="1:16" s="14" customFormat="1" ht="42.65" customHeight="1">
      <c r="A1727" s="1018"/>
      <c r="B1727" s="953" t="s">
        <v>19</v>
      </c>
      <c r="C1727" s="607" t="s">
        <v>2583</v>
      </c>
      <c r="D1727" s="178"/>
      <c r="E1727" s="947"/>
      <c r="F1727" s="948"/>
      <c r="G1727" s="949"/>
      <c r="H1727" s="933"/>
      <c r="I1727" s="86"/>
      <c r="J1727" s="1420"/>
      <c r="K1727" s="35"/>
      <c r="L1727" s="58" t="s">
        <v>43</v>
      </c>
      <c r="M1727" s="154" t="s">
        <v>86</v>
      </c>
      <c r="N1727" s="1334" t="s">
        <v>22</v>
      </c>
      <c r="O1727" s="1408" t="s">
        <v>2584</v>
      </c>
      <c r="P1727" s="179" t="s">
        <v>2564</v>
      </c>
    </row>
    <row r="1728" spans="1:16" s="14" customFormat="1" ht="42.65" customHeight="1">
      <c r="A1728" s="1018"/>
      <c r="B1728" s="953" t="s">
        <v>19</v>
      </c>
      <c r="C1728" s="607" t="s">
        <v>2583</v>
      </c>
      <c r="D1728" s="178"/>
      <c r="E1728" s="24"/>
      <c r="F1728" s="948"/>
      <c r="G1728" s="949"/>
      <c r="H1728" s="933"/>
      <c r="I1728" s="86"/>
      <c r="J1728" s="890"/>
      <c r="K1728" s="35"/>
      <c r="L1728" s="58" t="s">
        <v>447</v>
      </c>
      <c r="M1728" s="154" t="s">
        <v>86</v>
      </c>
      <c r="N1728" s="1334" t="s">
        <v>22</v>
      </c>
      <c r="O1728" s="1408" t="s">
        <v>2584</v>
      </c>
      <c r="P1728" s="179" t="s">
        <v>2564</v>
      </c>
    </row>
    <row r="1729" spans="1:16" s="14" customFormat="1" ht="42.65" customHeight="1">
      <c r="A1729" s="1018"/>
      <c r="B1729" s="953" t="s">
        <v>19</v>
      </c>
      <c r="C1729" s="607" t="s">
        <v>2583</v>
      </c>
      <c r="D1729" s="178"/>
      <c r="E1729" s="24"/>
      <c r="F1729" s="948"/>
      <c r="G1729" s="949"/>
      <c r="H1729" s="933"/>
      <c r="I1729" s="86"/>
      <c r="J1729" s="1420"/>
      <c r="K1729" s="933"/>
      <c r="L1729" s="58" t="s">
        <v>2135</v>
      </c>
      <c r="M1729" s="154" t="s">
        <v>86</v>
      </c>
      <c r="N1729" s="1334" t="s">
        <v>22</v>
      </c>
      <c r="O1729" s="1408" t="s">
        <v>2584</v>
      </c>
      <c r="P1729" s="179" t="s">
        <v>2565</v>
      </c>
    </row>
    <row r="1730" spans="1:16" s="14" customFormat="1" ht="42.65" customHeight="1">
      <c r="A1730" s="1018"/>
      <c r="B1730" s="953" t="s">
        <v>19</v>
      </c>
      <c r="C1730" s="607" t="s">
        <v>2583</v>
      </c>
      <c r="D1730" s="178"/>
      <c r="E1730" s="24"/>
      <c r="F1730" s="948"/>
      <c r="G1730" s="949"/>
      <c r="H1730" s="933"/>
      <c r="I1730" s="86"/>
      <c r="J1730" s="890"/>
      <c r="K1730" s="35"/>
      <c r="L1730" s="58" t="s">
        <v>1708</v>
      </c>
      <c r="M1730" s="154" t="s">
        <v>86</v>
      </c>
      <c r="N1730" s="1334" t="s">
        <v>22</v>
      </c>
      <c r="O1730" s="1408" t="s">
        <v>2584</v>
      </c>
      <c r="P1730" s="179" t="s">
        <v>2565</v>
      </c>
    </row>
    <row r="1731" spans="1:16" s="546" customFormat="1" ht="50">
      <c r="A1731" s="1596"/>
      <c r="B1731" s="953" t="s">
        <v>19</v>
      </c>
      <c r="C1731" s="614" t="s">
        <v>2585</v>
      </c>
      <c r="D1731" s="178"/>
      <c r="E1731" s="885"/>
      <c r="F1731" s="886"/>
      <c r="G1731" s="887"/>
      <c r="H1731" s="888"/>
      <c r="I1731" s="889"/>
      <c r="J1731" s="890"/>
      <c r="K1731" s="888"/>
      <c r="L1731" s="155" t="s">
        <v>52</v>
      </c>
      <c r="M1731" s="154" t="s">
        <v>86</v>
      </c>
      <c r="N1731" s="1466" t="s">
        <v>22</v>
      </c>
      <c r="O1731" s="1408" t="s">
        <v>5575</v>
      </c>
      <c r="P1731" s="179" t="s">
        <v>2575</v>
      </c>
    </row>
    <row r="1732" spans="1:16" s="546" customFormat="1" ht="50">
      <c r="A1732" s="1596"/>
      <c r="B1732" s="953" t="s">
        <v>19</v>
      </c>
      <c r="C1732" s="614" t="s">
        <v>2585</v>
      </c>
      <c r="D1732" s="178"/>
      <c r="E1732" s="885"/>
      <c r="F1732" s="886"/>
      <c r="G1732" s="887"/>
      <c r="H1732" s="888"/>
      <c r="I1732" s="889"/>
      <c r="J1732" s="890"/>
      <c r="K1732" s="888"/>
      <c r="L1732" s="155" t="s">
        <v>447</v>
      </c>
      <c r="M1732" s="154" t="s">
        <v>86</v>
      </c>
      <c r="N1732" s="1466" t="s">
        <v>22</v>
      </c>
      <c r="O1732" s="1408" t="s">
        <v>5575</v>
      </c>
      <c r="P1732" s="179" t="s">
        <v>2564</v>
      </c>
    </row>
    <row r="1733" spans="1:16" s="546" customFormat="1" ht="50">
      <c r="A1733" s="1596"/>
      <c r="B1733" s="953" t="s">
        <v>19</v>
      </c>
      <c r="C1733" s="614" t="s">
        <v>2585</v>
      </c>
      <c r="D1733" s="178"/>
      <c r="E1733" s="885"/>
      <c r="F1733" s="886"/>
      <c r="G1733" s="887"/>
      <c r="H1733" s="888"/>
      <c r="I1733" s="889"/>
      <c r="J1733" s="890"/>
      <c r="K1733" s="888"/>
      <c r="L1733" s="155" t="s">
        <v>904</v>
      </c>
      <c r="M1733" s="154" t="s">
        <v>86</v>
      </c>
      <c r="N1733" s="1466" t="s">
        <v>22</v>
      </c>
      <c r="O1733" s="1408" t="s">
        <v>5575</v>
      </c>
      <c r="P1733" s="179" t="s">
        <v>2565</v>
      </c>
    </row>
    <row r="1734" spans="1:16" s="546" customFormat="1" ht="50">
      <c r="A1734" s="1596"/>
      <c r="B1734" s="953" t="s">
        <v>19</v>
      </c>
      <c r="C1734" s="614" t="s">
        <v>2585</v>
      </c>
      <c r="D1734" s="178"/>
      <c r="E1734" s="885"/>
      <c r="F1734" s="886"/>
      <c r="G1734" s="887"/>
      <c r="H1734" s="888"/>
      <c r="I1734" s="889"/>
      <c r="J1734" s="890"/>
      <c r="K1734" s="888"/>
      <c r="L1734" s="155" t="s">
        <v>1708</v>
      </c>
      <c r="M1734" s="154" t="s">
        <v>86</v>
      </c>
      <c r="N1734" s="1466" t="s">
        <v>22</v>
      </c>
      <c r="O1734" s="1408" t="s">
        <v>5575</v>
      </c>
      <c r="P1734" s="179" t="s">
        <v>2572</v>
      </c>
    </row>
    <row r="1735" spans="1:16" s="546" customFormat="1" ht="50">
      <c r="A1735" s="1596"/>
      <c r="B1735" s="953" t="s">
        <v>19</v>
      </c>
      <c r="C1735" s="614" t="s">
        <v>2586</v>
      </c>
      <c r="D1735" s="178"/>
      <c r="E1735" s="885"/>
      <c r="F1735" s="886"/>
      <c r="G1735" s="887"/>
      <c r="H1735" s="888"/>
      <c r="I1735" s="889"/>
      <c r="J1735" s="890"/>
      <c r="K1735" s="888"/>
      <c r="L1735" s="155" t="s">
        <v>52</v>
      </c>
      <c r="M1735" s="154" t="s">
        <v>86</v>
      </c>
      <c r="N1735" s="1466" t="s">
        <v>22</v>
      </c>
      <c r="O1735" s="1408" t="s">
        <v>5592</v>
      </c>
      <c r="P1735" s="179" t="s">
        <v>2564</v>
      </c>
    </row>
    <row r="1736" spans="1:16" s="546" customFormat="1" ht="50">
      <c r="A1736" s="1596"/>
      <c r="B1736" s="953" t="s">
        <v>19</v>
      </c>
      <c r="C1736" s="614" t="s">
        <v>2586</v>
      </c>
      <c r="D1736" s="178"/>
      <c r="E1736" s="885"/>
      <c r="F1736" s="886"/>
      <c r="G1736" s="887"/>
      <c r="H1736" s="888"/>
      <c r="I1736" s="889"/>
      <c r="J1736" s="890"/>
      <c r="K1736" s="888"/>
      <c r="L1736" s="155" t="s">
        <v>447</v>
      </c>
      <c r="M1736" s="154" t="s">
        <v>86</v>
      </c>
      <c r="N1736" s="1466" t="s">
        <v>22</v>
      </c>
      <c r="O1736" s="1408" t="s">
        <v>5592</v>
      </c>
      <c r="P1736" s="179" t="s">
        <v>2564</v>
      </c>
    </row>
    <row r="1737" spans="1:16" s="546" customFormat="1" ht="50">
      <c r="A1737" s="1596"/>
      <c r="B1737" s="953" t="s">
        <v>19</v>
      </c>
      <c r="C1737" s="614" t="s">
        <v>2586</v>
      </c>
      <c r="D1737" s="178"/>
      <c r="E1737" s="885"/>
      <c r="F1737" s="886"/>
      <c r="G1737" s="887"/>
      <c r="H1737" s="888"/>
      <c r="I1737" s="889"/>
      <c r="J1737" s="890"/>
      <c r="K1737" s="888"/>
      <c r="L1737" s="155" t="s">
        <v>904</v>
      </c>
      <c r="M1737" s="154" t="s">
        <v>86</v>
      </c>
      <c r="N1737" s="1466" t="s">
        <v>22</v>
      </c>
      <c r="O1737" s="1408" t="s">
        <v>5592</v>
      </c>
      <c r="P1737" s="179" t="s">
        <v>2565</v>
      </c>
    </row>
    <row r="1738" spans="1:16" s="546" customFormat="1" ht="50">
      <c r="A1738" s="1596"/>
      <c r="B1738" s="953" t="s">
        <v>19</v>
      </c>
      <c r="C1738" s="614" t="s">
        <v>2586</v>
      </c>
      <c r="D1738" s="178"/>
      <c r="E1738" s="885"/>
      <c r="F1738" s="886"/>
      <c r="G1738" s="887"/>
      <c r="H1738" s="888"/>
      <c r="I1738" s="889"/>
      <c r="J1738" s="890"/>
      <c r="K1738" s="888"/>
      <c r="L1738" s="155" t="s">
        <v>906</v>
      </c>
      <c r="M1738" s="154" t="s">
        <v>86</v>
      </c>
      <c r="N1738" s="1466" t="s">
        <v>22</v>
      </c>
      <c r="O1738" s="1408" t="s">
        <v>5592</v>
      </c>
      <c r="P1738" s="179" t="s">
        <v>2565</v>
      </c>
    </row>
    <row r="1739" spans="1:16" s="14" customFormat="1" ht="42.65" customHeight="1">
      <c r="A1739" s="1018"/>
      <c r="B1739" s="953" t="s">
        <v>19</v>
      </c>
      <c r="C1739" s="607" t="s">
        <v>2587</v>
      </c>
      <c r="D1739" s="178"/>
      <c r="E1739" s="24"/>
      <c r="F1739" s="15"/>
      <c r="G1739" s="36"/>
      <c r="H1739" s="37"/>
      <c r="I1739" s="59"/>
      <c r="J1739" s="890"/>
      <c r="K1739" s="39"/>
      <c r="L1739" s="58" t="s">
        <v>52</v>
      </c>
      <c r="M1739" s="154" t="s">
        <v>86</v>
      </c>
      <c r="N1739" s="1334" t="s">
        <v>22</v>
      </c>
      <c r="O1739" s="1408" t="s">
        <v>2588</v>
      </c>
      <c r="P1739" s="179" t="s">
        <v>2167</v>
      </c>
    </row>
    <row r="1740" spans="1:16" s="14" customFormat="1" ht="42.65" customHeight="1">
      <c r="A1740" s="1018"/>
      <c r="B1740" s="953" t="s">
        <v>19</v>
      </c>
      <c r="C1740" s="607" t="s">
        <v>2587</v>
      </c>
      <c r="D1740" s="178"/>
      <c r="E1740" s="24"/>
      <c r="F1740" s="15"/>
      <c r="G1740" s="36"/>
      <c r="H1740" s="37"/>
      <c r="I1740" s="59"/>
      <c r="J1740" s="890"/>
      <c r="K1740" s="39"/>
      <c r="L1740" s="58" t="s">
        <v>445</v>
      </c>
      <c r="M1740" s="154" t="s">
        <v>86</v>
      </c>
      <c r="N1740" s="1334" t="s">
        <v>22</v>
      </c>
      <c r="O1740" s="1408" t="s">
        <v>2588</v>
      </c>
      <c r="P1740" s="179" t="s">
        <v>2589</v>
      </c>
    </row>
    <row r="1741" spans="1:16" s="14" customFormat="1" ht="42.65" customHeight="1">
      <c r="A1741" s="1018"/>
      <c r="B1741" s="953" t="s">
        <v>19</v>
      </c>
      <c r="C1741" s="607" t="s">
        <v>2587</v>
      </c>
      <c r="D1741" s="178"/>
      <c r="E1741" s="24"/>
      <c r="F1741" s="15"/>
      <c r="G1741" s="36"/>
      <c r="H1741" s="37"/>
      <c r="I1741" s="59"/>
      <c r="J1741" s="890"/>
      <c r="K1741" s="39"/>
      <c r="L1741" s="58" t="s">
        <v>447</v>
      </c>
      <c r="M1741" s="154" t="s">
        <v>86</v>
      </c>
      <c r="N1741" s="1334" t="s">
        <v>22</v>
      </c>
      <c r="O1741" s="1408" t="s">
        <v>2588</v>
      </c>
      <c r="P1741" s="179" t="s">
        <v>2167</v>
      </c>
    </row>
    <row r="1742" spans="1:16" s="14" customFormat="1" ht="42.65" customHeight="1">
      <c r="A1742" s="1018"/>
      <c r="B1742" s="953" t="s">
        <v>19</v>
      </c>
      <c r="C1742" s="607" t="s">
        <v>2590</v>
      </c>
      <c r="D1742" s="178"/>
      <c r="E1742" s="24"/>
      <c r="F1742" s="1069"/>
      <c r="G1742" s="36"/>
      <c r="H1742" s="37"/>
      <c r="I1742" s="59"/>
      <c r="J1742" s="890"/>
      <c r="K1742" s="39"/>
      <c r="L1742" s="58" t="s">
        <v>52</v>
      </c>
      <c r="M1742" s="154" t="s">
        <v>86</v>
      </c>
      <c r="N1742" s="1334" t="s">
        <v>22</v>
      </c>
      <c r="O1742" s="1408" t="s">
        <v>2591</v>
      </c>
      <c r="P1742" s="179" t="s">
        <v>2167</v>
      </c>
    </row>
    <row r="1743" spans="1:16" s="14" customFormat="1" ht="42.65" customHeight="1">
      <c r="A1743" s="1018"/>
      <c r="B1743" s="953" t="s">
        <v>19</v>
      </c>
      <c r="C1743" s="607" t="s">
        <v>2590</v>
      </c>
      <c r="D1743" s="178"/>
      <c r="E1743" s="24"/>
      <c r="F1743" s="15"/>
      <c r="G1743" s="36"/>
      <c r="H1743" s="37"/>
      <c r="I1743" s="59"/>
      <c r="J1743" s="890"/>
      <c r="K1743" s="39"/>
      <c r="L1743" s="58" t="s">
        <v>445</v>
      </c>
      <c r="M1743" s="154" t="s">
        <v>86</v>
      </c>
      <c r="N1743" s="1334" t="s">
        <v>22</v>
      </c>
      <c r="O1743" s="1408" t="s">
        <v>2591</v>
      </c>
      <c r="P1743" s="179" t="s">
        <v>2589</v>
      </c>
    </row>
    <row r="1744" spans="1:16" s="14" customFormat="1" ht="42.65" customHeight="1">
      <c r="A1744" s="1018"/>
      <c r="B1744" s="953" t="s">
        <v>19</v>
      </c>
      <c r="C1744" s="607" t="s">
        <v>2590</v>
      </c>
      <c r="D1744" s="178"/>
      <c r="E1744" s="24"/>
      <c r="F1744" s="15"/>
      <c r="G1744" s="36"/>
      <c r="H1744" s="37"/>
      <c r="I1744" s="59"/>
      <c r="J1744" s="890"/>
      <c r="K1744" s="39"/>
      <c r="L1744" s="58" t="s">
        <v>447</v>
      </c>
      <c r="M1744" s="154" t="s">
        <v>86</v>
      </c>
      <c r="N1744" s="1334" t="s">
        <v>22</v>
      </c>
      <c r="O1744" s="1408" t="s">
        <v>2591</v>
      </c>
      <c r="P1744" s="179" t="s">
        <v>2564</v>
      </c>
    </row>
    <row r="1745" spans="1:16" s="14" customFormat="1" ht="42.65" customHeight="1">
      <c r="A1745" s="1018"/>
      <c r="B1745" s="953" t="s">
        <v>19</v>
      </c>
      <c r="C1745" s="607" t="s">
        <v>2592</v>
      </c>
      <c r="D1745" s="178"/>
      <c r="E1745" s="24"/>
      <c r="F1745" s="15"/>
      <c r="G1745" s="36"/>
      <c r="H1745" s="37"/>
      <c r="I1745" s="59"/>
      <c r="J1745" s="890"/>
      <c r="K1745" s="39"/>
      <c r="L1745" s="58" t="s">
        <v>52</v>
      </c>
      <c r="M1745" s="154" t="s">
        <v>86</v>
      </c>
      <c r="N1745" s="1334" t="s">
        <v>22</v>
      </c>
      <c r="O1745" s="1408" t="s">
        <v>2593</v>
      </c>
      <c r="P1745" s="179" t="s">
        <v>2564</v>
      </c>
    </row>
    <row r="1746" spans="1:16" s="14" customFormat="1" ht="42.65" customHeight="1">
      <c r="A1746" s="1018"/>
      <c r="B1746" s="953" t="s">
        <v>19</v>
      </c>
      <c r="C1746" s="607" t="s">
        <v>2592</v>
      </c>
      <c r="D1746" s="178"/>
      <c r="E1746" s="24"/>
      <c r="F1746" s="15"/>
      <c r="G1746" s="36"/>
      <c r="H1746" s="37"/>
      <c r="I1746" s="59"/>
      <c r="J1746" s="890"/>
      <c r="K1746" s="39"/>
      <c r="L1746" s="58" t="s">
        <v>447</v>
      </c>
      <c r="M1746" s="154" t="s">
        <v>86</v>
      </c>
      <c r="N1746" s="1334" t="s">
        <v>22</v>
      </c>
      <c r="O1746" s="1408" t="s">
        <v>2593</v>
      </c>
      <c r="P1746" s="179" t="s">
        <v>2564</v>
      </c>
    </row>
    <row r="1747" spans="1:16" s="14" customFormat="1" ht="42.65" customHeight="1">
      <c r="A1747" s="1018"/>
      <c r="B1747" s="953" t="s">
        <v>19</v>
      </c>
      <c r="C1747" s="607" t="s">
        <v>2592</v>
      </c>
      <c r="D1747" s="178"/>
      <c r="E1747" s="24"/>
      <c r="F1747" s="15"/>
      <c r="G1747" s="36"/>
      <c r="H1747" s="37"/>
      <c r="I1747" s="59"/>
      <c r="J1747" s="890"/>
      <c r="K1747" s="39"/>
      <c r="L1747" s="58" t="s">
        <v>904</v>
      </c>
      <c r="M1747" s="154" t="s">
        <v>86</v>
      </c>
      <c r="N1747" s="1334" t="s">
        <v>22</v>
      </c>
      <c r="O1747" s="1408" t="s">
        <v>2593</v>
      </c>
      <c r="P1747" s="179" t="s">
        <v>2565</v>
      </c>
    </row>
    <row r="1748" spans="1:16" s="14" customFormat="1" ht="42.65" customHeight="1">
      <c r="A1748" s="1018"/>
      <c r="B1748" s="953" t="s">
        <v>19</v>
      </c>
      <c r="C1748" s="607" t="s">
        <v>2592</v>
      </c>
      <c r="D1748" s="178"/>
      <c r="E1748" s="24"/>
      <c r="F1748" s="15"/>
      <c r="G1748" s="36"/>
      <c r="H1748" s="37"/>
      <c r="I1748" s="59"/>
      <c r="J1748" s="890"/>
      <c r="K1748" s="39"/>
      <c r="L1748" s="58" t="s">
        <v>1401</v>
      </c>
      <c r="M1748" s="154" t="s">
        <v>86</v>
      </c>
      <c r="N1748" s="1334" t="s">
        <v>22</v>
      </c>
      <c r="O1748" s="1408" t="s">
        <v>2594</v>
      </c>
      <c r="P1748" s="179" t="s">
        <v>2565</v>
      </c>
    </row>
    <row r="1749" spans="1:16" s="14" customFormat="1" ht="42.65" customHeight="1">
      <c r="A1749" s="1018"/>
      <c r="B1749" s="953" t="s">
        <v>19</v>
      </c>
      <c r="C1749" s="607" t="s">
        <v>2595</v>
      </c>
      <c r="D1749" s="178"/>
      <c r="E1749" s="24"/>
      <c r="F1749" s="15"/>
      <c r="G1749" s="36"/>
      <c r="H1749" s="37"/>
      <c r="I1749" s="59"/>
      <c r="J1749" s="890"/>
      <c r="K1749" s="39"/>
      <c r="L1749" s="58" t="s">
        <v>52</v>
      </c>
      <c r="M1749" s="154" t="s">
        <v>86</v>
      </c>
      <c r="N1749" s="1334" t="s">
        <v>22</v>
      </c>
      <c r="O1749" s="1408" t="s">
        <v>2594</v>
      </c>
      <c r="P1749" s="179" t="s">
        <v>2564</v>
      </c>
    </row>
    <row r="1750" spans="1:16" s="14" customFormat="1" ht="42.65" customHeight="1">
      <c r="A1750" s="1018"/>
      <c r="B1750" s="953" t="s">
        <v>19</v>
      </c>
      <c r="C1750" s="607" t="s">
        <v>2595</v>
      </c>
      <c r="D1750" s="178"/>
      <c r="E1750" s="24"/>
      <c r="F1750" s="15"/>
      <c r="G1750" s="36"/>
      <c r="H1750" s="37"/>
      <c r="I1750" s="59"/>
      <c r="J1750" s="890"/>
      <c r="K1750" s="39"/>
      <c r="L1750" s="58" t="s">
        <v>447</v>
      </c>
      <c r="M1750" s="154" t="s">
        <v>86</v>
      </c>
      <c r="N1750" s="1334" t="s">
        <v>22</v>
      </c>
      <c r="O1750" s="1408" t="s">
        <v>2594</v>
      </c>
      <c r="P1750" s="179" t="s">
        <v>2564</v>
      </c>
    </row>
    <row r="1751" spans="1:16" s="14" customFormat="1" ht="42.65" customHeight="1">
      <c r="A1751" s="1018"/>
      <c r="B1751" s="953" t="s">
        <v>19</v>
      </c>
      <c r="C1751" s="607" t="s">
        <v>2595</v>
      </c>
      <c r="D1751" s="178"/>
      <c r="E1751" s="24"/>
      <c r="F1751" s="15"/>
      <c r="G1751" s="36"/>
      <c r="H1751" s="37"/>
      <c r="I1751" s="59"/>
      <c r="J1751" s="890"/>
      <c r="K1751" s="39"/>
      <c r="L1751" s="58" t="s">
        <v>904</v>
      </c>
      <c r="M1751" s="154" t="s">
        <v>86</v>
      </c>
      <c r="N1751" s="1334" t="s">
        <v>22</v>
      </c>
      <c r="O1751" s="1408" t="s">
        <v>2594</v>
      </c>
      <c r="P1751" s="179" t="s">
        <v>2565</v>
      </c>
    </row>
    <row r="1752" spans="1:16" s="14" customFormat="1" ht="42.65" customHeight="1">
      <c r="A1752" s="1018"/>
      <c r="B1752" s="953" t="s">
        <v>19</v>
      </c>
      <c r="C1752" s="607" t="s">
        <v>2595</v>
      </c>
      <c r="D1752" s="178"/>
      <c r="E1752" s="24"/>
      <c r="F1752" s="15"/>
      <c r="G1752" s="36"/>
      <c r="H1752" s="37"/>
      <c r="I1752" s="59"/>
      <c r="J1752" s="890"/>
      <c r="K1752" s="39"/>
      <c r="L1752" s="58" t="s">
        <v>1401</v>
      </c>
      <c r="M1752" s="154" t="s">
        <v>86</v>
      </c>
      <c r="N1752" s="1334" t="s">
        <v>22</v>
      </c>
      <c r="O1752" s="1408" t="s">
        <v>2594</v>
      </c>
      <c r="P1752" s="179" t="s">
        <v>2565</v>
      </c>
    </row>
    <row r="1753" spans="1:16" s="14" customFormat="1" ht="42.65" customHeight="1">
      <c r="A1753" s="1018"/>
      <c r="B1753" s="953" t="s">
        <v>19</v>
      </c>
      <c r="C1753" s="607" t="s">
        <v>2596</v>
      </c>
      <c r="D1753" s="178"/>
      <c r="E1753" s="24"/>
      <c r="F1753" s="15"/>
      <c r="G1753" s="36"/>
      <c r="H1753" s="37"/>
      <c r="I1753" s="59"/>
      <c r="J1753" s="890"/>
      <c r="K1753" s="39"/>
      <c r="L1753" s="58" t="s">
        <v>52</v>
      </c>
      <c r="M1753" s="154" t="s">
        <v>86</v>
      </c>
      <c r="N1753" s="1334" t="s">
        <v>22</v>
      </c>
      <c r="O1753" s="1408" t="s">
        <v>2597</v>
      </c>
      <c r="P1753" s="179" t="s">
        <v>2564</v>
      </c>
    </row>
    <row r="1754" spans="1:16" s="14" customFormat="1" ht="42.65" customHeight="1">
      <c r="A1754" s="1018"/>
      <c r="B1754" s="953" t="s">
        <v>19</v>
      </c>
      <c r="C1754" s="607" t="s">
        <v>2596</v>
      </c>
      <c r="D1754" s="178"/>
      <c r="E1754" s="24"/>
      <c r="F1754" s="15"/>
      <c r="G1754" s="36"/>
      <c r="H1754" s="37"/>
      <c r="I1754" s="59"/>
      <c r="J1754" s="890"/>
      <c r="K1754" s="39"/>
      <c r="L1754" s="58" t="s">
        <v>447</v>
      </c>
      <c r="M1754" s="154" t="s">
        <v>86</v>
      </c>
      <c r="N1754" s="1334" t="s">
        <v>22</v>
      </c>
      <c r="O1754" s="1408" t="s">
        <v>2597</v>
      </c>
      <c r="P1754" s="179" t="s">
        <v>2564</v>
      </c>
    </row>
    <row r="1755" spans="1:16" s="14" customFormat="1" ht="42.65" customHeight="1">
      <c r="A1755" s="1018"/>
      <c r="B1755" s="953" t="s">
        <v>19</v>
      </c>
      <c r="C1755" s="607" t="s">
        <v>2596</v>
      </c>
      <c r="D1755" s="178"/>
      <c r="E1755" s="24"/>
      <c r="F1755" s="15"/>
      <c r="G1755" s="36"/>
      <c r="H1755" s="37"/>
      <c r="I1755" s="59"/>
      <c r="J1755" s="890"/>
      <c r="K1755" s="39"/>
      <c r="L1755" s="58" t="s">
        <v>904</v>
      </c>
      <c r="M1755" s="154" t="s">
        <v>86</v>
      </c>
      <c r="N1755" s="1334" t="s">
        <v>22</v>
      </c>
      <c r="O1755" s="1408" t="s">
        <v>2598</v>
      </c>
      <c r="P1755" s="179" t="s">
        <v>2565</v>
      </c>
    </row>
    <row r="1756" spans="1:16" s="14" customFormat="1" ht="42.65" customHeight="1">
      <c r="A1756" s="1018"/>
      <c r="B1756" s="953" t="s">
        <v>19</v>
      </c>
      <c r="C1756" s="607" t="s">
        <v>2596</v>
      </c>
      <c r="D1756" s="178"/>
      <c r="E1756" s="24"/>
      <c r="F1756" s="15"/>
      <c r="G1756" s="36"/>
      <c r="H1756" s="37"/>
      <c r="I1756" s="59"/>
      <c r="J1756" s="890"/>
      <c r="K1756" s="39"/>
      <c r="L1756" s="58" t="s">
        <v>1401</v>
      </c>
      <c r="M1756" s="154" t="s">
        <v>86</v>
      </c>
      <c r="N1756" s="1334" t="s">
        <v>22</v>
      </c>
      <c r="O1756" s="1408" t="s">
        <v>2598</v>
      </c>
      <c r="P1756" s="179" t="s">
        <v>2565</v>
      </c>
    </row>
    <row r="1757" spans="1:16" s="14" customFormat="1" ht="42.65" customHeight="1">
      <c r="A1757" s="1018"/>
      <c r="B1757" s="953" t="s">
        <v>19</v>
      </c>
      <c r="C1757" s="607" t="s">
        <v>2599</v>
      </c>
      <c r="D1757" s="178"/>
      <c r="E1757" s="24"/>
      <c r="F1757" s="15"/>
      <c r="G1757" s="36"/>
      <c r="H1757" s="37"/>
      <c r="I1757" s="59"/>
      <c r="J1757" s="890"/>
      <c r="K1757" s="39"/>
      <c r="L1757" s="117" t="s">
        <v>52</v>
      </c>
      <c r="M1757" s="154" t="s">
        <v>86</v>
      </c>
      <c r="N1757" s="1334" t="s">
        <v>22</v>
      </c>
      <c r="O1757" s="1408" t="s">
        <v>2598</v>
      </c>
      <c r="P1757" s="179" t="s">
        <v>2564</v>
      </c>
    </row>
    <row r="1758" spans="1:16" s="14" customFormat="1" ht="42.65" customHeight="1">
      <c r="A1758" s="1018"/>
      <c r="B1758" s="953" t="s">
        <v>19</v>
      </c>
      <c r="C1758" s="607" t="s">
        <v>2599</v>
      </c>
      <c r="D1758" s="178"/>
      <c r="E1758" s="24"/>
      <c r="F1758" s="15"/>
      <c r="G1758" s="36"/>
      <c r="H1758" s="37"/>
      <c r="I1758" s="59"/>
      <c r="J1758" s="890"/>
      <c r="K1758" s="39"/>
      <c r="L1758" s="117" t="s">
        <v>447</v>
      </c>
      <c r="M1758" s="154" t="s">
        <v>86</v>
      </c>
      <c r="N1758" s="1334" t="s">
        <v>22</v>
      </c>
      <c r="O1758" s="1408" t="s">
        <v>2598</v>
      </c>
      <c r="P1758" s="179" t="s">
        <v>2564</v>
      </c>
    </row>
    <row r="1759" spans="1:16" s="14" customFormat="1" ht="42.65" customHeight="1">
      <c r="A1759" s="1018"/>
      <c r="B1759" s="953" t="s">
        <v>19</v>
      </c>
      <c r="C1759" s="607" t="s">
        <v>2599</v>
      </c>
      <c r="D1759" s="178"/>
      <c r="E1759" s="24"/>
      <c r="F1759" s="15"/>
      <c r="G1759" s="36"/>
      <c r="H1759" s="37"/>
      <c r="I1759" s="59"/>
      <c r="J1759" s="890"/>
      <c r="K1759" s="39"/>
      <c r="L1759" s="117" t="s">
        <v>904</v>
      </c>
      <c r="M1759" s="154" t="s">
        <v>86</v>
      </c>
      <c r="N1759" s="1334" t="s">
        <v>22</v>
      </c>
      <c r="O1759" s="1408" t="s">
        <v>2598</v>
      </c>
      <c r="P1759" s="179" t="s">
        <v>2565</v>
      </c>
    </row>
    <row r="1760" spans="1:16" s="14" customFormat="1" ht="42.65" customHeight="1">
      <c r="A1760" s="1018"/>
      <c r="B1760" s="953" t="s">
        <v>19</v>
      </c>
      <c r="C1760" s="607" t="s">
        <v>2599</v>
      </c>
      <c r="D1760" s="178"/>
      <c r="E1760" s="24"/>
      <c r="F1760" s="15"/>
      <c r="G1760" s="36"/>
      <c r="H1760" s="37"/>
      <c r="I1760" s="59"/>
      <c r="J1760" s="890"/>
      <c r="K1760" s="39"/>
      <c r="L1760" s="117" t="s">
        <v>1401</v>
      </c>
      <c r="M1760" s="154" t="s">
        <v>86</v>
      </c>
      <c r="N1760" s="1334" t="s">
        <v>22</v>
      </c>
      <c r="O1760" s="1408" t="s">
        <v>2598</v>
      </c>
      <c r="P1760" s="179" t="s">
        <v>2565</v>
      </c>
    </row>
    <row r="1761" spans="1:18" s="546" customFormat="1" ht="50">
      <c r="A1761" s="1596"/>
      <c r="B1761" s="953" t="s">
        <v>19</v>
      </c>
      <c r="C1761" s="614" t="s">
        <v>2600</v>
      </c>
      <c r="D1761" s="178"/>
      <c r="E1761" s="983"/>
      <c r="F1761" s="886"/>
      <c r="G1761" s="887"/>
      <c r="H1761" s="888"/>
      <c r="I1761" s="889"/>
      <c r="J1761" s="890"/>
      <c r="K1761" s="888"/>
      <c r="L1761" s="155" t="s">
        <v>52</v>
      </c>
      <c r="M1761" s="154" t="s">
        <v>86</v>
      </c>
      <c r="N1761" s="1466" t="s">
        <v>22</v>
      </c>
      <c r="O1761" s="1408" t="s">
        <v>5576</v>
      </c>
      <c r="P1761" s="179" t="s">
        <v>2564</v>
      </c>
    </row>
    <row r="1762" spans="1:18" s="546" customFormat="1" ht="50">
      <c r="A1762" s="1596"/>
      <c r="B1762" s="953" t="s">
        <v>19</v>
      </c>
      <c r="C1762" s="614" t="s">
        <v>2600</v>
      </c>
      <c r="D1762" s="178"/>
      <c r="E1762" s="983"/>
      <c r="F1762" s="886"/>
      <c r="G1762" s="887"/>
      <c r="H1762" s="888"/>
      <c r="I1762" s="889"/>
      <c r="J1762" s="890"/>
      <c r="K1762" s="888"/>
      <c r="L1762" s="155" t="s">
        <v>447</v>
      </c>
      <c r="M1762" s="154" t="s">
        <v>86</v>
      </c>
      <c r="N1762" s="1466" t="s">
        <v>22</v>
      </c>
      <c r="O1762" s="1408" t="s">
        <v>5576</v>
      </c>
      <c r="P1762" s="179" t="s">
        <v>2564</v>
      </c>
    </row>
    <row r="1763" spans="1:18" s="546" customFormat="1" ht="50">
      <c r="A1763" s="1596"/>
      <c r="B1763" s="953" t="s">
        <v>19</v>
      </c>
      <c r="C1763" s="614" t="s">
        <v>2600</v>
      </c>
      <c r="D1763" s="178"/>
      <c r="E1763" s="983"/>
      <c r="F1763" s="886"/>
      <c r="G1763" s="887"/>
      <c r="H1763" s="888"/>
      <c r="I1763" s="889"/>
      <c r="J1763" s="890"/>
      <c r="K1763" s="888"/>
      <c r="L1763" s="155" t="s">
        <v>904</v>
      </c>
      <c r="M1763" s="154" t="s">
        <v>86</v>
      </c>
      <c r="N1763" s="1466" t="s">
        <v>22</v>
      </c>
      <c r="O1763" s="1408" t="s">
        <v>5576</v>
      </c>
      <c r="P1763" s="179" t="s">
        <v>2565</v>
      </c>
    </row>
    <row r="1764" spans="1:18" s="546" customFormat="1" ht="50">
      <c r="A1764" s="1596"/>
      <c r="B1764" s="953" t="s">
        <v>19</v>
      </c>
      <c r="C1764" s="614" t="s">
        <v>2600</v>
      </c>
      <c r="D1764" s="178"/>
      <c r="E1764" s="983"/>
      <c r="F1764" s="984"/>
      <c r="G1764" s="985"/>
      <c r="H1764" s="986"/>
      <c r="I1764" s="889"/>
      <c r="J1764" s="890"/>
      <c r="K1764" s="986"/>
      <c r="L1764" s="155" t="s">
        <v>1708</v>
      </c>
      <c r="M1764" s="154" t="s">
        <v>86</v>
      </c>
      <c r="N1764" s="1466" t="s">
        <v>22</v>
      </c>
      <c r="O1764" s="1408" t="s">
        <v>5576</v>
      </c>
      <c r="P1764" s="179" t="s">
        <v>2565</v>
      </c>
      <c r="Q1764" s="1662"/>
      <c r="R1764" s="1662"/>
    </row>
    <row r="1765" spans="1:18" s="68" customFormat="1" ht="42.65" customHeight="1">
      <c r="A1765" s="75"/>
      <c r="B1765" s="953" t="s">
        <v>19</v>
      </c>
      <c r="C1765" s="607" t="s">
        <v>2601</v>
      </c>
      <c r="D1765" s="178" t="s">
        <v>1021</v>
      </c>
      <c r="E1765" s="947"/>
      <c r="F1765" s="948"/>
      <c r="G1765" s="949" t="str">
        <f>IF(F1765=0,"",E1765/F1765)</f>
        <v/>
      </c>
      <c r="H1765" s="933" t="str">
        <f>IF(F1765=0,"",G1765*1.3)</f>
        <v/>
      </c>
      <c r="I1765" s="86"/>
      <c r="J1765" s="890"/>
      <c r="K1765" s="933"/>
      <c r="L1765" s="117"/>
      <c r="M1765" s="154" t="s">
        <v>86</v>
      </c>
      <c r="N1765" s="1334" t="s">
        <v>22</v>
      </c>
      <c r="O1765" s="1408" t="s">
        <v>2602</v>
      </c>
      <c r="P1765" s="179" t="s">
        <v>525</v>
      </c>
      <c r="Q1765" s="73"/>
      <c r="R1765" s="73"/>
    </row>
    <row r="1766" spans="1:18" s="68" customFormat="1" ht="42.65" customHeight="1">
      <c r="A1766" s="75"/>
      <c r="B1766" s="953" t="s">
        <v>19</v>
      </c>
      <c r="C1766" s="607" t="s">
        <v>2603</v>
      </c>
      <c r="D1766" s="178"/>
      <c r="E1766" s="964"/>
      <c r="F1766" s="948"/>
      <c r="G1766" s="949"/>
      <c r="H1766" s="933"/>
      <c r="I1766" s="86"/>
      <c r="J1766" s="1414"/>
      <c r="K1766" s="943" t="s">
        <v>2559</v>
      </c>
      <c r="L1766" s="117" t="s">
        <v>52</v>
      </c>
      <c r="M1766" s="154" t="s">
        <v>86</v>
      </c>
      <c r="N1766" s="1334" t="s">
        <v>22</v>
      </c>
      <c r="O1766" s="1408" t="s">
        <v>2604</v>
      </c>
      <c r="P1766" s="179" t="s">
        <v>525</v>
      </c>
      <c r="Q1766" s="73"/>
      <c r="R1766" s="73"/>
    </row>
    <row r="1767" spans="1:18" s="14" customFormat="1" ht="42.65" customHeight="1">
      <c r="A1767" s="1018"/>
      <c r="B1767" s="953" t="s">
        <v>19</v>
      </c>
      <c r="C1767" s="607" t="s">
        <v>2603</v>
      </c>
      <c r="D1767" s="178"/>
      <c r="E1767" s="964"/>
      <c r="F1767" s="948"/>
      <c r="G1767" s="949"/>
      <c r="H1767" s="933"/>
      <c r="I1767" s="86"/>
      <c r="J1767" s="1414"/>
      <c r="K1767" s="35"/>
      <c r="L1767" s="58" t="s">
        <v>447</v>
      </c>
      <c r="M1767" s="154" t="s">
        <v>86</v>
      </c>
      <c r="N1767" s="1334" t="s">
        <v>22</v>
      </c>
      <c r="O1767" s="1408" t="s">
        <v>2604</v>
      </c>
      <c r="P1767" s="179" t="s">
        <v>525</v>
      </c>
    </row>
    <row r="1768" spans="1:18" s="14" customFormat="1" ht="42.65" customHeight="1">
      <c r="A1768" s="1018"/>
      <c r="B1768" s="953" t="s">
        <v>19</v>
      </c>
      <c r="C1768" s="607" t="s">
        <v>2603</v>
      </c>
      <c r="D1768" s="178"/>
      <c r="E1768" s="964"/>
      <c r="F1768" s="948"/>
      <c r="G1768" s="949"/>
      <c r="H1768" s="933"/>
      <c r="I1768" s="86"/>
      <c r="J1768" s="890"/>
      <c r="K1768" s="35"/>
      <c r="L1768" s="58" t="s">
        <v>904</v>
      </c>
      <c r="M1768" s="154" t="s">
        <v>86</v>
      </c>
      <c r="N1768" s="1334" t="s">
        <v>22</v>
      </c>
      <c r="O1768" s="1408" t="s">
        <v>2604</v>
      </c>
      <c r="P1768" s="179" t="s">
        <v>2565</v>
      </c>
    </row>
    <row r="1769" spans="1:18" s="14" customFormat="1" ht="42.65" customHeight="1">
      <c r="A1769" s="1018"/>
      <c r="B1769" s="953" t="s">
        <v>19</v>
      </c>
      <c r="C1769" s="607" t="s">
        <v>2603</v>
      </c>
      <c r="D1769" s="178"/>
      <c r="E1769" s="964"/>
      <c r="F1769" s="948"/>
      <c r="G1769" s="949"/>
      <c r="H1769" s="933"/>
      <c r="I1769" s="86"/>
      <c r="J1769" s="890"/>
      <c r="K1769" s="35"/>
      <c r="L1769" s="58" t="s">
        <v>906</v>
      </c>
      <c r="M1769" s="154" t="s">
        <v>86</v>
      </c>
      <c r="N1769" s="1334" t="s">
        <v>22</v>
      </c>
      <c r="O1769" s="1408" t="s">
        <v>2604</v>
      </c>
      <c r="P1769" s="179" t="s">
        <v>2565</v>
      </c>
    </row>
    <row r="1770" spans="1:18" s="14" customFormat="1" ht="42.65" customHeight="1">
      <c r="A1770" s="1018"/>
      <c r="B1770" s="953" t="s">
        <v>19</v>
      </c>
      <c r="C1770" s="607" t="s">
        <v>2605</v>
      </c>
      <c r="D1770" s="178"/>
      <c r="E1770" s="964"/>
      <c r="F1770" s="15"/>
      <c r="G1770" s="36"/>
      <c r="H1770" s="37"/>
      <c r="I1770" s="59"/>
      <c r="J1770" s="890"/>
      <c r="K1770" s="39"/>
      <c r="L1770" s="58" t="s">
        <v>52</v>
      </c>
      <c r="M1770" s="154" t="s">
        <v>86</v>
      </c>
      <c r="N1770" s="1334" t="s">
        <v>22</v>
      </c>
      <c r="O1770" s="1408" t="s">
        <v>2606</v>
      </c>
      <c r="P1770" s="179" t="s">
        <v>2607</v>
      </c>
    </row>
    <row r="1771" spans="1:18" s="14" customFormat="1" ht="42.65" customHeight="1">
      <c r="A1771" s="1018"/>
      <c r="B1771" s="953" t="s">
        <v>19</v>
      </c>
      <c r="C1771" s="607" t="s">
        <v>2605</v>
      </c>
      <c r="D1771" s="178"/>
      <c r="E1771" s="964"/>
      <c r="F1771" s="15"/>
      <c r="G1771" s="36"/>
      <c r="H1771" s="37"/>
      <c r="I1771" s="59"/>
      <c r="J1771" s="890"/>
      <c r="K1771" s="39"/>
      <c r="L1771" s="58" t="s">
        <v>445</v>
      </c>
      <c r="M1771" s="154" t="s">
        <v>86</v>
      </c>
      <c r="N1771" s="1334" t="s">
        <v>22</v>
      </c>
      <c r="O1771" s="1408" t="s">
        <v>2606</v>
      </c>
      <c r="P1771" s="179" t="s">
        <v>2608</v>
      </c>
    </row>
    <row r="1772" spans="1:18" s="14" customFormat="1" ht="42.65" customHeight="1">
      <c r="A1772" s="1018"/>
      <c r="B1772" s="953" t="s">
        <v>19</v>
      </c>
      <c r="C1772" s="607" t="s">
        <v>2605</v>
      </c>
      <c r="D1772" s="178"/>
      <c r="E1772" s="964"/>
      <c r="F1772" s="15"/>
      <c r="G1772" s="36"/>
      <c r="H1772" s="37"/>
      <c r="I1772" s="59"/>
      <c r="J1772" s="890"/>
      <c r="K1772" s="39"/>
      <c r="L1772" s="58" t="s">
        <v>447</v>
      </c>
      <c r="M1772" s="154" t="s">
        <v>86</v>
      </c>
      <c r="N1772" s="1334" t="s">
        <v>22</v>
      </c>
      <c r="O1772" s="1408" t="s">
        <v>2606</v>
      </c>
      <c r="P1772" s="179" t="s">
        <v>2609</v>
      </c>
    </row>
    <row r="1773" spans="1:18" s="14" customFormat="1" ht="42.65" customHeight="1">
      <c r="A1773" s="1018"/>
      <c r="B1773" s="953" t="s">
        <v>19</v>
      </c>
      <c r="C1773" s="607" t="s">
        <v>2610</v>
      </c>
      <c r="D1773" s="178"/>
      <c r="E1773" s="24"/>
      <c r="F1773" s="15"/>
      <c r="G1773" s="36"/>
      <c r="H1773" s="37"/>
      <c r="I1773" s="59"/>
      <c r="J1773" s="890"/>
      <c r="K1773" s="39"/>
      <c r="L1773" s="58" t="s">
        <v>52</v>
      </c>
      <c r="M1773" s="154" t="s">
        <v>86</v>
      </c>
      <c r="N1773" s="1334" t="s">
        <v>22</v>
      </c>
      <c r="O1773" s="1408" t="s">
        <v>2611</v>
      </c>
      <c r="P1773" s="179" t="s">
        <v>2612</v>
      </c>
    </row>
    <row r="1774" spans="1:18" s="14" customFormat="1" ht="42.65" customHeight="1">
      <c r="A1774" s="1018"/>
      <c r="B1774" s="953" t="s">
        <v>19</v>
      </c>
      <c r="C1774" s="607" t="s">
        <v>2610</v>
      </c>
      <c r="D1774" s="178"/>
      <c r="E1774" s="24"/>
      <c r="F1774" s="15"/>
      <c r="G1774" s="36"/>
      <c r="H1774" s="37"/>
      <c r="I1774" s="59"/>
      <c r="J1774" s="890"/>
      <c r="K1774" s="39"/>
      <c r="L1774" s="58" t="s">
        <v>445</v>
      </c>
      <c r="M1774" s="154" t="s">
        <v>86</v>
      </c>
      <c r="N1774" s="1334" t="s">
        <v>22</v>
      </c>
      <c r="O1774" s="1408" t="s">
        <v>2611</v>
      </c>
      <c r="P1774" s="179" t="s">
        <v>2613</v>
      </c>
    </row>
    <row r="1775" spans="1:18" s="14" customFormat="1" ht="42.65" customHeight="1">
      <c r="A1775" s="1018"/>
      <c r="B1775" s="953" t="s">
        <v>19</v>
      </c>
      <c r="C1775" s="607" t="s">
        <v>2610</v>
      </c>
      <c r="D1775" s="178"/>
      <c r="E1775" s="24"/>
      <c r="F1775" s="15"/>
      <c r="G1775" s="36"/>
      <c r="H1775" s="37"/>
      <c r="I1775" s="59"/>
      <c r="J1775" s="890"/>
      <c r="K1775" s="39"/>
      <c r="L1775" s="58" t="s">
        <v>447</v>
      </c>
      <c r="M1775" s="154" t="s">
        <v>86</v>
      </c>
      <c r="N1775" s="1334" t="s">
        <v>22</v>
      </c>
      <c r="O1775" s="1408" t="s">
        <v>2611</v>
      </c>
      <c r="P1775" s="1343" t="s">
        <v>1757</v>
      </c>
    </row>
    <row r="1776" spans="1:18" s="14" customFormat="1" ht="42.65" customHeight="1">
      <c r="A1776" s="1018"/>
      <c r="B1776" s="953" t="s">
        <v>19</v>
      </c>
      <c r="C1776" s="611" t="s">
        <v>2614</v>
      </c>
      <c r="D1776" s="178"/>
      <c r="E1776" s="24"/>
      <c r="F1776" s="15"/>
      <c r="G1776" s="36"/>
      <c r="H1776" s="37"/>
      <c r="I1776" s="59"/>
      <c r="J1776" s="890"/>
      <c r="K1776" s="39"/>
      <c r="L1776" s="58" t="s">
        <v>52</v>
      </c>
      <c r="M1776" s="154" t="s">
        <v>86</v>
      </c>
      <c r="N1776" s="1334" t="s">
        <v>22</v>
      </c>
      <c r="O1776" s="1547" t="s">
        <v>2615</v>
      </c>
      <c r="P1776" s="1343" t="s">
        <v>2616</v>
      </c>
    </row>
    <row r="1777" spans="1:16" s="14" customFormat="1" ht="42.65" customHeight="1">
      <c r="A1777" s="1018"/>
      <c r="B1777" s="953" t="s">
        <v>19</v>
      </c>
      <c r="C1777" s="611" t="s">
        <v>2614</v>
      </c>
      <c r="D1777" s="178"/>
      <c r="E1777" s="24"/>
      <c r="F1777" s="15"/>
      <c r="G1777" s="36"/>
      <c r="H1777" s="37"/>
      <c r="I1777" s="59"/>
      <c r="J1777" s="890"/>
      <c r="K1777" s="39"/>
      <c r="L1777" s="58" t="s">
        <v>1847</v>
      </c>
      <c r="M1777" s="154" t="s">
        <v>86</v>
      </c>
      <c r="N1777" s="1334" t="s">
        <v>22</v>
      </c>
      <c r="O1777" s="1547" t="s">
        <v>2615</v>
      </c>
      <c r="P1777" s="1343" t="s">
        <v>2616</v>
      </c>
    </row>
    <row r="1778" spans="1:16" s="14" customFormat="1" ht="42.65" customHeight="1">
      <c r="A1778" s="1018"/>
      <c r="B1778" s="953" t="s">
        <v>19</v>
      </c>
      <c r="C1778" s="611" t="s">
        <v>2614</v>
      </c>
      <c r="D1778" s="178"/>
      <c r="E1778" s="24"/>
      <c r="F1778" s="15"/>
      <c r="G1778" s="36"/>
      <c r="H1778" s="37"/>
      <c r="I1778" s="59"/>
      <c r="J1778" s="890"/>
      <c r="K1778" s="39"/>
      <c r="L1778" s="58" t="s">
        <v>445</v>
      </c>
      <c r="M1778" s="154" t="s">
        <v>86</v>
      </c>
      <c r="N1778" s="1334" t="s">
        <v>22</v>
      </c>
      <c r="O1778" s="1547" t="s">
        <v>2615</v>
      </c>
      <c r="P1778" s="1343" t="s">
        <v>2616</v>
      </c>
    </row>
    <row r="1779" spans="1:16" s="14" customFormat="1" ht="42.65" customHeight="1">
      <c r="A1779" s="1018"/>
      <c r="B1779" s="953" t="s">
        <v>19</v>
      </c>
      <c r="C1779" s="611" t="s">
        <v>2614</v>
      </c>
      <c r="D1779" s="178"/>
      <c r="E1779" s="24"/>
      <c r="F1779" s="15"/>
      <c r="G1779" s="36"/>
      <c r="H1779" s="37"/>
      <c r="I1779" s="59"/>
      <c r="J1779" s="890"/>
      <c r="K1779" s="39"/>
      <c r="L1779" s="58" t="s">
        <v>2050</v>
      </c>
      <c r="M1779" s="154" t="s">
        <v>86</v>
      </c>
      <c r="N1779" s="1334" t="s">
        <v>22</v>
      </c>
      <c r="O1779" s="1547" t="s">
        <v>2615</v>
      </c>
      <c r="P1779" s="1343" t="s">
        <v>2616</v>
      </c>
    </row>
    <row r="1780" spans="1:16" s="14" customFormat="1" ht="42.65" customHeight="1">
      <c r="A1780" s="1018"/>
      <c r="B1780" s="953" t="s">
        <v>19</v>
      </c>
      <c r="C1780" s="611" t="s">
        <v>2614</v>
      </c>
      <c r="D1780" s="178"/>
      <c r="E1780" s="24"/>
      <c r="F1780" s="15"/>
      <c r="G1780" s="36"/>
      <c r="H1780" s="37"/>
      <c r="I1780" s="59"/>
      <c r="J1780" s="890"/>
      <c r="K1780" s="39"/>
      <c r="L1780" s="58" t="s">
        <v>447</v>
      </c>
      <c r="M1780" s="154" t="s">
        <v>86</v>
      </c>
      <c r="N1780" s="1334" t="s">
        <v>22</v>
      </c>
      <c r="O1780" s="1547" t="s">
        <v>2615</v>
      </c>
      <c r="P1780" s="1343" t="s">
        <v>2616</v>
      </c>
    </row>
    <row r="1781" spans="1:16" s="14" customFormat="1" ht="42.65" customHeight="1">
      <c r="A1781" s="1018"/>
      <c r="B1781" s="953" t="s">
        <v>19</v>
      </c>
      <c r="C1781" s="611" t="s">
        <v>2614</v>
      </c>
      <c r="D1781" s="178"/>
      <c r="E1781" s="24"/>
      <c r="F1781" s="15"/>
      <c r="G1781" s="36"/>
      <c r="H1781" s="37"/>
      <c r="I1781" s="59"/>
      <c r="J1781" s="890"/>
      <c r="K1781" s="39"/>
      <c r="L1781" s="58" t="s">
        <v>1848</v>
      </c>
      <c r="M1781" s="154" t="s">
        <v>86</v>
      </c>
      <c r="N1781" s="1334" t="s">
        <v>22</v>
      </c>
      <c r="O1781" s="1547" t="s">
        <v>2615</v>
      </c>
      <c r="P1781" s="1343" t="s">
        <v>2616</v>
      </c>
    </row>
    <row r="1782" spans="1:16" s="14" customFormat="1" ht="42.65" customHeight="1">
      <c r="A1782" s="1018"/>
      <c r="B1782" s="953" t="s">
        <v>19</v>
      </c>
      <c r="C1782" s="611" t="s">
        <v>2614</v>
      </c>
      <c r="D1782" s="178"/>
      <c r="E1782" s="24"/>
      <c r="F1782" s="15"/>
      <c r="G1782" s="36"/>
      <c r="H1782" s="37"/>
      <c r="I1782" s="59"/>
      <c r="J1782" s="890"/>
      <c r="K1782" s="39"/>
      <c r="L1782" s="58" t="s">
        <v>2617</v>
      </c>
      <c r="M1782" s="154" t="s">
        <v>86</v>
      </c>
      <c r="N1782" s="1334" t="s">
        <v>22</v>
      </c>
      <c r="O1782" s="1547" t="s">
        <v>2615</v>
      </c>
      <c r="P1782" s="1343" t="s">
        <v>2616</v>
      </c>
    </row>
    <row r="1783" spans="1:16" s="14" customFormat="1" ht="42.65" customHeight="1">
      <c r="A1783" s="1018"/>
      <c r="B1783" s="953" t="s">
        <v>19</v>
      </c>
      <c r="C1783" s="611" t="s">
        <v>2614</v>
      </c>
      <c r="D1783" s="178"/>
      <c r="E1783" s="24"/>
      <c r="F1783" s="15"/>
      <c r="G1783" s="36"/>
      <c r="H1783" s="37"/>
      <c r="I1783" s="59"/>
      <c r="J1783" s="890"/>
      <c r="K1783" s="39"/>
      <c r="L1783" s="58" t="s">
        <v>2618</v>
      </c>
      <c r="M1783" s="154" t="s">
        <v>86</v>
      </c>
      <c r="N1783" s="1334" t="s">
        <v>22</v>
      </c>
      <c r="O1783" s="1547" t="s">
        <v>2615</v>
      </c>
      <c r="P1783" s="1343" t="s">
        <v>2616</v>
      </c>
    </row>
    <row r="1784" spans="1:16" s="14" customFormat="1" ht="42.65" customHeight="1">
      <c r="A1784" s="1018"/>
      <c r="B1784" s="953" t="s">
        <v>19</v>
      </c>
      <c r="C1784" s="611" t="s">
        <v>2614</v>
      </c>
      <c r="D1784" s="178"/>
      <c r="E1784" s="24"/>
      <c r="F1784" s="15"/>
      <c r="G1784" s="36"/>
      <c r="H1784" s="37"/>
      <c r="I1784" s="59"/>
      <c r="J1784" s="890"/>
      <c r="K1784" s="39"/>
      <c r="L1784" s="58" t="s">
        <v>2619</v>
      </c>
      <c r="M1784" s="154" t="s">
        <v>86</v>
      </c>
      <c r="N1784" s="1334" t="s">
        <v>22</v>
      </c>
      <c r="O1784" s="1547" t="s">
        <v>2615</v>
      </c>
      <c r="P1784" s="1343" t="s">
        <v>2616</v>
      </c>
    </row>
    <row r="1785" spans="1:16" s="14" customFormat="1" ht="42.65" customHeight="1">
      <c r="A1785" s="1018"/>
      <c r="B1785" s="953" t="s">
        <v>19</v>
      </c>
      <c r="C1785" s="611" t="s">
        <v>2614</v>
      </c>
      <c r="D1785" s="178"/>
      <c r="E1785" s="24"/>
      <c r="F1785" s="15"/>
      <c r="G1785" s="36"/>
      <c r="H1785" s="37"/>
      <c r="I1785" s="59"/>
      <c r="J1785" s="890"/>
      <c r="K1785" s="39"/>
      <c r="L1785" s="58" t="s">
        <v>2620</v>
      </c>
      <c r="M1785" s="154" t="s">
        <v>86</v>
      </c>
      <c r="N1785" s="1334" t="s">
        <v>22</v>
      </c>
      <c r="O1785" s="1547" t="s">
        <v>2615</v>
      </c>
      <c r="P1785" s="1343" t="s">
        <v>2616</v>
      </c>
    </row>
    <row r="1786" spans="1:16" s="14" customFormat="1" ht="42.65" customHeight="1">
      <c r="A1786" s="1018"/>
      <c r="B1786" s="953" t="s">
        <v>19</v>
      </c>
      <c r="C1786" s="611" t="s">
        <v>2614</v>
      </c>
      <c r="D1786" s="178"/>
      <c r="E1786" s="24"/>
      <c r="F1786" s="15"/>
      <c r="G1786" s="36"/>
      <c r="H1786" s="37"/>
      <c r="I1786" s="59"/>
      <c r="J1786" s="890"/>
      <c r="K1786" s="39"/>
      <c r="L1786" s="58" t="s">
        <v>2621</v>
      </c>
      <c r="M1786" s="154" t="s">
        <v>86</v>
      </c>
      <c r="N1786" s="1334" t="s">
        <v>22</v>
      </c>
      <c r="O1786" s="1547" t="s">
        <v>2615</v>
      </c>
      <c r="P1786" s="1343" t="s">
        <v>2616</v>
      </c>
    </row>
    <row r="1787" spans="1:16" s="14" customFormat="1" ht="42.65" customHeight="1">
      <c r="A1787" s="1018"/>
      <c r="B1787" s="953" t="s">
        <v>19</v>
      </c>
      <c r="C1787" s="611" t="s">
        <v>2614</v>
      </c>
      <c r="D1787" s="178"/>
      <c r="E1787" s="24"/>
      <c r="F1787" s="15"/>
      <c r="G1787" s="36"/>
      <c r="H1787" s="37"/>
      <c r="I1787" s="59"/>
      <c r="J1787" s="890"/>
      <c r="K1787" s="39"/>
      <c r="L1787" s="58" t="s">
        <v>2622</v>
      </c>
      <c r="M1787" s="154" t="s">
        <v>86</v>
      </c>
      <c r="N1787" s="1334" t="s">
        <v>22</v>
      </c>
      <c r="O1787" s="1547" t="s">
        <v>2615</v>
      </c>
      <c r="P1787" s="1343" t="s">
        <v>2616</v>
      </c>
    </row>
    <row r="1788" spans="1:16" s="14" customFormat="1" ht="42.65" customHeight="1" thickBot="1">
      <c r="A1788" s="1018"/>
      <c r="B1788" s="1463" t="s">
        <v>2307</v>
      </c>
      <c r="C1788" s="611" t="s">
        <v>2623</v>
      </c>
      <c r="D1788" s="178"/>
      <c r="E1788" s="24"/>
      <c r="F1788" s="15"/>
      <c r="G1788" s="36"/>
      <c r="H1788" s="37"/>
      <c r="I1788" s="59"/>
      <c r="J1788" s="890"/>
      <c r="K1788" s="39"/>
      <c r="L1788" s="58" t="s">
        <v>52</v>
      </c>
      <c r="M1788" s="1449" t="s">
        <v>2328</v>
      </c>
      <c r="N1788" s="1334" t="s">
        <v>909</v>
      </c>
      <c r="O1788" s="1406" t="s">
        <v>2624</v>
      </c>
      <c r="P1788" s="179" t="s">
        <v>1845</v>
      </c>
    </row>
    <row r="1789" spans="1:16" s="14" customFormat="1" ht="42.65" customHeight="1" thickBot="1">
      <c r="A1789" s="1018"/>
      <c r="B1789" s="1463" t="s">
        <v>2307</v>
      </c>
      <c r="C1789" s="611" t="s">
        <v>2623</v>
      </c>
      <c r="D1789" s="178"/>
      <c r="E1789" s="127"/>
      <c r="F1789" s="15"/>
      <c r="G1789" s="36"/>
      <c r="H1789" s="37"/>
      <c r="I1789" s="59"/>
      <c r="J1789" s="890"/>
      <c r="K1789" s="39"/>
      <c r="L1789" s="58" t="s">
        <v>445</v>
      </c>
      <c r="M1789" s="1446" t="s">
        <v>2328</v>
      </c>
      <c r="N1789" s="1334" t="s">
        <v>909</v>
      </c>
      <c r="O1789" s="1406" t="s">
        <v>2624</v>
      </c>
      <c r="P1789" s="179" t="s">
        <v>2625</v>
      </c>
    </row>
    <row r="1790" spans="1:16" s="14" customFormat="1" ht="42.65" customHeight="1" thickBot="1">
      <c r="A1790" s="1018"/>
      <c r="B1790" s="1463" t="s">
        <v>2307</v>
      </c>
      <c r="C1790" s="611" t="s">
        <v>2623</v>
      </c>
      <c r="D1790" s="178"/>
      <c r="E1790" s="24"/>
      <c r="F1790" s="15"/>
      <c r="G1790" s="36"/>
      <c r="H1790" s="37"/>
      <c r="I1790" s="59"/>
      <c r="J1790" s="890"/>
      <c r="K1790" s="39"/>
      <c r="L1790" s="58" t="s">
        <v>447</v>
      </c>
      <c r="M1790" s="1446" t="s">
        <v>2328</v>
      </c>
      <c r="N1790" s="1334" t="s">
        <v>909</v>
      </c>
      <c r="O1790" s="1406" t="s">
        <v>2624</v>
      </c>
      <c r="P1790" s="179" t="s">
        <v>1845</v>
      </c>
    </row>
    <row r="1791" spans="1:16" s="14" customFormat="1" ht="42.65" customHeight="1" thickBot="1">
      <c r="A1791" s="1018"/>
      <c r="B1791" s="1463" t="s">
        <v>2307</v>
      </c>
      <c r="C1791" s="611" t="s">
        <v>2623</v>
      </c>
      <c r="D1791" s="1491"/>
      <c r="E1791" s="24"/>
      <c r="F1791" s="15"/>
      <c r="G1791" s="36"/>
      <c r="H1791" s="37"/>
      <c r="I1791" s="59"/>
      <c r="J1791" s="890"/>
      <c r="K1791" s="39"/>
      <c r="L1791" s="58" t="s">
        <v>2415</v>
      </c>
      <c r="M1791" s="1446" t="s">
        <v>2328</v>
      </c>
      <c r="N1791" s="1334" t="s">
        <v>909</v>
      </c>
      <c r="O1791" s="1406" t="s">
        <v>2624</v>
      </c>
      <c r="P1791" s="179" t="s">
        <v>1845</v>
      </c>
    </row>
    <row r="1792" spans="1:16" s="14" customFormat="1" ht="42.65" customHeight="1" thickBot="1">
      <c r="A1792" s="1018"/>
      <c r="B1792" s="1463" t="s">
        <v>2307</v>
      </c>
      <c r="C1792" s="611" t="s">
        <v>2623</v>
      </c>
      <c r="D1792" s="1491"/>
      <c r="E1792" s="24"/>
      <c r="F1792" s="15"/>
      <c r="G1792" s="36"/>
      <c r="H1792" s="37"/>
      <c r="I1792" s="59"/>
      <c r="J1792" s="890"/>
      <c r="K1792" s="39"/>
      <c r="L1792" s="58" t="s">
        <v>2416</v>
      </c>
      <c r="M1792" s="1446" t="s">
        <v>2328</v>
      </c>
      <c r="N1792" s="1334" t="s">
        <v>909</v>
      </c>
      <c r="O1792" s="1406" t="s">
        <v>2624</v>
      </c>
      <c r="P1792" s="179" t="s">
        <v>2625</v>
      </c>
    </row>
    <row r="1793" spans="1:16" s="14" customFormat="1" ht="42.65" customHeight="1" thickBot="1">
      <c r="A1793" s="1018"/>
      <c r="B1793" s="1463" t="s">
        <v>2307</v>
      </c>
      <c r="C1793" s="611" t="s">
        <v>2623</v>
      </c>
      <c r="D1793" s="1491"/>
      <c r="E1793" s="24"/>
      <c r="F1793" s="15"/>
      <c r="G1793" s="36"/>
      <c r="H1793" s="37"/>
      <c r="I1793" s="59"/>
      <c r="J1793" s="890"/>
      <c r="K1793" s="39"/>
      <c r="L1793" s="58" t="s">
        <v>2417</v>
      </c>
      <c r="M1793" s="1446" t="s">
        <v>2328</v>
      </c>
      <c r="N1793" s="1334" t="s">
        <v>909</v>
      </c>
      <c r="O1793" s="1406" t="s">
        <v>2624</v>
      </c>
      <c r="P1793" s="179" t="s">
        <v>1845</v>
      </c>
    </row>
    <row r="1794" spans="1:16" s="14" customFormat="1" ht="42.65" customHeight="1" thickBot="1">
      <c r="A1794" s="1018"/>
      <c r="B1794" s="1463" t="s">
        <v>2307</v>
      </c>
      <c r="C1794" s="607" t="s">
        <v>2626</v>
      </c>
      <c r="D1794" s="1491"/>
      <c r="E1794" s="24"/>
      <c r="F1794" s="15"/>
      <c r="G1794" s="36"/>
      <c r="H1794" s="37"/>
      <c r="I1794" s="59"/>
      <c r="J1794" s="890"/>
      <c r="K1794" s="39"/>
      <c r="L1794" s="58" t="s">
        <v>52</v>
      </c>
      <c r="M1794" s="1446" t="s">
        <v>2328</v>
      </c>
      <c r="N1794" s="1334" t="s">
        <v>909</v>
      </c>
      <c r="O1794" s="1408" t="s">
        <v>2627</v>
      </c>
      <c r="P1794" s="179" t="s">
        <v>1845</v>
      </c>
    </row>
    <row r="1795" spans="1:16" s="14" customFormat="1" ht="42.65" customHeight="1" thickBot="1">
      <c r="A1795" s="1018"/>
      <c r="B1795" s="1463" t="s">
        <v>2307</v>
      </c>
      <c r="C1795" s="607" t="s">
        <v>2626</v>
      </c>
      <c r="D1795" s="1516"/>
      <c r="E1795" s="50"/>
      <c r="F1795" s="51"/>
      <c r="G1795" s="52"/>
      <c r="H1795" s="53"/>
      <c r="I1795" s="60"/>
      <c r="J1795" s="907"/>
      <c r="K1795" s="39"/>
      <c r="L1795" s="58" t="s">
        <v>445</v>
      </c>
      <c r="M1795" s="1446" t="s">
        <v>2328</v>
      </c>
      <c r="N1795" s="1334" t="s">
        <v>909</v>
      </c>
      <c r="O1795" s="1408" t="s">
        <v>2627</v>
      </c>
      <c r="P1795" s="179" t="s">
        <v>2628</v>
      </c>
    </row>
    <row r="1796" spans="1:16" s="14" customFormat="1" ht="42.65" customHeight="1" thickBot="1">
      <c r="A1796" s="1018"/>
      <c r="B1796" s="1463" t="s">
        <v>2307</v>
      </c>
      <c r="C1796" s="611" t="s">
        <v>2626</v>
      </c>
      <c r="D1796" s="1389"/>
      <c r="E1796" s="1301"/>
      <c r="F1796" s="1302"/>
      <c r="G1796" s="1303"/>
      <c r="H1796" s="1304"/>
      <c r="I1796" s="980"/>
      <c r="J1796" s="890"/>
      <c r="K1796" s="39"/>
      <c r="L1796" s="58" t="s">
        <v>447</v>
      </c>
      <c r="M1796" s="1446" t="s">
        <v>2328</v>
      </c>
      <c r="N1796" s="1334" t="s">
        <v>909</v>
      </c>
      <c r="O1796" s="1408" t="s">
        <v>2627</v>
      </c>
      <c r="P1796" s="179" t="s">
        <v>1757</v>
      </c>
    </row>
    <row r="1797" spans="1:16" s="14" customFormat="1" ht="42.65" customHeight="1" thickBot="1">
      <c r="A1797" s="1018"/>
      <c r="B1797" s="1463" t="s">
        <v>2307</v>
      </c>
      <c r="C1797" s="611" t="s">
        <v>2626</v>
      </c>
      <c r="D1797" s="1389"/>
      <c r="E1797" s="1249"/>
      <c r="F1797" s="1236"/>
      <c r="G1797" s="1237"/>
      <c r="H1797" s="1237"/>
      <c r="I1797" s="540"/>
      <c r="J1797" s="1428"/>
      <c r="K1797" s="541"/>
      <c r="L1797" s="58" t="s">
        <v>2415</v>
      </c>
      <c r="M1797" s="1446" t="s">
        <v>2328</v>
      </c>
      <c r="N1797" s="1334" t="s">
        <v>909</v>
      </c>
      <c r="O1797" s="1408" t="s">
        <v>2627</v>
      </c>
      <c r="P1797" s="179" t="s">
        <v>1845</v>
      </c>
    </row>
    <row r="1798" spans="1:16" s="14" customFormat="1" ht="42.65" customHeight="1" thickBot="1">
      <c r="A1798" s="1018"/>
      <c r="B1798" s="1463" t="s">
        <v>2307</v>
      </c>
      <c r="C1798" s="611" t="s">
        <v>2626</v>
      </c>
      <c r="D1798" s="1389"/>
      <c r="E1798" s="1249"/>
      <c r="F1798" s="1236"/>
      <c r="G1798" s="1237"/>
      <c r="H1798" s="1237"/>
      <c r="I1798" s="540"/>
      <c r="J1798" s="1428"/>
      <c r="K1798" s="541"/>
      <c r="L1798" s="58" t="s">
        <v>2416</v>
      </c>
      <c r="M1798" s="1446" t="s">
        <v>2328</v>
      </c>
      <c r="N1798" s="1334" t="s">
        <v>909</v>
      </c>
      <c r="O1798" s="1408" t="s">
        <v>2627</v>
      </c>
      <c r="P1798" s="179" t="s">
        <v>2628</v>
      </c>
    </row>
    <row r="1799" spans="1:16" s="14" customFormat="1" ht="42.65" customHeight="1" thickBot="1">
      <c r="A1799" s="1018"/>
      <c r="B1799" s="1463" t="s">
        <v>2307</v>
      </c>
      <c r="C1799" s="611" t="s">
        <v>2626</v>
      </c>
      <c r="D1799" s="1389"/>
      <c r="E1799" s="1249"/>
      <c r="F1799" s="1236"/>
      <c r="G1799" s="1237"/>
      <c r="H1799" s="1237"/>
      <c r="I1799" s="540"/>
      <c r="J1799" s="1428"/>
      <c r="K1799" s="541"/>
      <c r="L1799" s="58" t="s">
        <v>2417</v>
      </c>
      <c r="M1799" s="1446" t="s">
        <v>2328</v>
      </c>
      <c r="N1799" s="1334" t="s">
        <v>909</v>
      </c>
      <c r="O1799" s="1408" t="s">
        <v>2627</v>
      </c>
      <c r="P1799" s="179" t="s">
        <v>1757</v>
      </c>
    </row>
    <row r="1800" spans="1:16" s="14" customFormat="1" ht="42.65" customHeight="1" thickBot="1">
      <c r="A1800" s="1018"/>
      <c r="B1800" s="1463" t="s">
        <v>2307</v>
      </c>
      <c r="C1800" s="611" t="s">
        <v>2629</v>
      </c>
      <c r="D1800" s="1389"/>
      <c r="E1800" s="127"/>
      <c r="F1800" s="537"/>
      <c r="G1800" s="538"/>
      <c r="H1800" s="539"/>
      <c r="I1800" s="540"/>
      <c r="J1800" s="1428"/>
      <c r="K1800" s="541"/>
      <c r="L1800" s="58" t="s">
        <v>52</v>
      </c>
      <c r="M1800" s="1446" t="s">
        <v>2328</v>
      </c>
      <c r="N1800" s="1334" t="s">
        <v>909</v>
      </c>
      <c r="O1800" s="1406" t="s">
        <v>2630</v>
      </c>
      <c r="P1800" s="1343" t="s">
        <v>2631</v>
      </c>
    </row>
    <row r="1801" spans="1:16" s="1068" customFormat="1" ht="42.65" customHeight="1" thickBot="1">
      <c r="A1801" s="1018"/>
      <c r="B1801" s="1463" t="s">
        <v>2307</v>
      </c>
      <c r="C1801" s="611" t="s">
        <v>2629</v>
      </c>
      <c r="D1801" s="178"/>
      <c r="E1801" s="24"/>
      <c r="F1801" s="537"/>
      <c r="G1801" s="538"/>
      <c r="H1801" s="539"/>
      <c r="I1801" s="540"/>
      <c r="J1801" s="1428"/>
      <c r="K1801" s="541"/>
      <c r="L1801" s="58" t="s">
        <v>445</v>
      </c>
      <c r="M1801" s="1446" t="s">
        <v>2328</v>
      </c>
      <c r="N1801" s="1334" t="s">
        <v>909</v>
      </c>
      <c r="O1801" s="1408" t="s">
        <v>2630</v>
      </c>
      <c r="P1801" s="179" t="s">
        <v>2632</v>
      </c>
    </row>
    <row r="1802" spans="1:16" s="1068" customFormat="1" ht="42.65" customHeight="1" thickBot="1">
      <c r="A1802" s="1018"/>
      <c r="B1802" s="1463" t="s">
        <v>2307</v>
      </c>
      <c r="C1802" s="607" t="s">
        <v>2629</v>
      </c>
      <c r="D1802" s="178"/>
      <c r="E1802" s="127"/>
      <c r="F1802" s="15"/>
      <c r="G1802" s="36"/>
      <c r="H1802" s="37"/>
      <c r="I1802" s="59"/>
      <c r="J1802" s="890"/>
      <c r="K1802" s="39"/>
      <c r="L1802" s="58" t="s">
        <v>447</v>
      </c>
      <c r="M1802" s="1446" t="s">
        <v>2328</v>
      </c>
      <c r="N1802" s="1334" t="s">
        <v>909</v>
      </c>
      <c r="O1802" s="1408" t="s">
        <v>2630</v>
      </c>
      <c r="P1802" s="1343" t="s">
        <v>2633</v>
      </c>
    </row>
    <row r="1803" spans="1:16" s="1068" customFormat="1" ht="42.65" customHeight="1" thickBot="1">
      <c r="A1803" s="1018"/>
      <c r="B1803" s="1463" t="s">
        <v>2307</v>
      </c>
      <c r="C1803" s="607" t="s">
        <v>2629</v>
      </c>
      <c r="D1803" s="178"/>
      <c r="E1803" s="127"/>
      <c r="F1803" s="15"/>
      <c r="G1803" s="36"/>
      <c r="H1803" s="37"/>
      <c r="I1803" s="59"/>
      <c r="J1803" s="1438"/>
      <c r="K1803" s="39"/>
      <c r="L1803" s="58" t="s">
        <v>2034</v>
      </c>
      <c r="M1803" s="1446" t="s">
        <v>2328</v>
      </c>
      <c r="N1803" s="1334" t="s">
        <v>909</v>
      </c>
      <c r="O1803" s="1406" t="s">
        <v>2630</v>
      </c>
      <c r="P1803" s="1343" t="s">
        <v>2631</v>
      </c>
    </row>
    <row r="1804" spans="1:16" s="1068" customFormat="1" ht="42.65" customHeight="1" thickBot="1">
      <c r="A1804" s="1018"/>
      <c r="B1804" s="1463" t="s">
        <v>2307</v>
      </c>
      <c r="C1804" s="607" t="s">
        <v>2629</v>
      </c>
      <c r="D1804" s="178"/>
      <c r="E1804" s="127"/>
      <c r="F1804" s="15"/>
      <c r="G1804" s="36"/>
      <c r="H1804" s="37"/>
      <c r="I1804" s="59"/>
      <c r="J1804" s="1438"/>
      <c r="K1804" s="39"/>
      <c r="L1804" s="58" t="s">
        <v>2035</v>
      </c>
      <c r="M1804" s="1446" t="s">
        <v>2328</v>
      </c>
      <c r="N1804" s="1334" t="s">
        <v>909</v>
      </c>
      <c r="O1804" s="1408" t="s">
        <v>2630</v>
      </c>
      <c r="P1804" s="179" t="s">
        <v>2632</v>
      </c>
    </row>
    <row r="1805" spans="1:16" s="1068" customFormat="1" ht="42.65" customHeight="1" thickBot="1">
      <c r="A1805" s="1018"/>
      <c r="B1805" s="1463" t="s">
        <v>2307</v>
      </c>
      <c r="C1805" s="607" t="s">
        <v>2629</v>
      </c>
      <c r="D1805" s="178"/>
      <c r="E1805" s="127"/>
      <c r="F1805" s="15"/>
      <c r="G1805" s="36"/>
      <c r="H1805" s="37"/>
      <c r="I1805" s="59"/>
      <c r="J1805" s="1438"/>
      <c r="K1805" s="39"/>
      <c r="L1805" s="58" t="s">
        <v>2417</v>
      </c>
      <c r="M1805" s="1446" t="s">
        <v>2328</v>
      </c>
      <c r="N1805" s="1334" t="s">
        <v>909</v>
      </c>
      <c r="O1805" s="1408" t="s">
        <v>2630</v>
      </c>
      <c r="P1805" s="1343" t="s">
        <v>2633</v>
      </c>
    </row>
    <row r="1806" spans="1:16" s="1068" customFormat="1" ht="42.65" customHeight="1" thickBot="1">
      <c r="A1806" s="1018"/>
      <c r="B1806" s="1463" t="s">
        <v>2307</v>
      </c>
      <c r="C1806" s="607" t="s">
        <v>2634</v>
      </c>
      <c r="D1806" s="178"/>
      <c r="E1806" s="24"/>
      <c r="F1806" s="15"/>
      <c r="G1806" s="36"/>
      <c r="H1806" s="37"/>
      <c r="I1806" s="59"/>
      <c r="J1806" s="885"/>
      <c r="K1806" s="39"/>
      <c r="L1806" s="58" t="s">
        <v>52</v>
      </c>
      <c r="M1806" s="1446" t="s">
        <v>2328</v>
      </c>
      <c r="N1806" s="1334" t="s">
        <v>909</v>
      </c>
      <c r="O1806" s="1408" t="s">
        <v>2635</v>
      </c>
      <c r="P1806" s="1343" t="s">
        <v>2633</v>
      </c>
    </row>
    <row r="1807" spans="1:16" s="14" customFormat="1" ht="42.65" customHeight="1" thickBot="1">
      <c r="A1807" s="1018"/>
      <c r="B1807" s="1463" t="s">
        <v>2307</v>
      </c>
      <c r="C1807" s="611" t="s">
        <v>2634</v>
      </c>
      <c r="D1807" s="178"/>
      <c r="E1807" s="24"/>
      <c r="F1807" s="15"/>
      <c r="G1807" s="36"/>
      <c r="H1807" s="37"/>
      <c r="I1807" s="59"/>
      <c r="J1807" s="885"/>
      <c r="K1807" s="39"/>
      <c r="L1807" s="58" t="s">
        <v>445</v>
      </c>
      <c r="M1807" s="1446" t="s">
        <v>2328</v>
      </c>
      <c r="N1807" s="1334" t="s">
        <v>909</v>
      </c>
      <c r="O1807" s="1408" t="s">
        <v>2635</v>
      </c>
      <c r="P1807" s="179" t="s">
        <v>2632</v>
      </c>
    </row>
    <row r="1808" spans="1:16" s="14" customFormat="1" ht="42.65" customHeight="1" thickBot="1">
      <c r="A1808" s="1018"/>
      <c r="B1808" s="1463" t="s">
        <v>2307</v>
      </c>
      <c r="C1808" s="611" t="s">
        <v>2634</v>
      </c>
      <c r="D1808" s="178"/>
      <c r="E1808" s="24"/>
      <c r="F1808" s="15"/>
      <c r="G1808" s="36"/>
      <c r="H1808" s="37"/>
      <c r="I1808" s="59"/>
      <c r="J1808" s="885"/>
      <c r="K1808" s="39"/>
      <c r="L1808" s="58" t="s">
        <v>447</v>
      </c>
      <c r="M1808" s="1447" t="s">
        <v>2328</v>
      </c>
      <c r="N1808" s="1334" t="s">
        <v>909</v>
      </c>
      <c r="O1808" s="1408" t="s">
        <v>2635</v>
      </c>
      <c r="P1808" s="1343" t="s">
        <v>2631</v>
      </c>
    </row>
    <row r="1809" spans="1:16" s="14" customFormat="1" ht="42.65" customHeight="1" thickBot="1">
      <c r="A1809" s="1018"/>
      <c r="B1809" s="1463" t="s">
        <v>2307</v>
      </c>
      <c r="C1809" s="611" t="s">
        <v>2634</v>
      </c>
      <c r="D1809" s="1389"/>
      <c r="E1809" s="24"/>
      <c r="F1809" s="15"/>
      <c r="G1809" s="36"/>
      <c r="H1809" s="37"/>
      <c r="I1809" s="59"/>
      <c r="J1809" s="885"/>
      <c r="K1809" s="39"/>
      <c r="L1809" s="58" t="s">
        <v>2415</v>
      </c>
      <c r="M1809" s="1446" t="s">
        <v>2328</v>
      </c>
      <c r="N1809" s="1334" t="s">
        <v>909</v>
      </c>
      <c r="O1809" s="1408" t="s">
        <v>2635</v>
      </c>
      <c r="P1809" s="1343" t="s">
        <v>2633</v>
      </c>
    </row>
    <row r="1810" spans="1:16" s="14" customFormat="1" ht="42.65" customHeight="1" thickBot="1">
      <c r="A1810" s="1018"/>
      <c r="B1810" s="1463" t="s">
        <v>2307</v>
      </c>
      <c r="C1810" s="611" t="s">
        <v>2634</v>
      </c>
      <c r="D1810" s="1389"/>
      <c r="E1810" s="24"/>
      <c r="F1810" s="15"/>
      <c r="G1810" s="36"/>
      <c r="H1810" s="37"/>
      <c r="I1810" s="59"/>
      <c r="J1810" s="885"/>
      <c r="K1810" s="39"/>
      <c r="L1810" s="58" t="s">
        <v>2416</v>
      </c>
      <c r="M1810" s="1446" t="s">
        <v>2328</v>
      </c>
      <c r="N1810" s="1334" t="s">
        <v>909</v>
      </c>
      <c r="O1810" s="1408" t="s">
        <v>2635</v>
      </c>
      <c r="P1810" s="179" t="s">
        <v>2632</v>
      </c>
    </row>
    <row r="1811" spans="1:16" s="14" customFormat="1" ht="42.65" customHeight="1" thickBot="1">
      <c r="A1811" s="1018"/>
      <c r="B1811" s="1463" t="s">
        <v>2307</v>
      </c>
      <c r="C1811" s="611" t="s">
        <v>2634</v>
      </c>
      <c r="D1811" s="1389"/>
      <c r="E1811" s="24"/>
      <c r="F1811" s="15"/>
      <c r="G1811" s="36"/>
      <c r="H1811" s="37"/>
      <c r="I1811" s="59"/>
      <c r="J1811" s="885"/>
      <c r="K1811" s="39"/>
      <c r="L1811" s="58" t="s">
        <v>2417</v>
      </c>
      <c r="M1811" s="1447" t="s">
        <v>2328</v>
      </c>
      <c r="N1811" s="1334" t="s">
        <v>909</v>
      </c>
      <c r="O1811" s="1408" t="s">
        <v>2635</v>
      </c>
      <c r="P1811" s="1343" t="s">
        <v>2631</v>
      </c>
    </row>
    <row r="1812" spans="1:16" s="14" customFormat="1" ht="42.65" customHeight="1" thickBot="1">
      <c r="A1812" s="1018"/>
      <c r="B1812" s="1463" t="s">
        <v>2307</v>
      </c>
      <c r="C1812" s="607" t="s">
        <v>2636</v>
      </c>
      <c r="D1812" s="1389"/>
      <c r="E1812" s="24"/>
      <c r="F1812" s="15"/>
      <c r="G1812" s="36"/>
      <c r="H1812" s="37"/>
      <c r="I1812" s="59"/>
      <c r="J1812" s="885"/>
      <c r="K1812" s="39"/>
      <c r="L1812" s="58" t="s">
        <v>52</v>
      </c>
      <c r="M1812" s="1446" t="s">
        <v>2328</v>
      </c>
      <c r="N1812" s="1334" t="s">
        <v>909</v>
      </c>
      <c r="O1812" s="1408" t="s">
        <v>2637</v>
      </c>
      <c r="P1812" s="179" t="s">
        <v>2219</v>
      </c>
    </row>
    <row r="1813" spans="1:16" s="14" customFormat="1" ht="42.65" customHeight="1" thickBot="1">
      <c r="A1813" s="1018"/>
      <c r="B1813" s="1463" t="s">
        <v>2307</v>
      </c>
      <c r="C1813" s="607" t="s">
        <v>2636</v>
      </c>
      <c r="D1813" s="178"/>
      <c r="E1813" s="935"/>
      <c r="F1813" s="537"/>
      <c r="G1813" s="538"/>
      <c r="H1813" s="539"/>
      <c r="I1813" s="540"/>
      <c r="J1813" s="890"/>
      <c r="K1813" s="541"/>
      <c r="L1813" s="58" t="s">
        <v>445</v>
      </c>
      <c r="M1813" s="1447" t="s">
        <v>2328</v>
      </c>
      <c r="N1813" s="1334" t="s">
        <v>909</v>
      </c>
      <c r="O1813" s="1408" t="s">
        <v>2637</v>
      </c>
      <c r="P1813" s="179" t="s">
        <v>2638</v>
      </c>
    </row>
    <row r="1814" spans="1:16" s="14" customFormat="1" ht="42.65" customHeight="1" thickBot="1">
      <c r="A1814" s="1018"/>
      <c r="B1814" s="1463" t="s">
        <v>2307</v>
      </c>
      <c r="C1814" s="607" t="s">
        <v>2636</v>
      </c>
      <c r="D1814" s="178"/>
      <c r="E1814" s="980"/>
      <c r="F1814" s="15"/>
      <c r="G1814" s="36"/>
      <c r="H1814" s="37"/>
      <c r="I1814" s="59"/>
      <c r="J1814" s="890"/>
      <c r="K1814" s="39"/>
      <c r="L1814" s="58" t="s">
        <v>447</v>
      </c>
      <c r="M1814" s="1446" t="s">
        <v>2328</v>
      </c>
      <c r="N1814" s="1334" t="s">
        <v>909</v>
      </c>
      <c r="O1814" s="1408" t="s">
        <v>2637</v>
      </c>
      <c r="P1814" s="179" t="s">
        <v>2221</v>
      </c>
    </row>
    <row r="1815" spans="1:16" s="14" customFormat="1" ht="42.65" customHeight="1" thickBot="1">
      <c r="A1815" s="1018"/>
      <c r="B1815" s="1463" t="s">
        <v>2307</v>
      </c>
      <c r="C1815" s="607" t="s">
        <v>2636</v>
      </c>
      <c r="D1815" s="178"/>
      <c r="E1815" s="980"/>
      <c r="F1815" s="15"/>
      <c r="G1815" s="36"/>
      <c r="H1815" s="37"/>
      <c r="I1815" s="59"/>
      <c r="J1815" s="890"/>
      <c r="K1815" s="39"/>
      <c r="L1815" s="58" t="s">
        <v>2415</v>
      </c>
      <c r="M1815" s="1446" t="s">
        <v>2328</v>
      </c>
      <c r="N1815" s="1334" t="s">
        <v>909</v>
      </c>
      <c r="O1815" s="1408" t="s">
        <v>2637</v>
      </c>
      <c r="P1815" s="179" t="s">
        <v>2219</v>
      </c>
    </row>
    <row r="1816" spans="1:16" s="14" customFormat="1" ht="42.65" customHeight="1" thickBot="1">
      <c r="A1816" s="1018"/>
      <c r="B1816" s="1463" t="s">
        <v>2307</v>
      </c>
      <c r="C1816" s="607" t="s">
        <v>2636</v>
      </c>
      <c r="D1816" s="178"/>
      <c r="E1816" s="980"/>
      <c r="F1816" s="15"/>
      <c r="G1816" s="36"/>
      <c r="H1816" s="37"/>
      <c r="I1816" s="59"/>
      <c r="J1816" s="890"/>
      <c r="K1816" s="39"/>
      <c r="L1816" s="58" t="s">
        <v>2416</v>
      </c>
      <c r="M1816" s="1447" t="s">
        <v>2328</v>
      </c>
      <c r="N1816" s="1334" t="s">
        <v>909</v>
      </c>
      <c r="O1816" s="1408" t="s">
        <v>2637</v>
      </c>
      <c r="P1816" s="179" t="s">
        <v>2638</v>
      </c>
    </row>
    <row r="1817" spans="1:16" s="14" customFormat="1" ht="42.65" customHeight="1" thickBot="1">
      <c r="A1817" s="1018"/>
      <c r="B1817" s="1463" t="s">
        <v>2307</v>
      </c>
      <c r="C1817" s="607" t="s">
        <v>2636</v>
      </c>
      <c r="D1817" s="178"/>
      <c r="E1817" s="980"/>
      <c r="F1817" s="15"/>
      <c r="G1817" s="36"/>
      <c r="H1817" s="37"/>
      <c r="I1817" s="59"/>
      <c r="J1817" s="890"/>
      <c r="K1817" s="39"/>
      <c r="L1817" s="58" t="s">
        <v>2417</v>
      </c>
      <c r="M1817" s="1446" t="s">
        <v>2328</v>
      </c>
      <c r="N1817" s="1334" t="s">
        <v>909</v>
      </c>
      <c r="O1817" s="1408" t="s">
        <v>2637</v>
      </c>
      <c r="P1817" s="179" t="s">
        <v>2221</v>
      </c>
    </row>
    <row r="1818" spans="1:16" s="14" customFormat="1" ht="42.65" customHeight="1">
      <c r="A1818" s="1018"/>
      <c r="B1818" s="1463" t="s">
        <v>2307</v>
      </c>
      <c r="C1818" s="611" t="s">
        <v>2639</v>
      </c>
      <c r="D1818" s="1464" t="s">
        <v>2177</v>
      </c>
      <c r="E1818" s="980"/>
      <c r="F1818" s="15"/>
      <c r="G1818" s="36"/>
      <c r="H1818" s="37"/>
      <c r="I1818" s="59"/>
      <c r="J1818" s="890"/>
      <c r="K1818" s="39"/>
      <c r="L1818" s="58" t="s">
        <v>52</v>
      </c>
      <c r="M1818" s="154" t="s">
        <v>21</v>
      </c>
      <c r="N1818" s="1334" t="s">
        <v>909</v>
      </c>
      <c r="O1818" s="1408" t="s">
        <v>2640</v>
      </c>
      <c r="P1818" s="1343" t="s">
        <v>2641</v>
      </c>
    </row>
    <row r="1819" spans="1:16" s="14" customFormat="1" ht="42.65" customHeight="1">
      <c r="A1819" s="1018"/>
      <c r="B1819" s="1463" t="s">
        <v>2307</v>
      </c>
      <c r="C1819" s="611" t="s">
        <v>2639</v>
      </c>
      <c r="D1819" s="1464" t="s">
        <v>2177</v>
      </c>
      <c r="E1819" s="980"/>
      <c r="F1819" s="15"/>
      <c r="G1819" s="36"/>
      <c r="H1819" s="37"/>
      <c r="I1819" s="59"/>
      <c r="J1819" s="890"/>
      <c r="K1819" s="952"/>
      <c r="L1819" s="58" t="s">
        <v>445</v>
      </c>
      <c r="M1819" s="154" t="s">
        <v>21</v>
      </c>
      <c r="N1819" s="1334" t="s">
        <v>909</v>
      </c>
      <c r="O1819" s="1408" t="s">
        <v>2640</v>
      </c>
      <c r="P1819" s="179" t="s">
        <v>2642</v>
      </c>
    </row>
    <row r="1820" spans="1:16" s="14" customFormat="1" ht="42.65" customHeight="1">
      <c r="A1820" s="1018"/>
      <c r="B1820" s="1463" t="s">
        <v>2307</v>
      </c>
      <c r="C1820" s="607" t="s">
        <v>2639</v>
      </c>
      <c r="D1820" s="1464" t="s">
        <v>2177</v>
      </c>
      <c r="E1820" s="980"/>
      <c r="F1820" s="15"/>
      <c r="G1820" s="36"/>
      <c r="H1820" s="37"/>
      <c r="I1820" s="59"/>
      <c r="J1820" s="890"/>
      <c r="K1820" s="952"/>
      <c r="L1820" s="58" t="s">
        <v>447</v>
      </c>
      <c r="M1820" s="154" t="s">
        <v>21</v>
      </c>
      <c r="N1820" s="1334" t="s">
        <v>909</v>
      </c>
      <c r="O1820" s="1408" t="s">
        <v>2640</v>
      </c>
      <c r="P1820" s="179" t="s">
        <v>2641</v>
      </c>
    </row>
    <row r="1821" spans="1:16" s="14" customFormat="1" ht="42.65" customHeight="1">
      <c r="A1821" s="1018"/>
      <c r="B1821" s="1463" t="s">
        <v>2307</v>
      </c>
      <c r="C1821" s="607" t="s">
        <v>2639</v>
      </c>
      <c r="D1821" s="1464" t="s">
        <v>2177</v>
      </c>
      <c r="E1821" s="980"/>
      <c r="F1821" s="15"/>
      <c r="G1821" s="36"/>
      <c r="H1821" s="37"/>
      <c r="I1821" s="59"/>
      <c r="J1821" s="907"/>
      <c r="K1821" s="952"/>
      <c r="L1821" s="58" t="s">
        <v>2415</v>
      </c>
      <c r="M1821" s="154" t="s">
        <v>21</v>
      </c>
      <c r="N1821" s="1334" t="s">
        <v>909</v>
      </c>
      <c r="O1821" s="1408" t="s">
        <v>2640</v>
      </c>
      <c r="P1821" s="1343" t="s">
        <v>2641</v>
      </c>
    </row>
    <row r="1822" spans="1:16" s="14" customFormat="1" ht="42.65" customHeight="1">
      <c r="A1822" s="1018"/>
      <c r="B1822" s="1463" t="s">
        <v>2307</v>
      </c>
      <c r="C1822" s="607" t="s">
        <v>2639</v>
      </c>
      <c r="D1822" s="1464" t="s">
        <v>2177</v>
      </c>
      <c r="E1822" s="980"/>
      <c r="F1822" s="15"/>
      <c r="G1822" s="36"/>
      <c r="H1822" s="37"/>
      <c r="I1822" s="59"/>
      <c r="J1822" s="907"/>
      <c r="K1822" s="952"/>
      <c r="L1822" s="58" t="s">
        <v>2416</v>
      </c>
      <c r="M1822" s="154" t="s">
        <v>21</v>
      </c>
      <c r="N1822" s="1334" t="s">
        <v>909</v>
      </c>
      <c r="O1822" s="1408" t="s">
        <v>2640</v>
      </c>
      <c r="P1822" s="179" t="s">
        <v>2642</v>
      </c>
    </row>
    <row r="1823" spans="1:16" s="14" customFormat="1" ht="42.65" customHeight="1" thickBot="1">
      <c r="A1823" s="1018"/>
      <c r="B1823" s="1463" t="s">
        <v>2307</v>
      </c>
      <c r="C1823" s="607" t="s">
        <v>2639</v>
      </c>
      <c r="D1823" s="1464" t="s">
        <v>2177</v>
      </c>
      <c r="E1823" s="980"/>
      <c r="F1823" s="15"/>
      <c r="G1823" s="36"/>
      <c r="H1823" s="37"/>
      <c r="I1823" s="59"/>
      <c r="J1823" s="907"/>
      <c r="K1823" s="952"/>
      <c r="L1823" s="58" t="s">
        <v>2417</v>
      </c>
      <c r="M1823" s="154" t="s">
        <v>21</v>
      </c>
      <c r="N1823" s="1334" t="s">
        <v>909</v>
      </c>
      <c r="O1823" s="1408" t="s">
        <v>2640</v>
      </c>
      <c r="P1823" s="179" t="s">
        <v>2641</v>
      </c>
    </row>
    <row r="1824" spans="1:16" s="14" customFormat="1" ht="42.65" customHeight="1" thickBot="1">
      <c r="A1824" s="1018"/>
      <c r="B1824" s="953" t="s">
        <v>2318</v>
      </c>
      <c r="C1824" s="607" t="s">
        <v>2643</v>
      </c>
      <c r="D1824" s="1583"/>
      <c r="E1824" s="980"/>
      <c r="F1824" s="15"/>
      <c r="G1824" s="36"/>
      <c r="H1824" s="37"/>
      <c r="I1824" s="59"/>
      <c r="J1824" s="907"/>
      <c r="K1824" s="952"/>
      <c r="L1824" s="58" t="s">
        <v>52</v>
      </c>
      <c r="M1824" s="1446" t="s">
        <v>2328</v>
      </c>
      <c r="N1824" s="1334" t="s">
        <v>909</v>
      </c>
      <c r="O1824" s="1408" t="s">
        <v>2644</v>
      </c>
      <c r="P1824" s="179" t="s">
        <v>1264</v>
      </c>
    </row>
    <row r="1825" spans="1:16" s="14" customFormat="1" ht="42.65" customHeight="1" thickBot="1">
      <c r="A1825" s="1018"/>
      <c r="B1825" s="953" t="s">
        <v>2318</v>
      </c>
      <c r="C1825" s="607" t="s">
        <v>2643</v>
      </c>
      <c r="D1825" s="1583"/>
      <c r="E1825" s="980"/>
      <c r="F1825" s="15"/>
      <c r="G1825" s="36"/>
      <c r="H1825" s="37"/>
      <c r="I1825" s="540"/>
      <c r="J1825" s="890"/>
      <c r="K1825" s="994"/>
      <c r="L1825" s="58" t="s">
        <v>445</v>
      </c>
      <c r="M1825" s="1446" t="s">
        <v>2328</v>
      </c>
      <c r="N1825" s="1334" t="s">
        <v>909</v>
      </c>
      <c r="O1825" s="1408" t="s">
        <v>2644</v>
      </c>
      <c r="P1825" s="179" t="s">
        <v>2645</v>
      </c>
    </row>
    <row r="1826" spans="1:16" s="14" customFormat="1" ht="42.65" customHeight="1" thickBot="1">
      <c r="A1826" s="1018"/>
      <c r="B1826" s="953" t="s">
        <v>2318</v>
      </c>
      <c r="C1826" s="607" t="s">
        <v>2643</v>
      </c>
      <c r="D1826" s="1583"/>
      <c r="E1826" s="964"/>
      <c r="F1826" s="981"/>
      <c r="G1826" s="982"/>
      <c r="H1826" s="952"/>
      <c r="I1826" s="59"/>
      <c r="J1826" s="890"/>
      <c r="K1826" s="952"/>
      <c r="L1826" s="58" t="s">
        <v>447</v>
      </c>
      <c r="M1826" s="1446" t="s">
        <v>2328</v>
      </c>
      <c r="N1826" s="1334" t="s">
        <v>909</v>
      </c>
      <c r="O1826" s="1408" t="s">
        <v>2644</v>
      </c>
      <c r="P1826" s="179" t="s">
        <v>1264</v>
      </c>
    </row>
    <row r="1827" spans="1:16" s="14" customFormat="1" ht="42.65" customHeight="1" thickBot="1">
      <c r="A1827" s="1018"/>
      <c r="B1827" s="953" t="s">
        <v>2318</v>
      </c>
      <c r="C1827" s="607" t="s">
        <v>2643</v>
      </c>
      <c r="D1827" s="1583"/>
      <c r="E1827" s="980"/>
      <c r="F1827" s="15"/>
      <c r="G1827" s="36"/>
      <c r="H1827" s="37"/>
      <c r="I1827" s="59"/>
      <c r="J1827" s="907"/>
      <c r="K1827" s="952"/>
      <c r="L1827" s="58" t="s">
        <v>2034</v>
      </c>
      <c r="M1827" s="1446" t="s">
        <v>2328</v>
      </c>
      <c r="N1827" s="1334" t="s">
        <v>909</v>
      </c>
      <c r="O1827" s="1408" t="s">
        <v>2644</v>
      </c>
      <c r="P1827" s="179" t="s">
        <v>1264</v>
      </c>
    </row>
    <row r="1828" spans="1:16" s="14" customFormat="1" ht="42.65" customHeight="1" thickBot="1">
      <c r="A1828" s="1018"/>
      <c r="B1828" s="953" t="s">
        <v>2318</v>
      </c>
      <c r="C1828" s="607" t="s">
        <v>2643</v>
      </c>
      <c r="D1828" s="1583"/>
      <c r="E1828" s="980"/>
      <c r="F1828" s="15"/>
      <c r="G1828" s="36"/>
      <c r="H1828" s="37"/>
      <c r="I1828" s="540"/>
      <c r="J1828" s="890"/>
      <c r="K1828" s="994"/>
      <c r="L1828" s="58" t="s">
        <v>2035</v>
      </c>
      <c r="M1828" s="1446" t="s">
        <v>2328</v>
      </c>
      <c r="N1828" s="1334" t="s">
        <v>909</v>
      </c>
      <c r="O1828" s="1408" t="s">
        <v>2644</v>
      </c>
      <c r="P1828" s="179" t="s">
        <v>2645</v>
      </c>
    </row>
    <row r="1829" spans="1:16" s="14" customFormat="1" ht="42.65" customHeight="1" thickBot="1">
      <c r="A1829" s="1018"/>
      <c r="B1829" s="1463" t="s">
        <v>2307</v>
      </c>
      <c r="C1829" s="607" t="s">
        <v>2643</v>
      </c>
      <c r="D1829" s="1583"/>
      <c r="E1829" s="964"/>
      <c r="F1829" s="981"/>
      <c r="G1829" s="982"/>
      <c r="H1829" s="952"/>
      <c r="I1829" s="59"/>
      <c r="J1829" s="890"/>
      <c r="K1829" s="952"/>
      <c r="L1829" s="58" t="s">
        <v>2213</v>
      </c>
      <c r="M1829" s="1446" t="s">
        <v>2328</v>
      </c>
      <c r="N1829" s="1334" t="s">
        <v>909</v>
      </c>
      <c r="O1829" s="1408" t="s">
        <v>2644</v>
      </c>
      <c r="P1829" s="179" t="s">
        <v>1264</v>
      </c>
    </row>
    <row r="1830" spans="1:16" s="14" customFormat="1" ht="42.65" customHeight="1" thickBot="1">
      <c r="A1830" s="1018"/>
      <c r="B1830" s="1463" t="s">
        <v>2307</v>
      </c>
      <c r="C1830" s="611" t="s">
        <v>2646</v>
      </c>
      <c r="D1830" s="1583"/>
      <c r="E1830" s="964"/>
      <c r="F1830" s="981"/>
      <c r="G1830" s="982"/>
      <c r="H1830" s="952"/>
      <c r="I1830" s="59"/>
      <c r="J1830" s="890"/>
      <c r="K1830" s="952"/>
      <c r="L1830" s="58" t="s">
        <v>52</v>
      </c>
      <c r="M1830" s="1446" t="s">
        <v>2157</v>
      </c>
      <c r="N1830" s="1334" t="s">
        <v>909</v>
      </c>
      <c r="O1830" s="1408" t="s">
        <v>2647</v>
      </c>
      <c r="P1830" s="179" t="s">
        <v>1713</v>
      </c>
    </row>
    <row r="1831" spans="1:16" s="14" customFormat="1" ht="42.65" customHeight="1" thickBot="1">
      <c r="A1831" s="1018"/>
      <c r="B1831" s="1463" t="s">
        <v>2307</v>
      </c>
      <c r="C1831" s="611" t="s">
        <v>2646</v>
      </c>
      <c r="D1831" s="1583"/>
      <c r="E1831" s="964"/>
      <c r="F1831" s="981"/>
      <c r="G1831" s="982"/>
      <c r="H1831" s="952"/>
      <c r="I1831" s="59"/>
      <c r="J1831" s="890"/>
      <c r="K1831" s="952"/>
      <c r="L1831" s="58" t="s">
        <v>445</v>
      </c>
      <c r="M1831" s="1446" t="s">
        <v>2157</v>
      </c>
      <c r="N1831" s="1334" t="s">
        <v>909</v>
      </c>
      <c r="O1831" s="1408" t="s">
        <v>2647</v>
      </c>
      <c r="P1831" s="179" t="s">
        <v>2648</v>
      </c>
    </row>
    <row r="1832" spans="1:16" s="14" customFormat="1" ht="42.65" customHeight="1" thickBot="1">
      <c r="A1832" s="1018"/>
      <c r="B1832" s="1463" t="s">
        <v>2307</v>
      </c>
      <c r="C1832" s="607" t="s">
        <v>2646</v>
      </c>
      <c r="D1832" s="1583"/>
      <c r="E1832" s="962"/>
      <c r="F1832" s="981"/>
      <c r="G1832" s="982"/>
      <c r="H1832" s="952"/>
      <c r="I1832" s="59"/>
      <c r="J1832" s="890"/>
      <c r="K1832" s="952"/>
      <c r="L1832" s="58" t="s">
        <v>447</v>
      </c>
      <c r="M1832" s="1446" t="s">
        <v>2157</v>
      </c>
      <c r="N1832" s="1334" t="s">
        <v>909</v>
      </c>
      <c r="O1832" s="1408" t="s">
        <v>2647</v>
      </c>
      <c r="P1832" s="179" t="s">
        <v>1713</v>
      </c>
    </row>
    <row r="1833" spans="1:16" s="14" customFormat="1" ht="42.65" customHeight="1" thickBot="1">
      <c r="A1833" s="1018"/>
      <c r="B1833" s="1463" t="s">
        <v>2307</v>
      </c>
      <c r="C1833" s="607" t="s">
        <v>2646</v>
      </c>
      <c r="D1833" s="1583"/>
      <c r="E1833" s="960"/>
      <c r="F1833" s="981"/>
      <c r="G1833" s="982"/>
      <c r="H1833" s="952"/>
      <c r="I1833" s="59"/>
      <c r="J1833" s="890"/>
      <c r="K1833" s="952"/>
      <c r="L1833" s="58" t="s">
        <v>2034</v>
      </c>
      <c r="M1833" s="1446" t="s">
        <v>2157</v>
      </c>
      <c r="N1833" s="1334" t="s">
        <v>909</v>
      </c>
      <c r="O1833" s="1408" t="s">
        <v>2647</v>
      </c>
      <c r="P1833" s="179" t="s">
        <v>1713</v>
      </c>
    </row>
    <row r="1834" spans="1:16" s="14" customFormat="1" ht="42.65" customHeight="1" thickBot="1">
      <c r="A1834" s="1018"/>
      <c r="B1834" s="1463" t="s">
        <v>2307</v>
      </c>
      <c r="C1834" s="607" t="s">
        <v>2646</v>
      </c>
      <c r="D1834" s="1585"/>
      <c r="E1834" s="963"/>
      <c r="F1834" s="981"/>
      <c r="G1834" s="982"/>
      <c r="H1834" s="952"/>
      <c r="I1834" s="59"/>
      <c r="J1834" s="890"/>
      <c r="K1834" s="952"/>
      <c r="L1834" s="58" t="s">
        <v>2035</v>
      </c>
      <c r="M1834" s="1446" t="s">
        <v>2157</v>
      </c>
      <c r="N1834" s="1334" t="s">
        <v>909</v>
      </c>
      <c r="O1834" s="1408" t="s">
        <v>2647</v>
      </c>
      <c r="P1834" s="179" t="s">
        <v>2648</v>
      </c>
    </row>
    <row r="1835" spans="1:16" s="14" customFormat="1" ht="42.65" customHeight="1" thickBot="1">
      <c r="A1835" s="1018"/>
      <c r="B1835" s="1463" t="s">
        <v>2307</v>
      </c>
      <c r="C1835" s="607" t="s">
        <v>2646</v>
      </c>
      <c r="D1835" s="1583"/>
      <c r="E1835" s="964"/>
      <c r="F1835" s="992"/>
      <c r="G1835" s="993"/>
      <c r="H1835" s="994"/>
      <c r="I1835" s="540"/>
      <c r="J1835" s="890"/>
      <c r="K1835" s="952"/>
      <c r="L1835" s="58" t="s">
        <v>2213</v>
      </c>
      <c r="M1835" s="1446" t="s">
        <v>2157</v>
      </c>
      <c r="N1835" s="1334" t="s">
        <v>909</v>
      </c>
      <c r="O1835" s="1408" t="s">
        <v>2647</v>
      </c>
      <c r="P1835" s="179" t="s">
        <v>1713</v>
      </c>
    </row>
    <row r="1836" spans="1:16" s="68" customFormat="1" ht="42.65" customHeight="1" thickBot="1">
      <c r="A1836" s="75"/>
      <c r="B1836" s="1463" t="s">
        <v>2307</v>
      </c>
      <c r="C1836" s="611" t="s">
        <v>2649</v>
      </c>
      <c r="D1836" s="1583"/>
      <c r="E1836" s="980"/>
      <c r="F1836" s="66"/>
      <c r="G1836" s="961"/>
      <c r="H1836" s="943"/>
      <c r="I1836" s="88"/>
      <c r="J1836" s="890"/>
      <c r="K1836" s="952"/>
      <c r="L1836" s="58" t="s">
        <v>52</v>
      </c>
      <c r="M1836" s="1446" t="s">
        <v>2157</v>
      </c>
      <c r="N1836" s="1334" t="s">
        <v>909</v>
      </c>
      <c r="O1836" s="1408" t="s">
        <v>2650</v>
      </c>
      <c r="P1836" s="1343" t="s">
        <v>2651</v>
      </c>
    </row>
    <row r="1837" spans="1:16" s="68" customFormat="1" ht="42.65" customHeight="1" thickBot="1">
      <c r="A1837" s="75"/>
      <c r="B1837" s="1463" t="s">
        <v>2307</v>
      </c>
      <c r="C1837" s="611" t="s">
        <v>2649</v>
      </c>
      <c r="D1837" s="1583"/>
      <c r="E1837" s="980"/>
      <c r="F1837" s="66"/>
      <c r="G1837" s="961"/>
      <c r="H1837" s="943"/>
      <c r="I1837" s="88"/>
      <c r="J1837" s="890"/>
      <c r="K1837" s="952"/>
      <c r="L1837" s="58" t="s">
        <v>445</v>
      </c>
      <c r="M1837" s="1446" t="s">
        <v>2157</v>
      </c>
      <c r="N1837" s="1334" t="s">
        <v>909</v>
      </c>
      <c r="O1837" s="1408" t="s">
        <v>2650</v>
      </c>
      <c r="P1837" s="179" t="s">
        <v>2652</v>
      </c>
    </row>
    <row r="1838" spans="1:16" s="14" customFormat="1" ht="42.65" customHeight="1" thickBot="1">
      <c r="A1838" s="1018"/>
      <c r="B1838" s="1463" t="s">
        <v>2307</v>
      </c>
      <c r="C1838" s="607" t="s">
        <v>2649</v>
      </c>
      <c r="D1838" s="1583"/>
      <c r="E1838" s="980"/>
      <c r="F1838" s="66"/>
      <c r="G1838" s="961"/>
      <c r="H1838" s="943"/>
      <c r="I1838" s="88"/>
      <c r="J1838" s="890"/>
      <c r="K1838" s="952"/>
      <c r="L1838" s="58" t="s">
        <v>447</v>
      </c>
      <c r="M1838" s="1446" t="s">
        <v>2157</v>
      </c>
      <c r="N1838" s="1334" t="s">
        <v>909</v>
      </c>
      <c r="O1838" s="1408" t="s">
        <v>2650</v>
      </c>
      <c r="P1838" s="179" t="s">
        <v>2653</v>
      </c>
    </row>
    <row r="1839" spans="1:16" s="68" customFormat="1" ht="42.65" customHeight="1" thickBot="1">
      <c r="A1839" s="75"/>
      <c r="B1839" s="1463" t="s">
        <v>2307</v>
      </c>
      <c r="C1839" s="607" t="s">
        <v>2649</v>
      </c>
      <c r="D1839" s="1583"/>
      <c r="E1839" s="980"/>
      <c r="F1839" s="66"/>
      <c r="G1839" s="961"/>
      <c r="H1839" s="943"/>
      <c r="I1839" s="88"/>
      <c r="J1839" s="890"/>
      <c r="K1839" s="952"/>
      <c r="L1839" s="58" t="s">
        <v>2034</v>
      </c>
      <c r="M1839" s="1446" t="s">
        <v>2157</v>
      </c>
      <c r="N1839" s="1334" t="s">
        <v>909</v>
      </c>
      <c r="O1839" s="1408" t="s">
        <v>2650</v>
      </c>
      <c r="P1839" s="179" t="s">
        <v>2654</v>
      </c>
    </row>
    <row r="1840" spans="1:16" s="68" customFormat="1" ht="42.65" customHeight="1" thickBot="1">
      <c r="A1840" s="75"/>
      <c r="B1840" s="1463" t="s">
        <v>2307</v>
      </c>
      <c r="C1840" s="607" t="s">
        <v>2649</v>
      </c>
      <c r="D1840" s="1583"/>
      <c r="E1840" s="980"/>
      <c r="F1840" s="66"/>
      <c r="G1840" s="961"/>
      <c r="H1840" s="943"/>
      <c r="I1840" s="88"/>
      <c r="J1840" s="890"/>
      <c r="K1840" s="952"/>
      <c r="L1840" s="58" t="s">
        <v>2035</v>
      </c>
      <c r="M1840" s="1446" t="s">
        <v>2157</v>
      </c>
      <c r="N1840" s="1334" t="s">
        <v>909</v>
      </c>
      <c r="O1840" s="1408" t="s">
        <v>2650</v>
      </c>
      <c r="P1840" s="179" t="s">
        <v>2652</v>
      </c>
    </row>
    <row r="1841" spans="1:16" s="68" customFormat="1" ht="42.65" customHeight="1" thickBot="1">
      <c r="A1841" s="75"/>
      <c r="B1841" s="1463" t="s">
        <v>2307</v>
      </c>
      <c r="C1841" s="607" t="s">
        <v>2649</v>
      </c>
      <c r="D1841" s="1583"/>
      <c r="E1841" s="980"/>
      <c r="F1841" s="66"/>
      <c r="G1841" s="961"/>
      <c r="H1841" s="943"/>
      <c r="I1841" s="88"/>
      <c r="J1841" s="890"/>
      <c r="K1841" s="952"/>
      <c r="L1841" s="58" t="s">
        <v>2213</v>
      </c>
      <c r="M1841" s="1446" t="s">
        <v>2157</v>
      </c>
      <c r="N1841" s="1334" t="s">
        <v>909</v>
      </c>
      <c r="O1841" s="1408" t="s">
        <v>2650</v>
      </c>
      <c r="P1841" s="179" t="s">
        <v>2655</v>
      </c>
    </row>
    <row r="1842" spans="1:16" s="68" customFormat="1" ht="42.65" customHeight="1" thickBot="1">
      <c r="A1842" s="75"/>
      <c r="B1842" s="1463" t="s">
        <v>2307</v>
      </c>
      <c r="C1842" s="611" t="s">
        <v>2656</v>
      </c>
      <c r="D1842" s="1475" t="s">
        <v>2177</v>
      </c>
      <c r="E1842" s="980"/>
      <c r="F1842" s="66"/>
      <c r="G1842" s="961"/>
      <c r="H1842" s="943"/>
      <c r="I1842" s="88"/>
      <c r="J1842" s="890"/>
      <c r="K1842" s="952"/>
      <c r="L1842" s="58" t="s">
        <v>52</v>
      </c>
      <c r="M1842" s="1446" t="s">
        <v>2157</v>
      </c>
      <c r="N1842" s="1334" t="s">
        <v>909</v>
      </c>
      <c r="O1842" s="1406" t="s">
        <v>2657</v>
      </c>
      <c r="P1842" s="1343" t="s">
        <v>2658</v>
      </c>
    </row>
    <row r="1843" spans="1:16" s="68" customFormat="1" ht="42.65" customHeight="1" thickBot="1">
      <c r="A1843" s="75"/>
      <c r="B1843" s="1463" t="s">
        <v>2307</v>
      </c>
      <c r="C1843" s="611" t="s">
        <v>2656</v>
      </c>
      <c r="D1843" s="1475" t="s">
        <v>2177</v>
      </c>
      <c r="E1843" s="980"/>
      <c r="F1843" s="66"/>
      <c r="G1843" s="961"/>
      <c r="H1843" s="943"/>
      <c r="I1843" s="88"/>
      <c r="J1843" s="890"/>
      <c r="K1843" s="952"/>
      <c r="L1843" s="58" t="s">
        <v>445</v>
      </c>
      <c r="M1843" s="1446" t="s">
        <v>2157</v>
      </c>
      <c r="N1843" s="1334" t="s">
        <v>909</v>
      </c>
      <c r="O1843" s="1408" t="s">
        <v>2657</v>
      </c>
      <c r="P1843" s="179" t="s">
        <v>2659</v>
      </c>
    </row>
    <row r="1844" spans="1:16" s="68" customFormat="1" ht="42.65" customHeight="1" thickBot="1">
      <c r="A1844" s="75"/>
      <c r="B1844" s="1463" t="s">
        <v>2307</v>
      </c>
      <c r="C1844" s="611" t="s">
        <v>2656</v>
      </c>
      <c r="D1844" s="1475" t="s">
        <v>2177</v>
      </c>
      <c r="E1844" s="980"/>
      <c r="F1844" s="66"/>
      <c r="G1844" s="961"/>
      <c r="H1844" s="943"/>
      <c r="I1844" s="88"/>
      <c r="J1844" s="890"/>
      <c r="K1844" s="952"/>
      <c r="L1844" s="58" t="s">
        <v>447</v>
      </c>
      <c r="M1844" s="1446" t="s">
        <v>2157</v>
      </c>
      <c r="N1844" s="1334" t="s">
        <v>909</v>
      </c>
      <c r="O1844" s="1408" t="s">
        <v>2657</v>
      </c>
      <c r="P1844" s="179" t="s">
        <v>2658</v>
      </c>
    </row>
    <row r="1845" spans="1:16" s="68" customFormat="1" ht="42.65" customHeight="1" thickBot="1">
      <c r="A1845" s="75"/>
      <c r="B1845" s="1463" t="s">
        <v>2307</v>
      </c>
      <c r="C1845" s="607" t="s">
        <v>2656</v>
      </c>
      <c r="D1845" s="1475" t="s">
        <v>2177</v>
      </c>
      <c r="E1845" s="980"/>
      <c r="F1845" s="66"/>
      <c r="G1845" s="961"/>
      <c r="H1845" s="943"/>
      <c r="I1845" s="88"/>
      <c r="J1845" s="890"/>
      <c r="K1845" s="952"/>
      <c r="L1845" s="58" t="s">
        <v>2034</v>
      </c>
      <c r="M1845" s="1446" t="s">
        <v>2157</v>
      </c>
      <c r="N1845" s="1334" t="s">
        <v>909</v>
      </c>
      <c r="O1845" s="1408" t="s">
        <v>2657</v>
      </c>
      <c r="P1845" s="1343" t="s">
        <v>2658</v>
      </c>
    </row>
    <row r="1846" spans="1:16" s="14" customFormat="1" ht="42.65" customHeight="1" thickBot="1">
      <c r="A1846" s="1018"/>
      <c r="B1846" s="1463" t="s">
        <v>2307</v>
      </c>
      <c r="C1846" s="607" t="s">
        <v>2656</v>
      </c>
      <c r="D1846" s="1475" t="s">
        <v>2177</v>
      </c>
      <c r="E1846" s="980"/>
      <c r="F1846" s="66"/>
      <c r="G1846" s="961"/>
      <c r="H1846" s="943"/>
      <c r="I1846" s="88"/>
      <c r="J1846" s="890"/>
      <c r="K1846" s="952"/>
      <c r="L1846" s="58" t="s">
        <v>2035</v>
      </c>
      <c r="M1846" s="1446" t="s">
        <v>2157</v>
      </c>
      <c r="N1846" s="1334" t="s">
        <v>909</v>
      </c>
      <c r="O1846" s="1408" t="s">
        <v>2660</v>
      </c>
      <c r="P1846" s="179" t="s">
        <v>2661</v>
      </c>
    </row>
    <row r="1847" spans="1:16" s="14" customFormat="1" ht="42.65" customHeight="1" thickBot="1">
      <c r="A1847" s="1018"/>
      <c r="B1847" s="1463" t="s">
        <v>2307</v>
      </c>
      <c r="C1847" s="607" t="s">
        <v>2656</v>
      </c>
      <c r="D1847" s="1464" t="s">
        <v>2177</v>
      </c>
      <c r="E1847" s="980"/>
      <c r="F1847" s="66"/>
      <c r="G1847" s="961"/>
      <c r="H1847" s="943"/>
      <c r="I1847" s="88"/>
      <c r="J1847" s="890"/>
      <c r="K1847" s="952"/>
      <c r="L1847" s="58" t="s">
        <v>2213</v>
      </c>
      <c r="M1847" s="1446" t="s">
        <v>2157</v>
      </c>
      <c r="N1847" s="1334" t="s">
        <v>909</v>
      </c>
      <c r="O1847" s="1408" t="s">
        <v>2657</v>
      </c>
      <c r="P1847" s="179" t="s">
        <v>2658</v>
      </c>
    </row>
    <row r="1848" spans="1:16" s="21" customFormat="1" ht="42.65" customHeight="1" thickBot="1">
      <c r="A1848" s="1020"/>
      <c r="B1848" s="1463" t="s">
        <v>2307</v>
      </c>
      <c r="C1848" s="611" t="s">
        <v>2662</v>
      </c>
      <c r="D1848" s="1464" t="s">
        <v>2177</v>
      </c>
      <c r="E1848" s="980"/>
      <c r="F1848" s="66"/>
      <c r="G1848" s="961"/>
      <c r="H1848" s="943"/>
      <c r="I1848" s="88"/>
      <c r="J1848" s="890"/>
      <c r="K1848" s="952"/>
      <c r="L1848" s="117" t="s">
        <v>43</v>
      </c>
      <c r="M1848" s="1446" t="s">
        <v>2157</v>
      </c>
      <c r="N1848" s="1334" t="s">
        <v>909</v>
      </c>
      <c r="O1848" s="1410" t="s">
        <v>2663</v>
      </c>
      <c r="P1848" s="1343" t="s">
        <v>2664</v>
      </c>
    </row>
    <row r="1849" spans="1:16" s="21" customFormat="1" ht="42.65" customHeight="1" thickBot="1">
      <c r="A1849" s="1020"/>
      <c r="B1849" s="1463" t="s">
        <v>2307</v>
      </c>
      <c r="C1849" s="611" t="s">
        <v>2662</v>
      </c>
      <c r="D1849" s="1464" t="s">
        <v>2177</v>
      </c>
      <c r="E1849" s="980"/>
      <c r="F1849" s="66"/>
      <c r="G1849" s="961"/>
      <c r="H1849" s="943"/>
      <c r="I1849" s="59"/>
      <c r="J1849" s="890"/>
      <c r="K1849" s="952"/>
      <c r="L1849" s="58" t="s">
        <v>445</v>
      </c>
      <c r="M1849" s="1446" t="s">
        <v>2157</v>
      </c>
      <c r="N1849" s="1334" t="s">
        <v>909</v>
      </c>
      <c r="O1849" s="1410" t="s">
        <v>2663</v>
      </c>
      <c r="P1849" s="1343" t="s">
        <v>2652</v>
      </c>
    </row>
    <row r="1850" spans="1:16" s="14" customFormat="1" ht="42.65" customHeight="1" thickBot="1">
      <c r="A1850" s="1018"/>
      <c r="B1850" s="1463" t="s">
        <v>2307</v>
      </c>
      <c r="C1850" s="611" t="s">
        <v>2662</v>
      </c>
      <c r="D1850" s="1464" t="s">
        <v>2177</v>
      </c>
      <c r="E1850" s="991"/>
      <c r="F1850" s="981"/>
      <c r="G1850" s="982"/>
      <c r="H1850" s="952"/>
      <c r="I1850" s="59"/>
      <c r="J1850" s="890"/>
      <c r="K1850" s="952"/>
      <c r="L1850" s="117" t="s">
        <v>447</v>
      </c>
      <c r="M1850" s="1446" t="s">
        <v>2157</v>
      </c>
      <c r="N1850" s="1334" t="s">
        <v>909</v>
      </c>
      <c r="O1850" s="1410" t="s">
        <v>2663</v>
      </c>
      <c r="P1850" s="1343" t="s">
        <v>2664</v>
      </c>
    </row>
    <row r="1851" spans="1:16" s="14" customFormat="1" ht="42.65" customHeight="1" thickBot="1">
      <c r="A1851" s="1018"/>
      <c r="B1851" s="1463" t="s">
        <v>2307</v>
      </c>
      <c r="C1851" s="611" t="s">
        <v>2662</v>
      </c>
      <c r="D1851" s="1464" t="s">
        <v>2177</v>
      </c>
      <c r="E1851" s="991"/>
      <c r="F1851" s="981"/>
      <c r="G1851" s="982"/>
      <c r="H1851" s="952"/>
      <c r="I1851" s="59"/>
      <c r="J1851" s="907"/>
      <c r="K1851" s="952"/>
      <c r="L1851" s="117" t="s">
        <v>2415</v>
      </c>
      <c r="M1851" s="1446" t="s">
        <v>2157</v>
      </c>
      <c r="N1851" s="1334" t="s">
        <v>909</v>
      </c>
      <c r="O1851" s="1410" t="s">
        <v>2663</v>
      </c>
      <c r="P1851" s="1343" t="s">
        <v>2664</v>
      </c>
    </row>
    <row r="1852" spans="1:16" s="14" customFormat="1" ht="42.65" customHeight="1" thickBot="1">
      <c r="A1852" s="1018"/>
      <c r="B1852" s="1463" t="s">
        <v>2307</v>
      </c>
      <c r="C1852" s="611" t="s">
        <v>2662</v>
      </c>
      <c r="D1852" s="1464" t="s">
        <v>2177</v>
      </c>
      <c r="E1852" s="991"/>
      <c r="F1852" s="981"/>
      <c r="G1852" s="982"/>
      <c r="H1852" s="952"/>
      <c r="I1852" s="59"/>
      <c r="J1852" s="907"/>
      <c r="K1852" s="952"/>
      <c r="L1852" s="58" t="s">
        <v>2416</v>
      </c>
      <c r="M1852" s="1446" t="s">
        <v>2157</v>
      </c>
      <c r="N1852" s="1334" t="s">
        <v>909</v>
      </c>
      <c r="O1852" s="1410" t="s">
        <v>2663</v>
      </c>
      <c r="P1852" s="1343" t="s">
        <v>2652</v>
      </c>
    </row>
    <row r="1853" spans="1:16" s="14" customFormat="1" ht="42.65" customHeight="1" thickBot="1">
      <c r="A1853" s="1018"/>
      <c r="B1853" s="1463" t="s">
        <v>2307</v>
      </c>
      <c r="C1853" s="611" t="s">
        <v>2662</v>
      </c>
      <c r="D1853" s="1464" t="s">
        <v>2177</v>
      </c>
      <c r="E1853" s="991"/>
      <c r="F1853" s="981"/>
      <c r="G1853" s="982"/>
      <c r="H1853" s="952"/>
      <c r="I1853" s="59"/>
      <c r="J1853" s="907"/>
      <c r="K1853" s="952"/>
      <c r="L1853" s="117" t="s">
        <v>2417</v>
      </c>
      <c r="M1853" s="1446" t="s">
        <v>2157</v>
      </c>
      <c r="N1853" s="1334" t="s">
        <v>909</v>
      </c>
      <c r="O1853" s="1410" t="s">
        <v>2663</v>
      </c>
      <c r="P1853" s="1343" t="s">
        <v>2664</v>
      </c>
    </row>
    <row r="1854" spans="1:16" s="21" customFormat="1" ht="42.65" customHeight="1" thickBot="1">
      <c r="A1854" s="1020"/>
      <c r="B1854" s="1463" t="s">
        <v>2307</v>
      </c>
      <c r="C1854" s="607" t="s">
        <v>2665</v>
      </c>
      <c r="D1854" s="1475" t="s">
        <v>2177</v>
      </c>
      <c r="E1854" s="964"/>
      <c r="F1854" s="981"/>
      <c r="G1854" s="982"/>
      <c r="H1854" s="952"/>
      <c r="I1854" s="59"/>
      <c r="J1854" s="907"/>
      <c r="K1854" s="952"/>
      <c r="L1854" s="58" t="s">
        <v>52</v>
      </c>
      <c r="M1854" s="1446" t="s">
        <v>2157</v>
      </c>
      <c r="N1854" s="1334" t="s">
        <v>909</v>
      </c>
      <c r="O1854" s="1408" t="s">
        <v>2666</v>
      </c>
      <c r="P1854" s="179" t="s">
        <v>2664</v>
      </c>
    </row>
    <row r="1855" spans="1:16" s="14" customFormat="1" ht="42.65" customHeight="1" thickBot="1">
      <c r="A1855" s="1018"/>
      <c r="B1855" s="1463" t="s">
        <v>2307</v>
      </c>
      <c r="C1855" s="607" t="s">
        <v>2665</v>
      </c>
      <c r="D1855" s="1475" t="s">
        <v>2177</v>
      </c>
      <c r="E1855" s="964"/>
      <c r="F1855" s="981"/>
      <c r="G1855" s="982"/>
      <c r="H1855" s="952"/>
      <c r="I1855" s="59"/>
      <c r="J1855" s="890"/>
      <c r="K1855" s="952"/>
      <c r="L1855" s="117" t="s">
        <v>445</v>
      </c>
      <c r="M1855" s="1449" t="s">
        <v>2157</v>
      </c>
      <c r="N1855" s="1334" t="s">
        <v>909</v>
      </c>
      <c r="O1855" s="1408" t="s">
        <v>2666</v>
      </c>
      <c r="P1855" s="1343" t="s">
        <v>2652</v>
      </c>
    </row>
    <row r="1856" spans="1:16" s="14" customFormat="1" ht="42.65" customHeight="1" thickBot="1">
      <c r="A1856" s="1018"/>
      <c r="B1856" s="1463" t="s">
        <v>2307</v>
      </c>
      <c r="C1856" s="607" t="s">
        <v>2665</v>
      </c>
      <c r="D1856" s="1464" t="s">
        <v>2177</v>
      </c>
      <c r="E1856" s="964"/>
      <c r="F1856" s="992"/>
      <c r="G1856" s="993"/>
      <c r="H1856" s="994"/>
      <c r="I1856" s="540"/>
      <c r="J1856" s="890"/>
      <c r="K1856" s="994"/>
      <c r="L1856" s="820" t="s">
        <v>447</v>
      </c>
      <c r="M1856" s="1446" t="s">
        <v>2157</v>
      </c>
      <c r="N1856" s="1334" t="s">
        <v>909</v>
      </c>
      <c r="O1856" s="1408" t="s">
        <v>2666</v>
      </c>
      <c r="P1856" s="179" t="s">
        <v>2664</v>
      </c>
    </row>
    <row r="1857" spans="1:16" s="14" customFormat="1" ht="42.65" customHeight="1" thickBot="1">
      <c r="A1857" s="1018"/>
      <c r="B1857" s="1463" t="s">
        <v>2307</v>
      </c>
      <c r="C1857" s="607" t="s">
        <v>2665</v>
      </c>
      <c r="D1857" s="1464" t="s">
        <v>2177</v>
      </c>
      <c r="E1857" s="964"/>
      <c r="F1857" s="992"/>
      <c r="G1857" s="993"/>
      <c r="H1857" s="994"/>
      <c r="I1857" s="540"/>
      <c r="J1857" s="890"/>
      <c r="K1857" s="994"/>
      <c r="L1857" s="58" t="s">
        <v>2415</v>
      </c>
      <c r="M1857" s="1446" t="s">
        <v>2157</v>
      </c>
      <c r="N1857" s="1334" t="s">
        <v>909</v>
      </c>
      <c r="O1857" s="1408" t="s">
        <v>2666</v>
      </c>
      <c r="P1857" s="179" t="s">
        <v>2664</v>
      </c>
    </row>
    <row r="1858" spans="1:16" s="14" customFormat="1" ht="42.65" customHeight="1" thickBot="1">
      <c r="A1858" s="1018"/>
      <c r="B1858" s="1463" t="s">
        <v>2307</v>
      </c>
      <c r="C1858" s="607" t="s">
        <v>2665</v>
      </c>
      <c r="D1858" s="1464" t="s">
        <v>2177</v>
      </c>
      <c r="E1858" s="964"/>
      <c r="F1858" s="992"/>
      <c r="G1858" s="993"/>
      <c r="H1858" s="994"/>
      <c r="I1858" s="540"/>
      <c r="J1858" s="890"/>
      <c r="K1858" s="994"/>
      <c r="L1858" s="117" t="s">
        <v>2416</v>
      </c>
      <c r="M1858" s="1449" t="s">
        <v>2157</v>
      </c>
      <c r="N1858" s="1334" t="s">
        <v>909</v>
      </c>
      <c r="O1858" s="1408" t="s">
        <v>2666</v>
      </c>
      <c r="P1858" s="1343" t="s">
        <v>2652</v>
      </c>
    </row>
    <row r="1859" spans="1:16" s="14" customFormat="1" ht="42.65" customHeight="1" thickBot="1">
      <c r="A1859" s="1018"/>
      <c r="B1859" s="1463" t="s">
        <v>2307</v>
      </c>
      <c r="C1859" s="607" t="s">
        <v>2665</v>
      </c>
      <c r="D1859" s="1464" t="s">
        <v>2177</v>
      </c>
      <c r="E1859" s="964"/>
      <c r="F1859" s="992"/>
      <c r="G1859" s="993"/>
      <c r="H1859" s="994"/>
      <c r="I1859" s="540"/>
      <c r="J1859" s="890"/>
      <c r="K1859" s="994"/>
      <c r="L1859" s="820" t="s">
        <v>2417</v>
      </c>
      <c r="M1859" s="1446" t="s">
        <v>2157</v>
      </c>
      <c r="N1859" s="1334" t="s">
        <v>909</v>
      </c>
      <c r="O1859" s="1408" t="s">
        <v>2666</v>
      </c>
      <c r="P1859" s="179" t="s">
        <v>2664</v>
      </c>
    </row>
    <row r="1860" spans="1:16" s="14" customFormat="1" ht="42.65" customHeight="1" thickBot="1">
      <c r="A1860" s="1018"/>
      <c r="B1860" s="1463" t="s">
        <v>2307</v>
      </c>
      <c r="C1860" s="607" t="s">
        <v>2667</v>
      </c>
      <c r="D1860" s="1586"/>
      <c r="E1860" s="964"/>
      <c r="F1860" s="981"/>
      <c r="G1860" s="982"/>
      <c r="H1860" s="952"/>
      <c r="I1860" s="59"/>
      <c r="J1860" s="890"/>
      <c r="K1860" s="952"/>
      <c r="L1860" s="155" t="s">
        <v>2431</v>
      </c>
      <c r="M1860" s="1446" t="s">
        <v>2157</v>
      </c>
      <c r="N1860" s="1334" t="s">
        <v>909</v>
      </c>
      <c r="O1860" s="1408" t="s">
        <v>2668</v>
      </c>
      <c r="P1860" s="179" t="s">
        <v>2664</v>
      </c>
    </row>
    <row r="1861" spans="1:16" s="14" customFormat="1" ht="42.65" customHeight="1" thickBot="1">
      <c r="A1861" s="1018"/>
      <c r="B1861" s="1463" t="s">
        <v>2307</v>
      </c>
      <c r="C1861" s="607" t="s">
        <v>2667</v>
      </c>
      <c r="D1861" s="1586"/>
      <c r="E1861" s="964"/>
      <c r="F1861" s="981"/>
      <c r="G1861" s="982"/>
      <c r="H1861" s="952"/>
      <c r="I1861" s="59"/>
      <c r="J1861" s="890"/>
      <c r="K1861" s="952"/>
      <c r="L1861" s="155" t="s">
        <v>2266</v>
      </c>
      <c r="M1861" s="1446" t="s">
        <v>2157</v>
      </c>
      <c r="N1861" s="1334" t="s">
        <v>909</v>
      </c>
      <c r="O1861" s="1408" t="s">
        <v>2669</v>
      </c>
      <c r="P1861" s="1343" t="s">
        <v>2652</v>
      </c>
    </row>
    <row r="1862" spans="1:16" s="14" customFormat="1" ht="42.65" customHeight="1" thickBot="1">
      <c r="A1862" s="1018"/>
      <c r="B1862" s="1463" t="s">
        <v>2307</v>
      </c>
      <c r="C1862" s="607" t="s">
        <v>2667</v>
      </c>
      <c r="D1862" s="1586"/>
      <c r="E1862" s="964"/>
      <c r="F1862" s="981"/>
      <c r="G1862" s="982"/>
      <c r="H1862" s="952"/>
      <c r="I1862" s="59"/>
      <c r="J1862" s="890"/>
      <c r="K1862" s="952"/>
      <c r="L1862" s="155" t="s">
        <v>2670</v>
      </c>
      <c r="M1862" s="1446" t="s">
        <v>2157</v>
      </c>
      <c r="N1862" s="1334" t="s">
        <v>909</v>
      </c>
      <c r="O1862" s="1408" t="s">
        <v>2669</v>
      </c>
      <c r="P1862" s="179" t="s">
        <v>2664</v>
      </c>
    </row>
    <row r="1863" spans="1:16" s="14" customFormat="1" ht="42.65" customHeight="1" thickBot="1">
      <c r="A1863" s="1018"/>
      <c r="B1863" s="1463" t="s">
        <v>2307</v>
      </c>
      <c r="C1863" s="607" t="s">
        <v>2667</v>
      </c>
      <c r="D1863" s="1586"/>
      <c r="E1863" s="964"/>
      <c r="F1863" s="992"/>
      <c r="G1863" s="993"/>
      <c r="H1863" s="994"/>
      <c r="I1863" s="540"/>
      <c r="J1863" s="890"/>
      <c r="K1863" s="994"/>
      <c r="L1863" s="155" t="s">
        <v>2671</v>
      </c>
      <c r="M1863" s="1446" t="s">
        <v>2157</v>
      </c>
      <c r="N1863" s="1334" t="s">
        <v>909</v>
      </c>
      <c r="O1863" s="1408" t="s">
        <v>2668</v>
      </c>
      <c r="P1863" s="179" t="s">
        <v>2664</v>
      </c>
    </row>
    <row r="1864" spans="1:16" s="14" customFormat="1" ht="42.65" customHeight="1" thickBot="1">
      <c r="A1864" s="1018"/>
      <c r="B1864" s="1463" t="s">
        <v>2307</v>
      </c>
      <c r="C1864" s="607" t="s">
        <v>2667</v>
      </c>
      <c r="D1864" s="1586"/>
      <c r="E1864" s="964"/>
      <c r="F1864" s="992"/>
      <c r="G1864" s="993"/>
      <c r="H1864" s="994"/>
      <c r="I1864" s="540"/>
      <c r="J1864" s="890"/>
      <c r="K1864" s="994"/>
      <c r="L1864" s="155" t="s">
        <v>2672</v>
      </c>
      <c r="M1864" s="1446" t="s">
        <v>2157</v>
      </c>
      <c r="N1864" s="1334" t="s">
        <v>909</v>
      </c>
      <c r="O1864" s="1408" t="s">
        <v>2669</v>
      </c>
      <c r="P1864" s="1343" t="s">
        <v>2652</v>
      </c>
    </row>
    <row r="1865" spans="1:16" s="14" customFormat="1" ht="42.65" customHeight="1" thickBot="1">
      <c r="A1865" s="1018"/>
      <c r="B1865" s="1463" t="s">
        <v>2307</v>
      </c>
      <c r="C1865" s="607" t="s">
        <v>2667</v>
      </c>
      <c r="D1865" s="1586"/>
      <c r="E1865" s="964"/>
      <c r="F1865" s="992"/>
      <c r="G1865" s="993"/>
      <c r="H1865" s="994"/>
      <c r="I1865" s="540"/>
      <c r="J1865" s="890"/>
      <c r="K1865" s="994"/>
      <c r="L1865" s="155" t="s">
        <v>2673</v>
      </c>
      <c r="M1865" s="1446" t="s">
        <v>2157</v>
      </c>
      <c r="N1865" s="1334" t="s">
        <v>909</v>
      </c>
      <c r="O1865" s="1408" t="s">
        <v>2669</v>
      </c>
      <c r="P1865" s="179" t="s">
        <v>2664</v>
      </c>
    </row>
    <row r="1866" spans="1:16" s="14" customFormat="1" ht="42.65" customHeight="1" thickBot="1">
      <c r="A1866" s="1018"/>
      <c r="B1866" s="1463" t="s">
        <v>2307</v>
      </c>
      <c r="C1866" s="607" t="s">
        <v>2674</v>
      </c>
      <c r="D1866" s="1464" t="s">
        <v>2177</v>
      </c>
      <c r="E1866" s="964"/>
      <c r="F1866" s="992"/>
      <c r="G1866" s="993"/>
      <c r="H1866" s="994"/>
      <c r="I1866" s="540"/>
      <c r="J1866" s="890"/>
      <c r="K1866" s="994"/>
      <c r="L1866" s="155" t="s">
        <v>2431</v>
      </c>
      <c r="M1866" s="1446" t="s">
        <v>2157</v>
      </c>
      <c r="N1866" s="1334" t="s">
        <v>909</v>
      </c>
      <c r="O1866" s="1408" t="s">
        <v>2675</v>
      </c>
      <c r="P1866" s="179" t="s">
        <v>2664</v>
      </c>
    </row>
    <row r="1867" spans="1:16" s="14" customFormat="1" ht="42.65" customHeight="1" thickBot="1">
      <c r="A1867" s="1018"/>
      <c r="B1867" s="1463" t="s">
        <v>2307</v>
      </c>
      <c r="C1867" s="607" t="s">
        <v>2674</v>
      </c>
      <c r="D1867" s="1464" t="s">
        <v>2177</v>
      </c>
      <c r="E1867" s="964"/>
      <c r="F1867" s="981"/>
      <c r="G1867" s="982"/>
      <c r="H1867" s="952"/>
      <c r="I1867" s="59"/>
      <c r="J1867" s="890"/>
      <c r="K1867" s="952"/>
      <c r="L1867" s="155" t="s">
        <v>2266</v>
      </c>
      <c r="M1867" s="1446" t="s">
        <v>2157</v>
      </c>
      <c r="N1867" s="1334" t="s">
        <v>909</v>
      </c>
      <c r="O1867" s="1408" t="s">
        <v>2676</v>
      </c>
      <c r="P1867" s="1343" t="s">
        <v>2652</v>
      </c>
    </row>
    <row r="1868" spans="1:16" s="14" customFormat="1" ht="42.65" customHeight="1" thickBot="1">
      <c r="A1868" s="1018"/>
      <c r="B1868" s="1463" t="s">
        <v>2307</v>
      </c>
      <c r="C1868" s="607" t="s">
        <v>2674</v>
      </c>
      <c r="D1868" s="1464" t="s">
        <v>2177</v>
      </c>
      <c r="E1868" s="964"/>
      <c r="F1868" s="981"/>
      <c r="G1868" s="982"/>
      <c r="H1868" s="952"/>
      <c r="I1868" s="59"/>
      <c r="J1868" s="890"/>
      <c r="K1868" s="952"/>
      <c r="L1868" s="155" t="s">
        <v>2670</v>
      </c>
      <c r="M1868" s="1446" t="s">
        <v>2157</v>
      </c>
      <c r="N1868" s="1334" t="s">
        <v>909</v>
      </c>
      <c r="O1868" s="1408" t="s">
        <v>2675</v>
      </c>
      <c r="P1868" s="179" t="s">
        <v>2664</v>
      </c>
    </row>
    <row r="1869" spans="1:16" s="14" customFormat="1" ht="42.65" customHeight="1" thickBot="1">
      <c r="A1869" s="1018"/>
      <c r="B1869" s="1463" t="s">
        <v>2307</v>
      </c>
      <c r="C1869" s="607" t="s">
        <v>2674</v>
      </c>
      <c r="D1869" s="1464" t="s">
        <v>2177</v>
      </c>
      <c r="E1869" s="964"/>
      <c r="F1869" s="981"/>
      <c r="G1869" s="982"/>
      <c r="H1869" s="952"/>
      <c r="I1869" s="59"/>
      <c r="J1869" s="890"/>
      <c r="K1869" s="952"/>
      <c r="L1869" s="155" t="s">
        <v>2677</v>
      </c>
      <c r="M1869" s="1446" t="s">
        <v>2157</v>
      </c>
      <c r="N1869" s="1334" t="s">
        <v>909</v>
      </c>
      <c r="O1869" s="1408" t="s">
        <v>2675</v>
      </c>
      <c r="P1869" s="179" t="s">
        <v>2664</v>
      </c>
    </row>
    <row r="1870" spans="1:16" s="14" customFormat="1" ht="42.65" customHeight="1" thickBot="1">
      <c r="A1870" s="1018"/>
      <c r="B1870" s="1463" t="s">
        <v>2307</v>
      </c>
      <c r="C1870" s="607" t="s">
        <v>2674</v>
      </c>
      <c r="D1870" s="1464" t="s">
        <v>2177</v>
      </c>
      <c r="E1870" s="964"/>
      <c r="F1870" s="981"/>
      <c r="G1870" s="982"/>
      <c r="H1870" s="952"/>
      <c r="I1870" s="59"/>
      <c r="J1870" s="890"/>
      <c r="K1870" s="952"/>
      <c r="L1870" s="155" t="s">
        <v>2678</v>
      </c>
      <c r="M1870" s="1446" t="s">
        <v>2157</v>
      </c>
      <c r="N1870" s="1334" t="s">
        <v>909</v>
      </c>
      <c r="O1870" s="1408" t="s">
        <v>2676</v>
      </c>
      <c r="P1870" s="1343" t="s">
        <v>2652</v>
      </c>
    </row>
    <row r="1871" spans="1:16" s="14" customFormat="1" ht="42.65" customHeight="1" thickBot="1">
      <c r="A1871" s="1018"/>
      <c r="B1871" s="1463" t="s">
        <v>2307</v>
      </c>
      <c r="C1871" s="607" t="s">
        <v>2674</v>
      </c>
      <c r="D1871" s="1464" t="s">
        <v>2177</v>
      </c>
      <c r="E1871" s="964"/>
      <c r="F1871" s="981"/>
      <c r="G1871" s="982"/>
      <c r="H1871" s="952"/>
      <c r="I1871" s="59"/>
      <c r="J1871" s="890"/>
      <c r="K1871" s="952"/>
      <c r="L1871" s="155" t="s">
        <v>2679</v>
      </c>
      <c r="M1871" s="1446" t="s">
        <v>2157</v>
      </c>
      <c r="N1871" s="1334" t="s">
        <v>909</v>
      </c>
      <c r="O1871" s="1408" t="s">
        <v>2675</v>
      </c>
      <c r="P1871" s="179" t="s">
        <v>2664</v>
      </c>
    </row>
    <row r="1872" spans="1:16" s="14" customFormat="1" ht="42.65" customHeight="1" thickBot="1">
      <c r="A1872" s="1018"/>
      <c r="B1872" s="1463" t="s">
        <v>2307</v>
      </c>
      <c r="C1872" s="607" t="s">
        <v>2680</v>
      </c>
      <c r="D1872" s="1464" t="s">
        <v>2177</v>
      </c>
      <c r="E1872" s="964"/>
      <c r="F1872" s="981"/>
      <c r="G1872" s="982"/>
      <c r="H1872" s="952"/>
      <c r="I1872" s="59"/>
      <c r="J1872" s="890"/>
      <c r="K1872" s="952"/>
      <c r="L1872" s="155" t="s">
        <v>2681</v>
      </c>
      <c r="M1872" s="1446" t="s">
        <v>2157</v>
      </c>
      <c r="N1872" s="1334" t="s">
        <v>909</v>
      </c>
      <c r="O1872" s="1408" t="s">
        <v>2682</v>
      </c>
      <c r="P1872" s="179" t="s">
        <v>2664</v>
      </c>
    </row>
    <row r="1873" spans="1:16" s="14" customFormat="1" ht="42.65" customHeight="1" thickBot="1">
      <c r="A1873" s="1018"/>
      <c r="B1873" s="1463" t="s">
        <v>2307</v>
      </c>
      <c r="C1873" s="607" t="s">
        <v>2680</v>
      </c>
      <c r="D1873" s="1464" t="s">
        <v>2177</v>
      </c>
      <c r="E1873" s="964"/>
      <c r="F1873" s="981"/>
      <c r="G1873" s="982"/>
      <c r="H1873" s="952"/>
      <c r="I1873" s="59"/>
      <c r="J1873" s="890"/>
      <c r="K1873" s="952"/>
      <c r="L1873" s="155" t="s">
        <v>2196</v>
      </c>
      <c r="M1873" s="1446" t="s">
        <v>2157</v>
      </c>
      <c r="N1873" s="1334" t="s">
        <v>909</v>
      </c>
      <c r="O1873" s="1408" t="s">
        <v>2683</v>
      </c>
      <c r="P1873" s="1343" t="s">
        <v>2652</v>
      </c>
    </row>
    <row r="1874" spans="1:16" s="14" customFormat="1" ht="42.65" customHeight="1" thickBot="1">
      <c r="A1874" s="1018"/>
      <c r="B1874" s="1463" t="s">
        <v>2307</v>
      </c>
      <c r="C1874" s="607" t="s">
        <v>2680</v>
      </c>
      <c r="D1874" s="1464" t="s">
        <v>2177</v>
      </c>
      <c r="E1874" s="964"/>
      <c r="F1874" s="981"/>
      <c r="G1874" s="982"/>
      <c r="H1874" s="952"/>
      <c r="I1874" s="59"/>
      <c r="J1874" s="890"/>
      <c r="K1874" s="952"/>
      <c r="L1874" s="155" t="s">
        <v>2684</v>
      </c>
      <c r="M1874" s="1446" t="s">
        <v>2157</v>
      </c>
      <c r="N1874" s="1334" t="s">
        <v>909</v>
      </c>
      <c r="O1874" s="1408" t="s">
        <v>2682</v>
      </c>
      <c r="P1874" s="179" t="s">
        <v>2664</v>
      </c>
    </row>
    <row r="1875" spans="1:16" s="14" customFormat="1" ht="42.65" customHeight="1" thickBot="1">
      <c r="A1875" s="1018"/>
      <c r="B1875" s="1463" t="s">
        <v>2307</v>
      </c>
      <c r="C1875" s="607" t="s">
        <v>2680</v>
      </c>
      <c r="D1875" s="1464" t="s">
        <v>2177</v>
      </c>
      <c r="E1875" s="964"/>
      <c r="F1875" s="981"/>
      <c r="G1875" s="982"/>
      <c r="H1875" s="952"/>
      <c r="I1875" s="59"/>
      <c r="J1875" s="890"/>
      <c r="K1875" s="952"/>
      <c r="L1875" s="155" t="s">
        <v>2685</v>
      </c>
      <c r="M1875" s="1446" t="s">
        <v>2157</v>
      </c>
      <c r="N1875" s="1334" t="s">
        <v>909</v>
      </c>
      <c r="O1875" s="1408" t="s">
        <v>2682</v>
      </c>
      <c r="P1875" s="179" t="s">
        <v>2664</v>
      </c>
    </row>
    <row r="1876" spans="1:16" s="14" customFormat="1" ht="42.65" customHeight="1" thickBot="1">
      <c r="A1876" s="1018"/>
      <c r="B1876" s="1463" t="s">
        <v>2307</v>
      </c>
      <c r="C1876" s="607" t="s">
        <v>2680</v>
      </c>
      <c r="D1876" s="1464" t="s">
        <v>2177</v>
      </c>
      <c r="E1876" s="964"/>
      <c r="F1876" s="981"/>
      <c r="G1876" s="982"/>
      <c r="H1876" s="952"/>
      <c r="I1876" s="59"/>
      <c r="J1876" s="890"/>
      <c r="K1876" s="952"/>
      <c r="L1876" s="155" t="s">
        <v>2686</v>
      </c>
      <c r="M1876" s="1446" t="s">
        <v>2157</v>
      </c>
      <c r="N1876" s="1334" t="s">
        <v>909</v>
      </c>
      <c r="O1876" s="1408" t="s">
        <v>2683</v>
      </c>
      <c r="P1876" s="1343" t="s">
        <v>2652</v>
      </c>
    </row>
    <row r="1877" spans="1:16" s="14" customFormat="1" ht="42.65" customHeight="1" thickBot="1">
      <c r="A1877" s="1018"/>
      <c r="B1877" s="1463" t="s">
        <v>2307</v>
      </c>
      <c r="C1877" s="607" t="s">
        <v>2680</v>
      </c>
      <c r="D1877" s="1464" t="s">
        <v>2177</v>
      </c>
      <c r="E1877" s="964"/>
      <c r="F1877" s="981"/>
      <c r="G1877" s="982"/>
      <c r="H1877" s="952"/>
      <c r="I1877" s="59"/>
      <c r="J1877" s="890"/>
      <c r="K1877" s="952"/>
      <c r="L1877" s="155" t="s">
        <v>2687</v>
      </c>
      <c r="M1877" s="1446" t="s">
        <v>2157</v>
      </c>
      <c r="N1877" s="1334" t="s">
        <v>909</v>
      </c>
      <c r="O1877" s="1408" t="s">
        <v>2682</v>
      </c>
      <c r="P1877" s="179" t="s">
        <v>2664</v>
      </c>
    </row>
    <row r="1878" spans="1:16" s="14" customFormat="1" ht="42.65" customHeight="1" thickBot="1">
      <c r="A1878" s="1018"/>
      <c r="B1878" s="1481" t="s">
        <v>2307</v>
      </c>
      <c r="C1878" s="607" t="s">
        <v>2688</v>
      </c>
      <c r="D1878" s="178"/>
      <c r="E1878" s="947"/>
      <c r="F1878" s="948"/>
      <c r="G1878" s="949" t="str">
        <f>IF(F1878=0,"",E1878/F1878)</f>
        <v/>
      </c>
      <c r="H1878" s="933" t="str">
        <f>IF(F1878=0,"",G1878*1.3)</f>
        <v/>
      </c>
      <c r="I1878" s="86"/>
      <c r="J1878" s="890"/>
      <c r="K1878" s="933" t="str">
        <f>IF(I1878=0,"",I1878*1.3*J1878)</f>
        <v/>
      </c>
      <c r="L1878" s="155" t="s">
        <v>2681</v>
      </c>
      <c r="M1878" s="1446" t="s">
        <v>2157</v>
      </c>
      <c r="N1878" s="1334" t="s">
        <v>909</v>
      </c>
      <c r="O1878" s="1408" t="s">
        <v>2689</v>
      </c>
      <c r="P1878" s="179" t="s">
        <v>2664</v>
      </c>
    </row>
    <row r="1879" spans="1:16" s="14" customFormat="1" ht="42.65" customHeight="1" thickBot="1">
      <c r="A1879" s="1018"/>
      <c r="B1879" s="1481" t="s">
        <v>2307</v>
      </c>
      <c r="C1879" s="607" t="s">
        <v>2688</v>
      </c>
      <c r="D1879" s="178"/>
      <c r="E1879" s="947"/>
      <c r="F1879" s="948"/>
      <c r="G1879" s="949"/>
      <c r="H1879" s="933"/>
      <c r="I1879" s="955" t="str">
        <f>IF(G1879=0,"",G1879*1.2*H1879)</f>
        <v/>
      </c>
      <c r="J1879" s="1414"/>
      <c r="K1879" s="35" t="str">
        <f>IF(I1878=0,"",K1878*0.1)</f>
        <v/>
      </c>
      <c r="L1879" s="155" t="s">
        <v>2266</v>
      </c>
      <c r="M1879" s="1446" t="s">
        <v>2157</v>
      </c>
      <c r="N1879" s="1334" t="s">
        <v>909</v>
      </c>
      <c r="O1879" s="1408" t="s">
        <v>2689</v>
      </c>
      <c r="P1879" s="1343" t="s">
        <v>2652</v>
      </c>
    </row>
    <row r="1880" spans="1:16" s="14" customFormat="1" ht="42.65" customHeight="1" thickBot="1">
      <c r="A1880" s="1018"/>
      <c r="B1880" s="1481" t="s">
        <v>2307</v>
      </c>
      <c r="C1880" s="607" t="s">
        <v>2688</v>
      </c>
      <c r="D1880" s="178"/>
      <c r="E1880" s="947"/>
      <c r="F1880" s="948"/>
      <c r="G1880" s="949"/>
      <c r="H1880" s="933"/>
      <c r="I1880" s="955" t="str">
        <f>IF(G1880=0,"",G1880*1.2*H1880)</f>
        <v/>
      </c>
      <c r="J1880" s="1414"/>
      <c r="K1880" s="35" t="str">
        <f>IF(I1878=0,"",K1878*0.75)</f>
        <v/>
      </c>
      <c r="L1880" s="155" t="s">
        <v>2670</v>
      </c>
      <c r="M1880" s="1446" t="s">
        <v>2157</v>
      </c>
      <c r="N1880" s="1334" t="s">
        <v>909</v>
      </c>
      <c r="O1880" s="1408" t="s">
        <v>2689</v>
      </c>
      <c r="P1880" s="179" t="s">
        <v>2664</v>
      </c>
    </row>
    <row r="1881" spans="1:16" s="14" customFormat="1" ht="42.65" customHeight="1" thickBot="1">
      <c r="A1881" s="1018"/>
      <c r="B1881" s="1463" t="s">
        <v>2307</v>
      </c>
      <c r="C1881" s="607" t="s">
        <v>2688</v>
      </c>
      <c r="D1881" s="178"/>
      <c r="E1881" s="947"/>
      <c r="F1881" s="948"/>
      <c r="G1881" s="949"/>
      <c r="H1881" s="933"/>
      <c r="I1881" s="1084"/>
      <c r="J1881" s="1414"/>
      <c r="K1881" s="35"/>
      <c r="L1881" s="155" t="s">
        <v>2690</v>
      </c>
      <c r="M1881" s="1446" t="s">
        <v>2157</v>
      </c>
      <c r="N1881" s="1334" t="s">
        <v>909</v>
      </c>
      <c r="O1881" s="1408" t="s">
        <v>2689</v>
      </c>
      <c r="P1881" s="179" t="s">
        <v>2664</v>
      </c>
    </row>
    <row r="1882" spans="1:16" s="14" customFormat="1" ht="42.65" customHeight="1" thickBot="1">
      <c r="A1882" s="1018"/>
      <c r="B1882" s="1463" t="s">
        <v>2307</v>
      </c>
      <c r="C1882" s="607" t="s">
        <v>2688</v>
      </c>
      <c r="D1882" s="178"/>
      <c r="E1882" s="947"/>
      <c r="F1882" s="948"/>
      <c r="G1882" s="949"/>
      <c r="H1882" s="933"/>
      <c r="I1882" s="1084"/>
      <c r="J1882" s="1414"/>
      <c r="K1882" s="35"/>
      <c r="L1882" s="155" t="s">
        <v>2672</v>
      </c>
      <c r="M1882" s="1446" t="s">
        <v>2157</v>
      </c>
      <c r="N1882" s="1334" t="s">
        <v>909</v>
      </c>
      <c r="O1882" s="1408" t="s">
        <v>2689</v>
      </c>
      <c r="P1882" s="1343" t="s">
        <v>2652</v>
      </c>
    </row>
    <row r="1883" spans="1:16" s="14" customFormat="1" ht="42.65" customHeight="1" thickBot="1">
      <c r="A1883" s="1018"/>
      <c r="B1883" s="1463" t="s">
        <v>2307</v>
      </c>
      <c r="C1883" s="607" t="s">
        <v>2688</v>
      </c>
      <c r="D1883" s="178"/>
      <c r="E1883" s="947"/>
      <c r="F1883" s="948"/>
      <c r="G1883" s="949"/>
      <c r="H1883" s="933"/>
      <c r="I1883" s="1084"/>
      <c r="J1883" s="1414"/>
      <c r="K1883" s="35"/>
      <c r="L1883" s="155" t="s">
        <v>2691</v>
      </c>
      <c r="M1883" s="1446" t="s">
        <v>2157</v>
      </c>
      <c r="N1883" s="1334" t="s">
        <v>909</v>
      </c>
      <c r="O1883" s="1408" t="s">
        <v>2689</v>
      </c>
      <c r="P1883" s="179" t="s">
        <v>2664</v>
      </c>
    </row>
    <row r="1884" spans="1:16" s="14" customFormat="1" ht="42.65" customHeight="1" thickBot="1">
      <c r="A1884" s="1018"/>
      <c r="B1884" s="1481" t="s">
        <v>2307</v>
      </c>
      <c r="C1884" s="607" t="s">
        <v>2692</v>
      </c>
      <c r="D1884" s="178"/>
      <c r="E1884" s="947"/>
      <c r="F1884" s="948"/>
      <c r="G1884" s="949" t="str">
        <f>IF(F1884=0,"",E1884/F1884)</f>
        <v/>
      </c>
      <c r="H1884" s="933" t="str">
        <f>IF(F1884=0,"",G1884*1.3)</f>
        <v/>
      </c>
      <c r="I1884" s="86"/>
      <c r="J1884" s="890"/>
      <c r="K1884" s="933" t="str">
        <f>IF(I1884=0,"",I1884*1.3*J1884)</f>
        <v/>
      </c>
      <c r="L1884" s="155" t="s">
        <v>2431</v>
      </c>
      <c r="M1884" s="1446" t="s">
        <v>2157</v>
      </c>
      <c r="N1884" s="1334" t="s">
        <v>909</v>
      </c>
      <c r="O1884" s="1408" t="s">
        <v>2693</v>
      </c>
      <c r="P1884" s="179" t="s">
        <v>2664</v>
      </c>
    </row>
    <row r="1885" spans="1:16" s="14" customFormat="1" ht="42.65" customHeight="1" thickBot="1">
      <c r="A1885" s="1018"/>
      <c r="B1885" s="1481" t="s">
        <v>2307</v>
      </c>
      <c r="C1885" s="607" t="s">
        <v>2692</v>
      </c>
      <c r="D1885" s="178"/>
      <c r="E1885" s="947"/>
      <c r="F1885" s="948"/>
      <c r="G1885" s="949"/>
      <c r="H1885" s="933"/>
      <c r="I1885" s="955" t="str">
        <f>IF(G1885=0,"",G1885*1.2*H1885)</f>
        <v/>
      </c>
      <c r="J1885" s="1414"/>
      <c r="K1885" s="35" t="str">
        <f>IF(I1884=0,"",K1884*0.1)</f>
        <v/>
      </c>
      <c r="L1885" s="155" t="s">
        <v>2266</v>
      </c>
      <c r="M1885" s="1446" t="s">
        <v>2157</v>
      </c>
      <c r="N1885" s="1334" t="s">
        <v>909</v>
      </c>
      <c r="O1885" s="1408" t="s">
        <v>2693</v>
      </c>
      <c r="P1885" s="1343" t="s">
        <v>2652</v>
      </c>
    </row>
    <row r="1886" spans="1:16" s="14" customFormat="1" ht="42.65" customHeight="1" thickBot="1">
      <c r="A1886" s="1018"/>
      <c r="B1886" s="1481" t="s">
        <v>2307</v>
      </c>
      <c r="C1886" s="607" t="s">
        <v>2692</v>
      </c>
      <c r="D1886" s="178"/>
      <c r="E1886" s="947"/>
      <c r="F1886" s="948"/>
      <c r="G1886" s="949"/>
      <c r="H1886" s="933"/>
      <c r="I1886" s="955" t="str">
        <f>IF(G1886=0,"",G1886*1.2*H1886)</f>
        <v/>
      </c>
      <c r="J1886" s="1414"/>
      <c r="K1886" s="35" t="str">
        <f>IF(I1884=0,"",K1884*0.75)</f>
        <v/>
      </c>
      <c r="L1886" s="155" t="s">
        <v>2670</v>
      </c>
      <c r="M1886" s="1446" t="s">
        <v>2157</v>
      </c>
      <c r="N1886" s="1334" t="s">
        <v>909</v>
      </c>
      <c r="O1886" s="1408" t="s">
        <v>2693</v>
      </c>
      <c r="P1886" s="179" t="s">
        <v>2664</v>
      </c>
    </row>
    <row r="1887" spans="1:16" s="14" customFormat="1" ht="42.65" customHeight="1" thickBot="1">
      <c r="A1887" s="1018"/>
      <c r="B1887" s="1463" t="s">
        <v>2307</v>
      </c>
      <c r="C1887" s="607" t="s">
        <v>2692</v>
      </c>
      <c r="D1887" s="178"/>
      <c r="E1887" s="947"/>
      <c r="F1887" s="948"/>
      <c r="G1887" s="949"/>
      <c r="H1887" s="933"/>
      <c r="I1887" s="1084"/>
      <c r="J1887" s="1414"/>
      <c r="K1887" s="35"/>
      <c r="L1887" s="155" t="s">
        <v>2694</v>
      </c>
      <c r="M1887" s="1446" t="s">
        <v>2157</v>
      </c>
      <c r="N1887" s="1334" t="s">
        <v>909</v>
      </c>
      <c r="O1887" s="1408" t="s">
        <v>2693</v>
      </c>
      <c r="P1887" s="179" t="s">
        <v>2664</v>
      </c>
    </row>
    <row r="1888" spans="1:16" s="14" customFormat="1" ht="42.65" customHeight="1" thickBot="1">
      <c r="A1888" s="1018"/>
      <c r="B1888" s="1463" t="s">
        <v>2307</v>
      </c>
      <c r="C1888" s="607" t="s">
        <v>2692</v>
      </c>
      <c r="D1888" s="178"/>
      <c r="E1888" s="947"/>
      <c r="F1888" s="948"/>
      <c r="G1888" s="949"/>
      <c r="H1888" s="933"/>
      <c r="I1888" s="1084"/>
      <c r="J1888" s="1414"/>
      <c r="K1888" s="35"/>
      <c r="L1888" s="155" t="s">
        <v>2695</v>
      </c>
      <c r="M1888" s="1446" t="s">
        <v>2157</v>
      </c>
      <c r="N1888" s="1334" t="s">
        <v>909</v>
      </c>
      <c r="O1888" s="1408" t="s">
        <v>2693</v>
      </c>
      <c r="P1888" s="1343" t="s">
        <v>2652</v>
      </c>
    </row>
    <row r="1889" spans="1:16" s="14" customFormat="1" ht="42.65" customHeight="1" thickBot="1">
      <c r="A1889" s="1018"/>
      <c r="B1889" s="1463" t="s">
        <v>2307</v>
      </c>
      <c r="C1889" s="607" t="s">
        <v>2692</v>
      </c>
      <c r="D1889" s="178"/>
      <c r="E1889" s="947"/>
      <c r="F1889" s="948"/>
      <c r="G1889" s="949"/>
      <c r="H1889" s="933"/>
      <c r="I1889" s="1084"/>
      <c r="J1889" s="1414"/>
      <c r="K1889" s="35"/>
      <c r="L1889" s="155" t="s">
        <v>2696</v>
      </c>
      <c r="M1889" s="1446" t="s">
        <v>2157</v>
      </c>
      <c r="N1889" s="1334" t="s">
        <v>909</v>
      </c>
      <c r="O1889" s="1408" t="s">
        <v>2693</v>
      </c>
      <c r="P1889" s="179" t="s">
        <v>2664</v>
      </c>
    </row>
    <row r="1890" spans="1:16" s="14" customFormat="1" ht="42.65" customHeight="1" thickBot="1">
      <c r="A1890" s="1018"/>
      <c r="B1890" s="1481" t="s">
        <v>2307</v>
      </c>
      <c r="C1890" s="607" t="s">
        <v>2697</v>
      </c>
      <c r="D1890" s="178"/>
      <c r="E1890" s="947"/>
      <c r="F1890" s="948"/>
      <c r="G1890" s="949" t="str">
        <f>IF(F1890=0,"",E1890/F1890)</f>
        <v/>
      </c>
      <c r="H1890" s="933" t="str">
        <f>IF(F1890=0,"",G1890*1.3)</f>
        <v/>
      </c>
      <c r="I1890" s="86"/>
      <c r="J1890" s="890"/>
      <c r="K1890" s="933" t="str">
        <f>IF(I1890=0,"",I1890*1.3*J1890)</f>
        <v/>
      </c>
      <c r="L1890" s="155" t="s">
        <v>2431</v>
      </c>
      <c r="M1890" s="1446" t="s">
        <v>2157</v>
      </c>
      <c r="N1890" s="1334" t="s">
        <v>909</v>
      </c>
      <c r="O1890" s="1408" t="s">
        <v>2698</v>
      </c>
      <c r="P1890" s="179" t="s">
        <v>2664</v>
      </c>
    </row>
    <row r="1891" spans="1:16" s="14" customFormat="1" ht="42.65" customHeight="1" thickBot="1">
      <c r="A1891" s="1018"/>
      <c r="B1891" s="1481" t="s">
        <v>2307</v>
      </c>
      <c r="C1891" s="607" t="s">
        <v>2697</v>
      </c>
      <c r="D1891" s="178"/>
      <c r="E1891" s="947"/>
      <c r="F1891" s="948"/>
      <c r="G1891" s="949"/>
      <c r="H1891" s="933"/>
      <c r="I1891" s="955" t="str">
        <f>IF(G1891=0,"",G1891*1.2*H1891)</f>
        <v/>
      </c>
      <c r="J1891" s="1414"/>
      <c r="K1891" s="35" t="str">
        <f>IF(I1890=0,"",K1890*0.1)</f>
        <v/>
      </c>
      <c r="L1891" s="155" t="s">
        <v>2266</v>
      </c>
      <c r="M1891" s="1446" t="s">
        <v>2157</v>
      </c>
      <c r="N1891" s="1334" t="s">
        <v>909</v>
      </c>
      <c r="O1891" s="1408" t="s">
        <v>2698</v>
      </c>
      <c r="P1891" s="1343" t="s">
        <v>2652</v>
      </c>
    </row>
    <row r="1892" spans="1:16" s="14" customFormat="1" ht="42.65" customHeight="1" thickBot="1">
      <c r="A1892" s="1018"/>
      <c r="B1892" s="1481" t="s">
        <v>2307</v>
      </c>
      <c r="C1892" s="607" t="s">
        <v>2697</v>
      </c>
      <c r="D1892" s="178"/>
      <c r="E1892" s="947"/>
      <c r="F1892" s="948"/>
      <c r="G1892" s="949"/>
      <c r="H1892" s="933"/>
      <c r="I1892" s="955" t="str">
        <f>IF(G1892=0,"",G1892*1.2*H1892)</f>
        <v/>
      </c>
      <c r="J1892" s="1414"/>
      <c r="K1892" s="35" t="str">
        <f>IF(I1890=0,"",K1890*0.75)</f>
        <v/>
      </c>
      <c r="L1892" s="155" t="s">
        <v>2670</v>
      </c>
      <c r="M1892" s="1446" t="s">
        <v>2157</v>
      </c>
      <c r="N1892" s="1334" t="s">
        <v>909</v>
      </c>
      <c r="O1892" s="1408" t="s">
        <v>2698</v>
      </c>
      <c r="P1892" s="179" t="s">
        <v>2664</v>
      </c>
    </row>
    <row r="1893" spans="1:16" s="14" customFormat="1" ht="42.65" customHeight="1" thickBot="1">
      <c r="A1893" s="1018"/>
      <c r="B1893" s="1463" t="s">
        <v>2307</v>
      </c>
      <c r="C1893" s="607" t="s">
        <v>2697</v>
      </c>
      <c r="D1893" s="178"/>
      <c r="E1893" s="947"/>
      <c r="F1893" s="948"/>
      <c r="G1893" s="949"/>
      <c r="H1893" s="933"/>
      <c r="I1893" s="1084"/>
      <c r="J1893" s="1414"/>
      <c r="K1893" s="35"/>
      <c r="L1893" s="155" t="s">
        <v>2699</v>
      </c>
      <c r="M1893" s="1446" t="s">
        <v>2157</v>
      </c>
      <c r="N1893" s="1334" t="s">
        <v>909</v>
      </c>
      <c r="O1893" s="1408" t="s">
        <v>2698</v>
      </c>
      <c r="P1893" s="179" t="s">
        <v>2664</v>
      </c>
    </row>
    <row r="1894" spans="1:16" s="14" customFormat="1" ht="42.65" customHeight="1" thickBot="1">
      <c r="A1894" s="1018"/>
      <c r="B1894" s="1463" t="s">
        <v>2307</v>
      </c>
      <c r="C1894" s="607" t="s">
        <v>2697</v>
      </c>
      <c r="D1894" s="178"/>
      <c r="E1894" s="947"/>
      <c r="F1894" s="948"/>
      <c r="G1894" s="949"/>
      <c r="H1894" s="933"/>
      <c r="I1894" s="1084"/>
      <c r="J1894" s="1414"/>
      <c r="K1894" s="35"/>
      <c r="L1894" s="155" t="s">
        <v>2700</v>
      </c>
      <c r="M1894" s="1446" t="s">
        <v>2157</v>
      </c>
      <c r="N1894" s="1334" t="s">
        <v>909</v>
      </c>
      <c r="O1894" s="1408" t="s">
        <v>2698</v>
      </c>
      <c r="P1894" s="1343" t="s">
        <v>2652</v>
      </c>
    </row>
    <row r="1895" spans="1:16" s="14" customFormat="1" ht="42.65" customHeight="1" thickBot="1">
      <c r="A1895" s="1018"/>
      <c r="B1895" s="1463" t="s">
        <v>2307</v>
      </c>
      <c r="C1895" s="607" t="s">
        <v>2697</v>
      </c>
      <c r="D1895" s="178"/>
      <c r="E1895" s="947"/>
      <c r="F1895" s="948"/>
      <c r="G1895" s="949"/>
      <c r="H1895" s="933"/>
      <c r="I1895" s="1084"/>
      <c r="J1895" s="1414"/>
      <c r="K1895" s="35"/>
      <c r="L1895" s="155" t="s">
        <v>2271</v>
      </c>
      <c r="M1895" s="1446" t="s">
        <v>2157</v>
      </c>
      <c r="N1895" s="1334" t="s">
        <v>909</v>
      </c>
      <c r="O1895" s="1408" t="s">
        <v>2698</v>
      </c>
      <c r="P1895" s="179" t="s">
        <v>2664</v>
      </c>
    </row>
    <row r="1896" spans="1:16" s="14" customFormat="1" ht="42.65" customHeight="1" thickBot="1">
      <c r="A1896" s="1018"/>
      <c r="B1896" s="1463" t="s">
        <v>2307</v>
      </c>
      <c r="C1896" s="607" t="s">
        <v>2701</v>
      </c>
      <c r="D1896" s="178"/>
      <c r="E1896" s="24"/>
      <c r="F1896" s="15"/>
      <c r="G1896" s="36"/>
      <c r="H1896" s="37"/>
      <c r="I1896" s="59"/>
      <c r="J1896" s="890"/>
      <c r="K1896" s="35"/>
      <c r="L1896" s="155" t="s">
        <v>2431</v>
      </c>
      <c r="M1896" s="1446" t="s">
        <v>2157</v>
      </c>
      <c r="N1896" s="1334" t="s">
        <v>909</v>
      </c>
      <c r="O1896" s="1408" t="s">
        <v>2702</v>
      </c>
      <c r="P1896" s="179" t="s">
        <v>2664</v>
      </c>
    </row>
    <row r="1897" spans="1:16" s="14" customFormat="1" ht="42.65" customHeight="1" thickBot="1">
      <c r="A1897" s="1018"/>
      <c r="B1897" s="1463" t="s">
        <v>2307</v>
      </c>
      <c r="C1897" s="607" t="s">
        <v>2701</v>
      </c>
      <c r="D1897" s="178"/>
      <c r="E1897" s="24"/>
      <c r="F1897" s="15"/>
      <c r="G1897" s="36"/>
      <c r="H1897" s="37"/>
      <c r="I1897" s="59"/>
      <c r="J1897" s="1414"/>
      <c r="K1897" s="35"/>
      <c r="L1897" s="155" t="s">
        <v>2266</v>
      </c>
      <c r="M1897" s="1446" t="s">
        <v>2157</v>
      </c>
      <c r="N1897" s="1334" t="s">
        <v>909</v>
      </c>
      <c r="O1897" s="1408" t="s">
        <v>2702</v>
      </c>
      <c r="P1897" s="1343" t="s">
        <v>2652</v>
      </c>
    </row>
    <row r="1898" spans="1:16" s="14" customFormat="1" ht="42.65" customHeight="1" thickBot="1">
      <c r="A1898" s="1018"/>
      <c r="B1898" s="1463" t="s">
        <v>2307</v>
      </c>
      <c r="C1898" s="607" t="s">
        <v>2701</v>
      </c>
      <c r="D1898" s="178"/>
      <c r="E1898" s="947"/>
      <c r="F1898" s="948"/>
      <c r="G1898" s="949"/>
      <c r="H1898" s="933"/>
      <c r="I1898" s="86"/>
      <c r="J1898" s="1430"/>
      <c r="K1898" s="933" t="str">
        <f>IF(I1898=0,"",I1898*1.3*J1896)</f>
        <v/>
      </c>
      <c r="L1898" s="155" t="s">
        <v>2670</v>
      </c>
      <c r="M1898" s="1446" t="s">
        <v>2157</v>
      </c>
      <c r="N1898" s="1334" t="s">
        <v>909</v>
      </c>
      <c r="O1898" s="1408" t="s">
        <v>2703</v>
      </c>
      <c r="P1898" s="179" t="s">
        <v>2664</v>
      </c>
    </row>
    <row r="1899" spans="1:16" s="14" customFormat="1" ht="42.65" customHeight="1" thickBot="1">
      <c r="A1899" s="1018"/>
      <c r="B1899" s="1463" t="s">
        <v>2307</v>
      </c>
      <c r="C1899" s="607" t="s">
        <v>2701</v>
      </c>
      <c r="D1899" s="178"/>
      <c r="E1899" s="947"/>
      <c r="F1899" s="948"/>
      <c r="G1899" s="949"/>
      <c r="H1899" s="933"/>
      <c r="I1899" s="1085"/>
      <c r="J1899" s="1439"/>
      <c r="K1899" s="955"/>
      <c r="L1899" s="155" t="s">
        <v>2704</v>
      </c>
      <c r="M1899" s="1446" t="s">
        <v>2157</v>
      </c>
      <c r="N1899" s="1334" t="s">
        <v>909</v>
      </c>
      <c r="O1899" s="1408" t="s">
        <v>2702</v>
      </c>
      <c r="P1899" s="179" t="s">
        <v>2664</v>
      </c>
    </row>
    <row r="1900" spans="1:16" s="14" customFormat="1" ht="42.65" customHeight="1" thickBot="1">
      <c r="A1900" s="1018"/>
      <c r="B1900" s="1463" t="s">
        <v>2307</v>
      </c>
      <c r="C1900" s="607" t="s">
        <v>2701</v>
      </c>
      <c r="D1900" s="178"/>
      <c r="E1900" s="947"/>
      <c r="F1900" s="948"/>
      <c r="G1900" s="949"/>
      <c r="H1900" s="933"/>
      <c r="I1900" s="1085"/>
      <c r="J1900" s="1439"/>
      <c r="K1900" s="955"/>
      <c r="L1900" s="155" t="s">
        <v>2705</v>
      </c>
      <c r="M1900" s="1446" t="s">
        <v>2157</v>
      </c>
      <c r="N1900" s="1334" t="s">
        <v>909</v>
      </c>
      <c r="O1900" s="1408" t="s">
        <v>2702</v>
      </c>
      <c r="P1900" s="1343" t="s">
        <v>2652</v>
      </c>
    </row>
    <row r="1901" spans="1:16" s="14" customFormat="1" ht="42.65" customHeight="1" thickBot="1">
      <c r="A1901" s="1018"/>
      <c r="B1901" s="1463" t="s">
        <v>2307</v>
      </c>
      <c r="C1901" s="607" t="s">
        <v>2701</v>
      </c>
      <c r="D1901" s="178"/>
      <c r="E1901" s="947"/>
      <c r="F1901" s="948"/>
      <c r="G1901" s="949"/>
      <c r="H1901" s="933"/>
      <c r="I1901" s="1085"/>
      <c r="J1901" s="1439"/>
      <c r="K1901" s="955"/>
      <c r="L1901" s="155" t="s">
        <v>2696</v>
      </c>
      <c r="M1901" s="1446" t="s">
        <v>2157</v>
      </c>
      <c r="N1901" s="1334" t="s">
        <v>909</v>
      </c>
      <c r="O1901" s="1408" t="s">
        <v>2703</v>
      </c>
      <c r="P1901" s="179" t="s">
        <v>2664</v>
      </c>
    </row>
    <row r="1902" spans="1:16" s="14" customFormat="1" ht="42.65" customHeight="1" thickBot="1">
      <c r="A1902" s="1018"/>
      <c r="B1902" s="1463" t="s">
        <v>2307</v>
      </c>
      <c r="C1902" s="607" t="s">
        <v>2706</v>
      </c>
      <c r="D1902" s="1464" t="s">
        <v>2177</v>
      </c>
      <c r="E1902" s="24"/>
      <c r="F1902" s="15"/>
      <c r="G1902" s="36"/>
      <c r="H1902" s="37"/>
      <c r="I1902" s="1305"/>
      <c r="J1902" s="1427"/>
      <c r="K1902" s="1306" t="str">
        <f>IF(I1898=0,"",K1898*0.1)</f>
        <v/>
      </c>
      <c r="L1902" s="155" t="s">
        <v>2431</v>
      </c>
      <c r="M1902" s="1446" t="s">
        <v>2157</v>
      </c>
      <c r="N1902" s="1334" t="s">
        <v>909</v>
      </c>
      <c r="O1902" s="1408" t="s">
        <v>2707</v>
      </c>
      <c r="P1902" s="179" t="s">
        <v>2664</v>
      </c>
    </row>
    <row r="1903" spans="1:16" s="14" customFormat="1" ht="42.65" customHeight="1" thickBot="1">
      <c r="A1903" s="1018"/>
      <c r="B1903" s="1463" t="s">
        <v>2307</v>
      </c>
      <c r="C1903" s="607" t="s">
        <v>2706</v>
      </c>
      <c r="D1903" s="1464" t="s">
        <v>2177</v>
      </c>
      <c r="E1903" s="24"/>
      <c r="F1903" s="15"/>
      <c r="G1903" s="36"/>
      <c r="H1903" s="37"/>
      <c r="I1903" s="59"/>
      <c r="J1903" s="1428"/>
      <c r="K1903" s="35" t="str">
        <f>IF(I1898=0,"",K1898*0.75)</f>
        <v/>
      </c>
      <c r="L1903" s="155" t="s">
        <v>2266</v>
      </c>
      <c r="M1903" s="1446" t="s">
        <v>2157</v>
      </c>
      <c r="N1903" s="1334" t="s">
        <v>909</v>
      </c>
      <c r="O1903" s="1408" t="s">
        <v>2707</v>
      </c>
      <c r="P1903" s="1343" t="s">
        <v>2652</v>
      </c>
    </row>
    <row r="1904" spans="1:16" s="14" customFormat="1" ht="42.65" customHeight="1" thickBot="1">
      <c r="A1904" s="1018"/>
      <c r="B1904" s="1463" t="s">
        <v>2307</v>
      </c>
      <c r="C1904" s="607" t="s">
        <v>2706</v>
      </c>
      <c r="D1904" s="1464" t="s">
        <v>2177</v>
      </c>
      <c r="E1904" s="947"/>
      <c r="F1904" s="948"/>
      <c r="G1904" s="949"/>
      <c r="H1904" s="933"/>
      <c r="I1904" s="59"/>
      <c r="J1904" s="1419"/>
      <c r="K1904" s="952"/>
      <c r="L1904" s="155" t="s">
        <v>2670</v>
      </c>
      <c r="M1904" s="1446" t="s">
        <v>2157</v>
      </c>
      <c r="N1904" s="1334" t="s">
        <v>909</v>
      </c>
      <c r="O1904" s="1408" t="s">
        <v>2707</v>
      </c>
      <c r="P1904" s="179" t="s">
        <v>2664</v>
      </c>
    </row>
    <row r="1905" spans="1:16" s="14" customFormat="1" ht="42.65" customHeight="1" thickBot="1">
      <c r="A1905" s="1018"/>
      <c r="B1905" s="1463" t="s">
        <v>2307</v>
      </c>
      <c r="C1905" s="607" t="s">
        <v>2706</v>
      </c>
      <c r="D1905" s="1464" t="s">
        <v>2177</v>
      </c>
      <c r="E1905" s="947"/>
      <c r="F1905" s="948"/>
      <c r="G1905" s="949"/>
      <c r="H1905" s="933"/>
      <c r="I1905" s="59"/>
      <c r="J1905" s="1419"/>
      <c r="K1905" s="952"/>
      <c r="L1905" s="155" t="s">
        <v>2708</v>
      </c>
      <c r="M1905" s="1446" t="s">
        <v>2157</v>
      </c>
      <c r="N1905" s="1334" t="s">
        <v>909</v>
      </c>
      <c r="O1905" s="1408" t="s">
        <v>2709</v>
      </c>
      <c r="P1905" s="179" t="s">
        <v>2664</v>
      </c>
    </row>
    <row r="1906" spans="1:16" s="14" customFormat="1" ht="42.65" customHeight="1" thickBot="1">
      <c r="A1906" s="1018"/>
      <c r="B1906" s="1463" t="s">
        <v>2307</v>
      </c>
      <c r="C1906" s="607" t="s">
        <v>2706</v>
      </c>
      <c r="D1906" s="1464" t="s">
        <v>2177</v>
      </c>
      <c r="E1906" s="947"/>
      <c r="F1906" s="948"/>
      <c r="G1906" s="949"/>
      <c r="H1906" s="933"/>
      <c r="I1906" s="59"/>
      <c r="J1906" s="1419"/>
      <c r="K1906" s="952"/>
      <c r="L1906" s="155" t="s">
        <v>2672</v>
      </c>
      <c r="M1906" s="1446" t="s">
        <v>2157</v>
      </c>
      <c r="N1906" s="1334" t="s">
        <v>909</v>
      </c>
      <c r="O1906" s="1408" t="s">
        <v>2707</v>
      </c>
      <c r="P1906" s="1343" t="s">
        <v>2652</v>
      </c>
    </row>
    <row r="1907" spans="1:16" s="14" customFormat="1" ht="42.65" customHeight="1" thickBot="1">
      <c r="A1907" s="1018"/>
      <c r="B1907" s="1463" t="s">
        <v>2307</v>
      </c>
      <c r="C1907" s="607" t="s">
        <v>2706</v>
      </c>
      <c r="D1907" s="1464" t="s">
        <v>2177</v>
      </c>
      <c r="E1907" s="947"/>
      <c r="F1907" s="948"/>
      <c r="G1907" s="949"/>
      <c r="H1907" s="933"/>
      <c r="I1907" s="59"/>
      <c r="J1907" s="1419"/>
      <c r="K1907" s="952"/>
      <c r="L1907" s="155" t="s">
        <v>2710</v>
      </c>
      <c r="M1907" s="1446" t="s">
        <v>2157</v>
      </c>
      <c r="N1907" s="1334" t="s">
        <v>909</v>
      </c>
      <c r="O1907" s="1408" t="s">
        <v>2707</v>
      </c>
      <c r="P1907" s="179" t="s">
        <v>2664</v>
      </c>
    </row>
    <row r="1908" spans="1:16" s="14" customFormat="1" ht="42.65" customHeight="1" thickBot="1">
      <c r="A1908" s="1018"/>
      <c r="B1908" s="1463" t="s">
        <v>2307</v>
      </c>
      <c r="C1908" s="607" t="s">
        <v>2711</v>
      </c>
      <c r="D1908" s="1464" t="s">
        <v>2177</v>
      </c>
      <c r="E1908" s="24"/>
      <c r="F1908" s="15"/>
      <c r="G1908" s="36"/>
      <c r="H1908" s="37"/>
      <c r="I1908" s="59"/>
      <c r="J1908" s="1419"/>
      <c r="K1908" s="952"/>
      <c r="L1908" s="155" t="s">
        <v>2431</v>
      </c>
      <c r="M1908" s="1446" t="s">
        <v>2157</v>
      </c>
      <c r="N1908" s="1334" t="s">
        <v>909</v>
      </c>
      <c r="O1908" s="1408" t="s">
        <v>2712</v>
      </c>
      <c r="P1908" s="179" t="s">
        <v>2664</v>
      </c>
    </row>
    <row r="1909" spans="1:16" s="14" customFormat="1" ht="42.65" customHeight="1" thickBot="1">
      <c r="A1909" s="1018"/>
      <c r="B1909" s="1463" t="s">
        <v>2307</v>
      </c>
      <c r="C1909" s="607" t="s">
        <v>2711</v>
      </c>
      <c r="D1909" s="1464" t="s">
        <v>2177</v>
      </c>
      <c r="E1909" s="24"/>
      <c r="F1909" s="15"/>
      <c r="G1909" s="36"/>
      <c r="H1909" s="37"/>
      <c r="I1909" s="59"/>
      <c r="J1909" s="890"/>
      <c r="K1909" s="952"/>
      <c r="L1909" s="155" t="s">
        <v>2266</v>
      </c>
      <c r="M1909" s="1446" t="s">
        <v>2157</v>
      </c>
      <c r="N1909" s="1334" t="s">
        <v>909</v>
      </c>
      <c r="O1909" s="1408" t="s">
        <v>2712</v>
      </c>
      <c r="P1909" s="1343" t="s">
        <v>2652</v>
      </c>
    </row>
    <row r="1910" spans="1:16" s="14" customFormat="1" ht="42.65" customHeight="1" thickBot="1">
      <c r="A1910" s="1018"/>
      <c r="B1910" s="1463" t="s">
        <v>2307</v>
      </c>
      <c r="C1910" s="607" t="s">
        <v>2711</v>
      </c>
      <c r="D1910" s="1464" t="s">
        <v>2177</v>
      </c>
      <c r="E1910" s="947"/>
      <c r="F1910" s="948"/>
      <c r="G1910" s="949"/>
      <c r="H1910" s="933"/>
      <c r="I1910" s="59"/>
      <c r="J1910" s="1419"/>
      <c r="K1910" s="952"/>
      <c r="L1910" s="155" t="s">
        <v>2670</v>
      </c>
      <c r="M1910" s="1446" t="s">
        <v>2157</v>
      </c>
      <c r="N1910" s="1334" t="s">
        <v>909</v>
      </c>
      <c r="O1910" s="1408" t="s">
        <v>2712</v>
      </c>
      <c r="P1910" s="179" t="s">
        <v>2664</v>
      </c>
    </row>
    <row r="1911" spans="1:16" s="14" customFormat="1" ht="42.65" customHeight="1" thickBot="1">
      <c r="A1911" s="1018"/>
      <c r="B1911" s="1463" t="s">
        <v>2307</v>
      </c>
      <c r="C1911" s="607" t="s">
        <v>2711</v>
      </c>
      <c r="D1911" s="1464" t="s">
        <v>2177</v>
      </c>
      <c r="E1911" s="947"/>
      <c r="F1911" s="948"/>
      <c r="G1911" s="949"/>
      <c r="H1911" s="933"/>
      <c r="I1911" s="59"/>
      <c r="J1911" s="1419"/>
      <c r="K1911" s="952"/>
      <c r="L1911" s="155" t="s">
        <v>2708</v>
      </c>
      <c r="M1911" s="1446" t="s">
        <v>2157</v>
      </c>
      <c r="N1911" s="1334" t="s">
        <v>909</v>
      </c>
      <c r="O1911" s="1408" t="s">
        <v>2712</v>
      </c>
      <c r="P1911" s="179" t="s">
        <v>2664</v>
      </c>
    </row>
    <row r="1912" spans="1:16" s="14" customFormat="1" ht="42.65" customHeight="1" thickBot="1">
      <c r="A1912" s="1018"/>
      <c r="B1912" s="1463" t="s">
        <v>2307</v>
      </c>
      <c r="C1912" s="607" t="s">
        <v>2711</v>
      </c>
      <c r="D1912" s="1464" t="s">
        <v>2177</v>
      </c>
      <c r="E1912" s="947"/>
      <c r="F1912" s="948"/>
      <c r="G1912" s="949"/>
      <c r="H1912" s="933"/>
      <c r="I1912" s="59"/>
      <c r="J1912" s="1419"/>
      <c r="K1912" s="952"/>
      <c r="L1912" s="155" t="s">
        <v>2672</v>
      </c>
      <c r="M1912" s="1446" t="s">
        <v>2157</v>
      </c>
      <c r="N1912" s="1334" t="s">
        <v>909</v>
      </c>
      <c r="O1912" s="1408" t="s">
        <v>2713</v>
      </c>
      <c r="P1912" s="1343" t="s">
        <v>2652</v>
      </c>
    </row>
    <row r="1913" spans="1:16" s="14" customFormat="1" ht="42.65" customHeight="1" thickBot="1">
      <c r="A1913" s="1018"/>
      <c r="B1913" s="1463" t="s">
        <v>2307</v>
      </c>
      <c r="C1913" s="607" t="s">
        <v>2711</v>
      </c>
      <c r="D1913" s="1464" t="s">
        <v>2177</v>
      </c>
      <c r="E1913" s="947"/>
      <c r="F1913" s="948"/>
      <c r="G1913" s="949"/>
      <c r="H1913" s="933"/>
      <c r="I1913" s="59"/>
      <c r="J1913" s="1419"/>
      <c r="K1913" s="952"/>
      <c r="L1913" s="155" t="s">
        <v>2710</v>
      </c>
      <c r="M1913" s="1446" t="s">
        <v>2157</v>
      </c>
      <c r="N1913" s="1334" t="s">
        <v>909</v>
      </c>
      <c r="O1913" s="1408" t="s">
        <v>2712</v>
      </c>
      <c r="P1913" s="179" t="s">
        <v>2664</v>
      </c>
    </row>
    <row r="1914" spans="1:16" s="14" customFormat="1" ht="42.65" customHeight="1" thickBot="1">
      <c r="A1914" s="1018"/>
      <c r="B1914" s="1463" t="s">
        <v>2307</v>
      </c>
      <c r="C1914" s="607" t="s">
        <v>2714</v>
      </c>
      <c r="D1914" s="1464" t="s">
        <v>2177</v>
      </c>
      <c r="E1914" s="24"/>
      <c r="F1914" s="15"/>
      <c r="G1914" s="36"/>
      <c r="H1914" s="37"/>
      <c r="I1914" s="59"/>
      <c r="J1914" s="1419"/>
      <c r="K1914" s="952"/>
      <c r="L1914" s="155" t="s">
        <v>2431</v>
      </c>
      <c r="M1914" s="1446" t="s">
        <v>2157</v>
      </c>
      <c r="N1914" s="1334" t="s">
        <v>909</v>
      </c>
      <c r="O1914" s="1408" t="s">
        <v>2715</v>
      </c>
      <c r="P1914" s="179" t="s">
        <v>2664</v>
      </c>
    </row>
    <row r="1915" spans="1:16" s="14" customFormat="1" ht="42.65" customHeight="1" thickBot="1">
      <c r="A1915" s="1018"/>
      <c r="B1915" s="1463" t="s">
        <v>2307</v>
      </c>
      <c r="C1915" s="607" t="s">
        <v>2714</v>
      </c>
      <c r="D1915" s="1464" t="s">
        <v>2177</v>
      </c>
      <c r="E1915" s="24"/>
      <c r="F1915" s="15"/>
      <c r="G1915" s="36"/>
      <c r="H1915" s="37"/>
      <c r="I1915" s="59"/>
      <c r="J1915" s="890"/>
      <c r="K1915" s="952"/>
      <c r="L1915" s="155" t="s">
        <v>2266</v>
      </c>
      <c r="M1915" s="1446" t="s">
        <v>2157</v>
      </c>
      <c r="N1915" s="1334" t="s">
        <v>909</v>
      </c>
      <c r="O1915" s="1408" t="s">
        <v>2715</v>
      </c>
      <c r="P1915" s="1343" t="s">
        <v>2652</v>
      </c>
    </row>
    <row r="1916" spans="1:16" s="14" customFormat="1" ht="42.65" customHeight="1" thickBot="1">
      <c r="A1916" s="1018"/>
      <c r="B1916" s="1463" t="s">
        <v>2307</v>
      </c>
      <c r="C1916" s="607" t="s">
        <v>2714</v>
      </c>
      <c r="D1916" s="1464" t="s">
        <v>2177</v>
      </c>
      <c r="E1916" s="947"/>
      <c r="F1916" s="948"/>
      <c r="G1916" s="949"/>
      <c r="H1916" s="933"/>
      <c r="I1916" s="59"/>
      <c r="J1916" s="1419"/>
      <c r="K1916" s="952"/>
      <c r="L1916" s="155" t="s">
        <v>2670</v>
      </c>
      <c r="M1916" s="1446" t="s">
        <v>2157</v>
      </c>
      <c r="N1916" s="1334" t="s">
        <v>909</v>
      </c>
      <c r="O1916" s="1408" t="s">
        <v>2715</v>
      </c>
      <c r="P1916" s="179" t="s">
        <v>2664</v>
      </c>
    </row>
    <row r="1917" spans="1:16" s="14" customFormat="1" ht="42.65" customHeight="1" thickBot="1">
      <c r="A1917" s="1018"/>
      <c r="B1917" s="1463" t="s">
        <v>2307</v>
      </c>
      <c r="C1917" s="607" t="s">
        <v>2714</v>
      </c>
      <c r="D1917" s="1464" t="s">
        <v>2177</v>
      </c>
      <c r="E1917" s="947"/>
      <c r="F1917" s="948"/>
      <c r="G1917" s="949"/>
      <c r="H1917" s="933"/>
      <c r="I1917" s="59"/>
      <c r="J1917" s="1419"/>
      <c r="K1917" s="952"/>
      <c r="L1917" s="155" t="s">
        <v>2708</v>
      </c>
      <c r="M1917" s="1446" t="s">
        <v>2157</v>
      </c>
      <c r="N1917" s="1334" t="s">
        <v>909</v>
      </c>
      <c r="O1917" s="1408" t="s">
        <v>2715</v>
      </c>
      <c r="P1917" s="179" t="s">
        <v>2664</v>
      </c>
    </row>
    <row r="1918" spans="1:16" s="14" customFormat="1" ht="42.65" customHeight="1" thickBot="1">
      <c r="A1918" s="1018"/>
      <c r="B1918" s="1463" t="s">
        <v>2307</v>
      </c>
      <c r="C1918" s="607" t="s">
        <v>2714</v>
      </c>
      <c r="D1918" s="1464" t="s">
        <v>2177</v>
      </c>
      <c r="E1918" s="947"/>
      <c r="F1918" s="948"/>
      <c r="G1918" s="949"/>
      <c r="H1918" s="933"/>
      <c r="I1918" s="59"/>
      <c r="J1918" s="1419"/>
      <c r="K1918" s="952"/>
      <c r="L1918" s="155" t="s">
        <v>2672</v>
      </c>
      <c r="M1918" s="1446" t="s">
        <v>2157</v>
      </c>
      <c r="N1918" s="1334" t="s">
        <v>909</v>
      </c>
      <c r="O1918" s="1408" t="s">
        <v>2715</v>
      </c>
      <c r="P1918" s="1343" t="s">
        <v>2652</v>
      </c>
    </row>
    <row r="1919" spans="1:16" s="14" customFormat="1" ht="42.65" customHeight="1" thickBot="1">
      <c r="A1919" s="1018"/>
      <c r="B1919" s="1463" t="s">
        <v>2307</v>
      </c>
      <c r="C1919" s="607" t="s">
        <v>2714</v>
      </c>
      <c r="D1919" s="1464" t="s">
        <v>2177</v>
      </c>
      <c r="E1919" s="947"/>
      <c r="F1919" s="948"/>
      <c r="G1919" s="949"/>
      <c r="H1919" s="933"/>
      <c r="I1919" s="59"/>
      <c r="J1919" s="1419"/>
      <c r="K1919" s="952"/>
      <c r="L1919" s="155" t="s">
        <v>2710</v>
      </c>
      <c r="M1919" s="1446" t="s">
        <v>2157</v>
      </c>
      <c r="N1919" s="1334" t="s">
        <v>909</v>
      </c>
      <c r="O1919" s="1408" t="s">
        <v>2715</v>
      </c>
      <c r="P1919" s="179" t="s">
        <v>2664</v>
      </c>
    </row>
    <row r="1920" spans="1:16" s="14" customFormat="1" ht="42.65" customHeight="1" thickBot="1">
      <c r="A1920" s="1018"/>
      <c r="B1920" s="1463" t="s">
        <v>2307</v>
      </c>
      <c r="C1920" s="607" t="s">
        <v>2716</v>
      </c>
      <c r="D1920" s="1464" t="s">
        <v>2177</v>
      </c>
      <c r="E1920" s="24"/>
      <c r="F1920" s="15"/>
      <c r="G1920" s="36"/>
      <c r="H1920" s="37"/>
      <c r="I1920" s="59"/>
      <c r="J1920" s="1419"/>
      <c r="K1920" s="952"/>
      <c r="L1920" s="155" t="s">
        <v>2431</v>
      </c>
      <c r="M1920" s="1446" t="s">
        <v>2157</v>
      </c>
      <c r="N1920" s="1334" t="s">
        <v>909</v>
      </c>
      <c r="O1920" s="1408" t="s">
        <v>2717</v>
      </c>
      <c r="P1920" s="179" t="s">
        <v>2664</v>
      </c>
    </row>
    <row r="1921" spans="1:16" s="14" customFormat="1" ht="42.65" customHeight="1" thickBot="1">
      <c r="A1921" s="1018"/>
      <c r="B1921" s="1463" t="s">
        <v>2307</v>
      </c>
      <c r="C1921" s="607" t="s">
        <v>2716</v>
      </c>
      <c r="D1921" s="1464" t="s">
        <v>2177</v>
      </c>
      <c r="E1921" s="24"/>
      <c r="F1921" s="15"/>
      <c r="G1921" s="36"/>
      <c r="H1921" s="37"/>
      <c r="I1921" s="59"/>
      <c r="J1921" s="890"/>
      <c r="K1921" s="952"/>
      <c r="L1921" s="155" t="s">
        <v>2266</v>
      </c>
      <c r="M1921" s="1446" t="s">
        <v>2157</v>
      </c>
      <c r="N1921" s="1334" t="s">
        <v>909</v>
      </c>
      <c r="O1921" s="1408" t="s">
        <v>2717</v>
      </c>
      <c r="P1921" s="1343" t="s">
        <v>2652</v>
      </c>
    </row>
    <row r="1922" spans="1:16" s="14" customFormat="1" ht="42.65" customHeight="1" thickBot="1">
      <c r="A1922" s="1018"/>
      <c r="B1922" s="1463" t="s">
        <v>2307</v>
      </c>
      <c r="C1922" s="607" t="s">
        <v>2716</v>
      </c>
      <c r="D1922" s="1464" t="s">
        <v>2177</v>
      </c>
      <c r="E1922" s="947"/>
      <c r="F1922" s="948"/>
      <c r="G1922" s="949"/>
      <c r="H1922" s="933"/>
      <c r="I1922" s="59"/>
      <c r="J1922" s="1419"/>
      <c r="K1922" s="952"/>
      <c r="L1922" s="155" t="s">
        <v>2670</v>
      </c>
      <c r="M1922" s="1446" t="s">
        <v>2157</v>
      </c>
      <c r="N1922" s="1334" t="s">
        <v>909</v>
      </c>
      <c r="O1922" s="1408" t="s">
        <v>2717</v>
      </c>
      <c r="P1922" s="179" t="s">
        <v>2664</v>
      </c>
    </row>
    <row r="1923" spans="1:16" s="14" customFormat="1" ht="42.65" customHeight="1" thickBot="1">
      <c r="A1923" s="1018"/>
      <c r="B1923" s="1463" t="s">
        <v>2307</v>
      </c>
      <c r="C1923" s="607" t="s">
        <v>2716</v>
      </c>
      <c r="D1923" s="1464" t="s">
        <v>2177</v>
      </c>
      <c r="E1923" s="947"/>
      <c r="F1923" s="948"/>
      <c r="G1923" s="949"/>
      <c r="H1923" s="933"/>
      <c r="I1923" s="59"/>
      <c r="J1923" s="1419"/>
      <c r="K1923" s="952"/>
      <c r="L1923" s="155" t="s">
        <v>2708</v>
      </c>
      <c r="M1923" s="1446" t="s">
        <v>2157</v>
      </c>
      <c r="N1923" s="1334" t="s">
        <v>909</v>
      </c>
      <c r="O1923" s="1408" t="s">
        <v>2717</v>
      </c>
      <c r="P1923" s="179" t="s">
        <v>2664</v>
      </c>
    </row>
    <row r="1924" spans="1:16" s="14" customFormat="1" ht="42.65" customHeight="1" thickBot="1">
      <c r="A1924" s="1018"/>
      <c r="B1924" s="1463" t="s">
        <v>2307</v>
      </c>
      <c r="C1924" s="607" t="s">
        <v>2716</v>
      </c>
      <c r="D1924" s="1464" t="s">
        <v>2177</v>
      </c>
      <c r="E1924" s="947"/>
      <c r="F1924" s="948"/>
      <c r="G1924" s="949"/>
      <c r="H1924" s="933"/>
      <c r="I1924" s="59"/>
      <c r="J1924" s="1419"/>
      <c r="K1924" s="952"/>
      <c r="L1924" s="155" t="s">
        <v>2672</v>
      </c>
      <c r="M1924" s="1446" t="s">
        <v>2157</v>
      </c>
      <c r="N1924" s="1334" t="s">
        <v>909</v>
      </c>
      <c r="O1924" s="1408" t="s">
        <v>2718</v>
      </c>
      <c r="P1924" s="1343" t="s">
        <v>2652</v>
      </c>
    </row>
    <row r="1925" spans="1:16" s="14" customFormat="1" ht="42.65" customHeight="1" thickBot="1">
      <c r="A1925" s="1018"/>
      <c r="B1925" s="1463" t="s">
        <v>2307</v>
      </c>
      <c r="C1925" s="607" t="s">
        <v>2716</v>
      </c>
      <c r="D1925" s="1464" t="s">
        <v>2177</v>
      </c>
      <c r="E1925" s="947"/>
      <c r="F1925" s="948"/>
      <c r="G1925" s="949"/>
      <c r="H1925" s="933"/>
      <c r="I1925" s="59"/>
      <c r="J1925" s="1419"/>
      <c r="K1925" s="952"/>
      <c r="L1925" s="155" t="s">
        <v>2710</v>
      </c>
      <c r="M1925" s="1446" t="s">
        <v>2157</v>
      </c>
      <c r="N1925" s="1334" t="s">
        <v>909</v>
      </c>
      <c r="O1925" s="1408" t="s">
        <v>2717</v>
      </c>
      <c r="P1925" s="179" t="s">
        <v>2664</v>
      </c>
    </row>
    <row r="1926" spans="1:16" s="14" customFormat="1" ht="42.65" customHeight="1" thickBot="1">
      <c r="A1926" s="1018"/>
      <c r="B1926" s="1463" t="s">
        <v>2307</v>
      </c>
      <c r="C1926" s="607" t="s">
        <v>2719</v>
      </c>
      <c r="D1926" s="1464" t="s">
        <v>2177</v>
      </c>
      <c r="E1926" s="24"/>
      <c r="F1926" s="15"/>
      <c r="G1926" s="36"/>
      <c r="H1926" s="37"/>
      <c r="I1926" s="59"/>
      <c r="J1926" s="1419"/>
      <c r="K1926" s="952"/>
      <c r="L1926" s="155" t="s">
        <v>2431</v>
      </c>
      <c r="M1926" s="1446" t="s">
        <v>2157</v>
      </c>
      <c r="N1926" s="1334" t="s">
        <v>909</v>
      </c>
      <c r="O1926" s="1408" t="s">
        <v>2720</v>
      </c>
      <c r="P1926" s="179" t="s">
        <v>2664</v>
      </c>
    </row>
    <row r="1927" spans="1:16" s="14" customFormat="1" ht="42.65" customHeight="1" thickBot="1">
      <c r="A1927" s="1018"/>
      <c r="B1927" s="1463" t="s">
        <v>2307</v>
      </c>
      <c r="C1927" s="607" t="s">
        <v>2719</v>
      </c>
      <c r="D1927" s="1464" t="s">
        <v>2177</v>
      </c>
      <c r="E1927" s="24"/>
      <c r="F1927" s="15"/>
      <c r="G1927" s="36"/>
      <c r="H1927" s="37"/>
      <c r="I1927" s="59"/>
      <c r="J1927" s="890"/>
      <c r="K1927" s="952"/>
      <c r="L1927" s="155" t="s">
        <v>2266</v>
      </c>
      <c r="M1927" s="1446" t="s">
        <v>2157</v>
      </c>
      <c r="N1927" s="1334" t="s">
        <v>909</v>
      </c>
      <c r="O1927" s="1408" t="s">
        <v>2720</v>
      </c>
      <c r="P1927" s="1343" t="s">
        <v>2652</v>
      </c>
    </row>
    <row r="1928" spans="1:16" s="14" customFormat="1" ht="42.65" customHeight="1" thickBot="1">
      <c r="A1928" s="1018"/>
      <c r="B1928" s="1463" t="s">
        <v>2307</v>
      </c>
      <c r="C1928" s="607" t="s">
        <v>2719</v>
      </c>
      <c r="D1928" s="1464" t="s">
        <v>2177</v>
      </c>
      <c r="E1928" s="947"/>
      <c r="F1928" s="948"/>
      <c r="G1928" s="949"/>
      <c r="H1928" s="933"/>
      <c r="I1928" s="59"/>
      <c r="J1928" s="1419"/>
      <c r="K1928" s="952"/>
      <c r="L1928" s="155" t="s">
        <v>2670</v>
      </c>
      <c r="M1928" s="1446" t="s">
        <v>2157</v>
      </c>
      <c r="N1928" s="1334" t="s">
        <v>909</v>
      </c>
      <c r="O1928" s="1408" t="s">
        <v>2720</v>
      </c>
      <c r="P1928" s="179" t="s">
        <v>2664</v>
      </c>
    </row>
    <row r="1929" spans="1:16" s="14" customFormat="1" ht="42.65" customHeight="1" thickBot="1">
      <c r="A1929" s="1018"/>
      <c r="B1929" s="1463" t="s">
        <v>2307</v>
      </c>
      <c r="C1929" s="607" t="s">
        <v>2719</v>
      </c>
      <c r="D1929" s="1464" t="s">
        <v>2177</v>
      </c>
      <c r="E1929" s="947"/>
      <c r="F1929" s="948"/>
      <c r="G1929" s="949"/>
      <c r="H1929" s="933"/>
      <c r="I1929" s="59"/>
      <c r="J1929" s="1419"/>
      <c r="K1929" s="952"/>
      <c r="L1929" s="155" t="s">
        <v>2708</v>
      </c>
      <c r="M1929" s="1446" t="s">
        <v>2157</v>
      </c>
      <c r="N1929" s="1334" t="s">
        <v>909</v>
      </c>
      <c r="O1929" s="1408" t="s">
        <v>2721</v>
      </c>
      <c r="P1929" s="179" t="s">
        <v>2664</v>
      </c>
    </row>
    <row r="1930" spans="1:16" s="14" customFormat="1" ht="42.65" customHeight="1" thickBot="1">
      <c r="A1930" s="1018"/>
      <c r="B1930" s="1463" t="s">
        <v>2307</v>
      </c>
      <c r="C1930" s="607" t="s">
        <v>2719</v>
      </c>
      <c r="D1930" s="1464" t="s">
        <v>2177</v>
      </c>
      <c r="E1930" s="947"/>
      <c r="F1930" s="948"/>
      <c r="G1930" s="949"/>
      <c r="H1930" s="933"/>
      <c r="I1930" s="59"/>
      <c r="J1930" s="1419"/>
      <c r="K1930" s="952"/>
      <c r="L1930" s="155" t="s">
        <v>2672</v>
      </c>
      <c r="M1930" s="1446" t="s">
        <v>2157</v>
      </c>
      <c r="N1930" s="1334" t="s">
        <v>909</v>
      </c>
      <c r="O1930" s="1408" t="s">
        <v>2720</v>
      </c>
      <c r="P1930" s="1343" t="s">
        <v>2652</v>
      </c>
    </row>
    <row r="1931" spans="1:16" s="14" customFormat="1" ht="42.65" customHeight="1" thickBot="1">
      <c r="A1931" s="1018"/>
      <c r="B1931" s="1463" t="s">
        <v>2307</v>
      </c>
      <c r="C1931" s="607" t="s">
        <v>2719</v>
      </c>
      <c r="D1931" s="1464" t="s">
        <v>2177</v>
      </c>
      <c r="E1931" s="947"/>
      <c r="F1931" s="948"/>
      <c r="G1931" s="949"/>
      <c r="H1931" s="933"/>
      <c r="I1931" s="59"/>
      <c r="J1931" s="1419"/>
      <c r="K1931" s="952"/>
      <c r="L1931" s="155" t="s">
        <v>2710</v>
      </c>
      <c r="M1931" s="1446" t="s">
        <v>2157</v>
      </c>
      <c r="N1931" s="1334" t="s">
        <v>909</v>
      </c>
      <c r="O1931" s="1408" t="s">
        <v>2720</v>
      </c>
      <c r="P1931" s="179" t="s">
        <v>2664</v>
      </c>
    </row>
    <row r="1932" spans="1:16" s="14" customFormat="1" ht="42.65" customHeight="1" thickBot="1">
      <c r="A1932" s="1018"/>
      <c r="B1932" s="1463" t="s">
        <v>2307</v>
      </c>
      <c r="C1932" s="607" t="s">
        <v>2722</v>
      </c>
      <c r="D1932" s="1464" t="s">
        <v>2177</v>
      </c>
      <c r="E1932" s="24"/>
      <c r="F1932" s="15"/>
      <c r="G1932" s="36"/>
      <c r="H1932" s="37"/>
      <c r="I1932" s="59"/>
      <c r="J1932" s="1419"/>
      <c r="K1932" s="952"/>
      <c r="L1932" s="155" t="s">
        <v>2431</v>
      </c>
      <c r="M1932" s="1446" t="s">
        <v>2157</v>
      </c>
      <c r="N1932" s="1334" t="s">
        <v>909</v>
      </c>
      <c r="O1932" s="1408" t="s">
        <v>2723</v>
      </c>
      <c r="P1932" s="179" t="s">
        <v>2664</v>
      </c>
    </row>
    <row r="1933" spans="1:16" s="14" customFormat="1" ht="42.65" customHeight="1" thickBot="1">
      <c r="A1933" s="1018"/>
      <c r="B1933" s="1463" t="s">
        <v>2307</v>
      </c>
      <c r="C1933" s="607" t="s">
        <v>2722</v>
      </c>
      <c r="D1933" s="1464" t="s">
        <v>2177</v>
      </c>
      <c r="E1933" s="24"/>
      <c r="F1933" s="15"/>
      <c r="G1933" s="36"/>
      <c r="H1933" s="37"/>
      <c r="I1933" s="59"/>
      <c r="J1933" s="890"/>
      <c r="K1933" s="952"/>
      <c r="L1933" s="155" t="s">
        <v>2266</v>
      </c>
      <c r="M1933" s="1446" t="s">
        <v>2157</v>
      </c>
      <c r="N1933" s="1334" t="s">
        <v>909</v>
      </c>
      <c r="O1933" s="1408" t="s">
        <v>2723</v>
      </c>
      <c r="P1933" s="1343" t="s">
        <v>2652</v>
      </c>
    </row>
    <row r="1934" spans="1:16" s="14" customFormat="1" ht="42.65" customHeight="1" thickBot="1">
      <c r="A1934" s="1018"/>
      <c r="B1934" s="1463" t="s">
        <v>2307</v>
      </c>
      <c r="C1934" s="607" t="s">
        <v>2722</v>
      </c>
      <c r="D1934" s="1464" t="s">
        <v>2177</v>
      </c>
      <c r="E1934" s="947"/>
      <c r="F1934" s="948"/>
      <c r="G1934" s="949"/>
      <c r="H1934" s="933"/>
      <c r="I1934" s="59"/>
      <c r="J1934" s="1419"/>
      <c r="K1934" s="952"/>
      <c r="L1934" s="155" t="s">
        <v>2670</v>
      </c>
      <c r="M1934" s="1446" t="s">
        <v>2157</v>
      </c>
      <c r="N1934" s="1334" t="s">
        <v>909</v>
      </c>
      <c r="O1934" s="1408" t="s">
        <v>2724</v>
      </c>
      <c r="P1934" s="179" t="s">
        <v>2664</v>
      </c>
    </row>
    <row r="1935" spans="1:16" s="14" customFormat="1" ht="42.65" customHeight="1" thickBot="1">
      <c r="A1935" s="1018"/>
      <c r="B1935" s="1463" t="s">
        <v>2307</v>
      </c>
      <c r="C1935" s="607" t="s">
        <v>2722</v>
      </c>
      <c r="D1935" s="1464" t="s">
        <v>2177</v>
      </c>
      <c r="E1935" s="947"/>
      <c r="F1935" s="948"/>
      <c r="G1935" s="949"/>
      <c r="H1935" s="933"/>
      <c r="I1935" s="59"/>
      <c r="J1935" s="1419"/>
      <c r="K1935" s="952"/>
      <c r="L1935" s="155" t="s">
        <v>2708</v>
      </c>
      <c r="M1935" s="1446" t="s">
        <v>2157</v>
      </c>
      <c r="N1935" s="1334" t="s">
        <v>909</v>
      </c>
      <c r="O1935" s="1408" t="s">
        <v>2723</v>
      </c>
      <c r="P1935" s="179" t="s">
        <v>2664</v>
      </c>
    </row>
    <row r="1936" spans="1:16" s="14" customFormat="1" ht="42.65" customHeight="1" thickBot="1">
      <c r="A1936" s="1018"/>
      <c r="B1936" s="1463" t="s">
        <v>2307</v>
      </c>
      <c r="C1936" s="607" t="s">
        <v>2722</v>
      </c>
      <c r="D1936" s="1464" t="s">
        <v>2177</v>
      </c>
      <c r="E1936" s="947"/>
      <c r="F1936" s="948"/>
      <c r="G1936" s="949"/>
      <c r="H1936" s="933"/>
      <c r="I1936" s="59"/>
      <c r="J1936" s="1419"/>
      <c r="K1936" s="952"/>
      <c r="L1936" s="155" t="s">
        <v>2672</v>
      </c>
      <c r="M1936" s="1446" t="s">
        <v>2157</v>
      </c>
      <c r="N1936" s="1334" t="s">
        <v>909</v>
      </c>
      <c r="O1936" s="1408" t="s">
        <v>2723</v>
      </c>
      <c r="P1936" s="1343" t="s">
        <v>2652</v>
      </c>
    </row>
    <row r="1937" spans="1:16" s="14" customFormat="1" ht="42.65" customHeight="1" thickBot="1">
      <c r="A1937" s="1018"/>
      <c r="B1937" s="1463" t="s">
        <v>2307</v>
      </c>
      <c r="C1937" s="607" t="s">
        <v>2722</v>
      </c>
      <c r="D1937" s="1464" t="s">
        <v>2177</v>
      </c>
      <c r="E1937" s="947"/>
      <c r="F1937" s="948"/>
      <c r="G1937" s="949"/>
      <c r="H1937" s="933"/>
      <c r="I1937" s="59"/>
      <c r="J1937" s="1419"/>
      <c r="K1937" s="952"/>
      <c r="L1937" s="155" t="s">
        <v>2710</v>
      </c>
      <c r="M1937" s="1446" t="s">
        <v>2157</v>
      </c>
      <c r="N1937" s="1334" t="s">
        <v>909</v>
      </c>
      <c r="O1937" s="1408" t="s">
        <v>2724</v>
      </c>
      <c r="P1937" s="179" t="s">
        <v>2664</v>
      </c>
    </row>
    <row r="1938" spans="1:16" s="14" customFormat="1" ht="88.5" customHeight="1" thickBot="1">
      <c r="A1938" s="1018"/>
      <c r="B1938" s="1463" t="s">
        <v>2307</v>
      </c>
      <c r="C1938" s="607" t="s">
        <v>2725</v>
      </c>
      <c r="D1938" s="1464" t="s">
        <v>2177</v>
      </c>
      <c r="E1938" s="24"/>
      <c r="F1938" s="15"/>
      <c r="G1938" s="36"/>
      <c r="H1938" s="37"/>
      <c r="I1938" s="59"/>
      <c r="J1938" s="1419"/>
      <c r="K1938" s="952"/>
      <c r="L1938" s="155" t="s">
        <v>2431</v>
      </c>
      <c r="M1938" s="1446" t="s">
        <v>2157</v>
      </c>
      <c r="N1938" s="1334" t="s">
        <v>909</v>
      </c>
      <c r="O1938" s="1408" t="s">
        <v>2726</v>
      </c>
      <c r="P1938" s="179" t="s">
        <v>2727</v>
      </c>
    </row>
    <row r="1939" spans="1:16" s="14" customFormat="1" ht="88.5" customHeight="1" thickBot="1">
      <c r="A1939" s="1018"/>
      <c r="B1939" s="1463" t="s">
        <v>2307</v>
      </c>
      <c r="C1939" s="607" t="s">
        <v>2725</v>
      </c>
      <c r="D1939" s="1464" t="s">
        <v>2177</v>
      </c>
      <c r="E1939" s="24"/>
      <c r="F1939" s="15"/>
      <c r="G1939" s="36"/>
      <c r="H1939" s="37"/>
      <c r="I1939" s="59"/>
      <c r="J1939" s="890"/>
      <c r="K1939" s="952"/>
      <c r="L1939" s="155" t="s">
        <v>2670</v>
      </c>
      <c r="M1939" s="1446" t="s">
        <v>2157</v>
      </c>
      <c r="N1939" s="1334" t="s">
        <v>909</v>
      </c>
      <c r="O1939" s="1408" t="s">
        <v>2726</v>
      </c>
      <c r="P1939" s="179" t="s">
        <v>2728</v>
      </c>
    </row>
    <row r="1940" spans="1:16" s="14" customFormat="1" ht="88.5" customHeight="1" thickBot="1">
      <c r="A1940" s="1018"/>
      <c r="B1940" s="1463" t="s">
        <v>2307</v>
      </c>
      <c r="C1940" s="608" t="s">
        <v>2725</v>
      </c>
      <c r="D1940" s="1464" t="s">
        <v>2177</v>
      </c>
      <c r="E1940" s="980"/>
      <c r="F1940" s="948"/>
      <c r="G1940" s="949"/>
      <c r="H1940" s="933"/>
      <c r="I1940" s="59"/>
      <c r="J1940" s="1419"/>
      <c r="K1940" s="952"/>
      <c r="L1940" s="155" t="s">
        <v>2729</v>
      </c>
      <c r="M1940" s="1446" t="s">
        <v>2157</v>
      </c>
      <c r="N1940" s="1334" t="s">
        <v>909</v>
      </c>
      <c r="O1940" s="1408" t="s">
        <v>2726</v>
      </c>
      <c r="P1940" s="179" t="s">
        <v>2730</v>
      </c>
    </row>
    <row r="1941" spans="1:16" s="14" customFormat="1" ht="88.5" customHeight="1" thickBot="1">
      <c r="A1941" s="1018"/>
      <c r="B1941" s="1463" t="s">
        <v>2307</v>
      </c>
      <c r="C1941" s="608" t="s">
        <v>2725</v>
      </c>
      <c r="D1941" s="1464" t="s">
        <v>2177</v>
      </c>
      <c r="E1941" s="980"/>
      <c r="F1941" s="15"/>
      <c r="G1941" s="36"/>
      <c r="H1941" s="37"/>
      <c r="I1941" s="59"/>
      <c r="J1941" s="1419"/>
      <c r="K1941" s="952"/>
      <c r="L1941" s="155" t="s">
        <v>2731</v>
      </c>
      <c r="M1941" s="1446" t="s">
        <v>2157</v>
      </c>
      <c r="N1941" s="1334" t="s">
        <v>909</v>
      </c>
      <c r="O1941" s="1408" t="s">
        <v>2726</v>
      </c>
      <c r="P1941" s="179" t="s">
        <v>2732</v>
      </c>
    </row>
    <row r="1942" spans="1:16" s="14" customFormat="1" ht="42.65" customHeight="1" thickBot="1">
      <c r="A1942" s="1018"/>
      <c r="B1942" s="1463" t="s">
        <v>2307</v>
      </c>
      <c r="C1942" s="607" t="s">
        <v>2733</v>
      </c>
      <c r="D1942" s="1583"/>
      <c r="E1942" s="980"/>
      <c r="F1942" s="15"/>
      <c r="G1942" s="36"/>
      <c r="H1942" s="37"/>
      <c r="I1942" s="59"/>
      <c r="J1942" s="890"/>
      <c r="K1942" s="952"/>
      <c r="L1942" s="155" t="s">
        <v>2431</v>
      </c>
      <c r="M1942" s="1446" t="s">
        <v>2157</v>
      </c>
      <c r="N1942" s="1334" t="s">
        <v>909</v>
      </c>
      <c r="O1942" s="1408" t="s">
        <v>2734</v>
      </c>
      <c r="P1942" s="179" t="s">
        <v>2735</v>
      </c>
    </row>
    <row r="1943" spans="1:16" s="68" customFormat="1" ht="42.65" customHeight="1" thickBot="1">
      <c r="A1943" s="75"/>
      <c r="B1943" s="1463" t="s">
        <v>2307</v>
      </c>
      <c r="C1943" s="607" t="s">
        <v>2733</v>
      </c>
      <c r="D1943" s="1583"/>
      <c r="E1943" s="980"/>
      <c r="F1943" s="981"/>
      <c r="G1943" s="982"/>
      <c r="H1943" s="952"/>
      <c r="I1943" s="59"/>
      <c r="J1943" s="890"/>
      <c r="K1943" s="952"/>
      <c r="L1943" s="155" t="s">
        <v>2670</v>
      </c>
      <c r="M1943" s="1446" t="s">
        <v>2157</v>
      </c>
      <c r="N1943" s="1334" t="s">
        <v>909</v>
      </c>
      <c r="O1943" s="1408" t="s">
        <v>2734</v>
      </c>
      <c r="P1943" s="179" t="s">
        <v>2735</v>
      </c>
    </row>
    <row r="1944" spans="1:16" s="68" customFormat="1" ht="42.65" customHeight="1" thickBot="1">
      <c r="A1944" s="75"/>
      <c r="B1944" s="1463" t="s">
        <v>2307</v>
      </c>
      <c r="C1944" s="607" t="s">
        <v>2733</v>
      </c>
      <c r="D1944" s="1583"/>
      <c r="E1944" s="947"/>
      <c r="F1944" s="981"/>
      <c r="G1944" s="982"/>
      <c r="H1944" s="952"/>
      <c r="I1944" s="59"/>
      <c r="J1944" s="890"/>
      <c r="K1944" s="952"/>
      <c r="L1944" s="58" t="s">
        <v>2736</v>
      </c>
      <c r="M1944" s="1446" t="s">
        <v>2157</v>
      </c>
      <c r="N1944" s="1334" t="s">
        <v>909</v>
      </c>
      <c r="O1944" s="1408" t="s">
        <v>2737</v>
      </c>
      <c r="P1944" s="179" t="s">
        <v>2730</v>
      </c>
    </row>
    <row r="1945" spans="1:16" s="68" customFormat="1" ht="42.65" customHeight="1" thickBot="1">
      <c r="A1945" s="75"/>
      <c r="B1945" s="1463" t="s">
        <v>2307</v>
      </c>
      <c r="C1945" s="607" t="s">
        <v>2733</v>
      </c>
      <c r="D1945" s="1583"/>
      <c r="E1945" s="947"/>
      <c r="F1945" s="981"/>
      <c r="G1945" s="982"/>
      <c r="H1945" s="952"/>
      <c r="I1945" s="59"/>
      <c r="J1945" s="890"/>
      <c r="K1945" s="952"/>
      <c r="L1945" s="58" t="s">
        <v>2738</v>
      </c>
      <c r="M1945" s="1446" t="s">
        <v>2157</v>
      </c>
      <c r="N1945" s="1334" t="s">
        <v>909</v>
      </c>
      <c r="O1945" s="1408" t="s">
        <v>2737</v>
      </c>
      <c r="P1945" s="179" t="s">
        <v>2730</v>
      </c>
    </row>
    <row r="1946" spans="1:16" s="68" customFormat="1" ht="42.65" customHeight="1" thickBot="1">
      <c r="A1946" s="75"/>
      <c r="B1946" s="1463" t="s">
        <v>2307</v>
      </c>
      <c r="C1946" s="607" t="s">
        <v>2733</v>
      </c>
      <c r="D1946" s="1583"/>
      <c r="E1946" s="947"/>
      <c r="F1946" s="981"/>
      <c r="G1946" s="982"/>
      <c r="H1946" s="952"/>
      <c r="I1946" s="59"/>
      <c r="J1946" s="890"/>
      <c r="K1946" s="952"/>
      <c r="L1946" s="155" t="s">
        <v>2704</v>
      </c>
      <c r="M1946" s="1446" t="s">
        <v>2157</v>
      </c>
      <c r="N1946" s="1334" t="s">
        <v>909</v>
      </c>
      <c r="O1946" s="1408" t="s">
        <v>2734</v>
      </c>
      <c r="P1946" s="179" t="s">
        <v>2735</v>
      </c>
    </row>
    <row r="1947" spans="1:16" s="68" customFormat="1" ht="42.65" customHeight="1" thickBot="1">
      <c r="A1947" s="75"/>
      <c r="B1947" s="1463" t="s">
        <v>2307</v>
      </c>
      <c r="C1947" s="607" t="s">
        <v>2733</v>
      </c>
      <c r="D1947" s="1583"/>
      <c r="E1947" s="947"/>
      <c r="F1947" s="981"/>
      <c r="G1947" s="982"/>
      <c r="H1947" s="952"/>
      <c r="I1947" s="59"/>
      <c r="J1947" s="890"/>
      <c r="K1947" s="952"/>
      <c r="L1947" s="155" t="s">
        <v>2696</v>
      </c>
      <c r="M1947" s="1446" t="s">
        <v>2157</v>
      </c>
      <c r="N1947" s="1334" t="s">
        <v>909</v>
      </c>
      <c r="O1947" s="1408" t="s">
        <v>2734</v>
      </c>
      <c r="P1947" s="179" t="s">
        <v>2735</v>
      </c>
    </row>
    <row r="1948" spans="1:16" s="68" customFormat="1" ht="96.5" customHeight="1" thickBot="1">
      <c r="A1948" s="75"/>
      <c r="B1948" s="1463" t="s">
        <v>2307</v>
      </c>
      <c r="C1948" s="607" t="s">
        <v>2733</v>
      </c>
      <c r="D1948" s="1583"/>
      <c r="E1948" s="947"/>
      <c r="F1948" s="981"/>
      <c r="G1948" s="982"/>
      <c r="H1948" s="952"/>
      <c r="I1948" s="59"/>
      <c r="J1948" s="890"/>
      <c r="K1948" s="952"/>
      <c r="L1948" s="58" t="s">
        <v>2739</v>
      </c>
      <c r="M1948" s="1446" t="s">
        <v>2157</v>
      </c>
      <c r="N1948" s="1334" t="s">
        <v>909</v>
      </c>
      <c r="O1948" s="1408" t="s">
        <v>2737</v>
      </c>
      <c r="P1948" s="179" t="s">
        <v>2730</v>
      </c>
    </row>
    <row r="1949" spans="1:16" s="68" customFormat="1" ht="96.5" customHeight="1" thickBot="1">
      <c r="A1949" s="75"/>
      <c r="B1949" s="1463" t="s">
        <v>2307</v>
      </c>
      <c r="C1949" s="607" t="s">
        <v>2733</v>
      </c>
      <c r="D1949" s="1583"/>
      <c r="E1949" s="947"/>
      <c r="F1949" s="981"/>
      <c r="G1949" s="982"/>
      <c r="H1949" s="952"/>
      <c r="I1949" s="59"/>
      <c r="J1949" s="890"/>
      <c r="K1949" s="952"/>
      <c r="L1949" s="58" t="s">
        <v>2740</v>
      </c>
      <c r="M1949" s="1446" t="s">
        <v>2157</v>
      </c>
      <c r="N1949" s="1334" t="s">
        <v>909</v>
      </c>
      <c r="O1949" s="1408" t="s">
        <v>2737</v>
      </c>
      <c r="P1949" s="179" t="s">
        <v>2730</v>
      </c>
    </row>
    <row r="1950" spans="1:16" s="68" customFormat="1" ht="96.5" customHeight="1" thickBot="1">
      <c r="A1950" s="75"/>
      <c r="B1950" s="1463" t="s">
        <v>2307</v>
      </c>
      <c r="C1950" s="607" t="s">
        <v>2733</v>
      </c>
      <c r="D1950" s="1583"/>
      <c r="E1950" s="947"/>
      <c r="F1950" s="981"/>
      <c r="G1950" s="982"/>
      <c r="H1950" s="952"/>
      <c r="I1950" s="59"/>
      <c r="J1950" s="890"/>
      <c r="K1950" s="952"/>
      <c r="L1950" s="58" t="s">
        <v>2741</v>
      </c>
      <c r="M1950" s="1446" t="s">
        <v>2157</v>
      </c>
      <c r="N1950" s="1334" t="s">
        <v>909</v>
      </c>
      <c r="O1950" s="1408" t="s">
        <v>2737</v>
      </c>
      <c r="P1950" s="179" t="s">
        <v>2730</v>
      </c>
    </row>
    <row r="1951" spans="1:16" s="68" customFormat="1" ht="42.65" customHeight="1" thickBot="1">
      <c r="A1951" s="75"/>
      <c r="B1951" s="1463" t="s">
        <v>2307</v>
      </c>
      <c r="C1951" s="611" t="s">
        <v>2742</v>
      </c>
      <c r="D1951" s="1583"/>
      <c r="E1951" s="947"/>
      <c r="F1951" s="981"/>
      <c r="G1951" s="982"/>
      <c r="H1951" s="952"/>
      <c r="I1951" s="59"/>
      <c r="J1951" s="890"/>
      <c r="K1951" s="952"/>
      <c r="L1951" s="58" t="s">
        <v>52</v>
      </c>
      <c r="M1951" s="1446" t="s">
        <v>2328</v>
      </c>
      <c r="N1951" s="1334" t="s">
        <v>909</v>
      </c>
      <c r="O1951" s="1408" t="s">
        <v>2743</v>
      </c>
      <c r="P1951" s="179" t="s">
        <v>2167</v>
      </c>
    </row>
    <row r="1952" spans="1:16" s="68" customFormat="1" ht="42.65" customHeight="1" thickBot="1">
      <c r="A1952" s="75"/>
      <c r="B1952" s="1463" t="s">
        <v>2307</v>
      </c>
      <c r="C1952" s="611" t="s">
        <v>2742</v>
      </c>
      <c r="D1952" s="1583"/>
      <c r="E1952" s="947"/>
      <c r="F1952" s="948"/>
      <c r="G1952" s="949"/>
      <c r="H1952" s="933"/>
      <c r="I1952" s="86"/>
      <c r="J1952" s="890"/>
      <c r="K1952" s="952"/>
      <c r="L1952" s="58" t="s">
        <v>445</v>
      </c>
      <c r="M1952" s="1446" t="s">
        <v>2328</v>
      </c>
      <c r="N1952" s="1334" t="s">
        <v>909</v>
      </c>
      <c r="O1952" s="1408" t="s">
        <v>2743</v>
      </c>
      <c r="P1952" s="179" t="s">
        <v>2744</v>
      </c>
    </row>
    <row r="1953" spans="1:16" s="68" customFormat="1" ht="42.65" customHeight="1" thickBot="1">
      <c r="A1953" s="75"/>
      <c r="B1953" s="1463" t="s">
        <v>2307</v>
      </c>
      <c r="C1953" s="607" t="s">
        <v>2742</v>
      </c>
      <c r="D1953" s="1587"/>
      <c r="E1953" s="947"/>
      <c r="F1953" s="948"/>
      <c r="G1953" s="949"/>
      <c r="H1953" s="933"/>
      <c r="I1953" s="86"/>
      <c r="J1953" s="890"/>
      <c r="K1953" s="952"/>
      <c r="L1953" s="155" t="s">
        <v>2253</v>
      </c>
      <c r="M1953" s="1446" t="s">
        <v>2328</v>
      </c>
      <c r="N1953" s="1334" t="s">
        <v>909</v>
      </c>
      <c r="O1953" s="1408" t="s">
        <v>2743</v>
      </c>
      <c r="P1953" s="179" t="s">
        <v>525</v>
      </c>
    </row>
    <row r="1954" spans="1:16" s="68" customFormat="1" ht="42.65" customHeight="1" thickBot="1">
      <c r="A1954" s="75"/>
      <c r="B1954" s="1463" t="s">
        <v>2307</v>
      </c>
      <c r="C1954" s="607" t="s">
        <v>2742</v>
      </c>
      <c r="D1954" s="1626"/>
      <c r="E1954" s="86"/>
      <c r="F1954" s="948"/>
      <c r="G1954" s="949"/>
      <c r="H1954" s="933"/>
      <c r="I1954" s="86"/>
      <c r="J1954" s="890"/>
      <c r="K1954" s="952"/>
      <c r="L1954" s="58" t="s">
        <v>2034</v>
      </c>
      <c r="M1954" s="1446" t="s">
        <v>2328</v>
      </c>
      <c r="N1954" s="1334" t="s">
        <v>909</v>
      </c>
      <c r="O1954" s="1408" t="s">
        <v>2743</v>
      </c>
      <c r="P1954" s="179" t="s">
        <v>2167</v>
      </c>
    </row>
    <row r="1955" spans="1:16" s="68" customFormat="1" ht="42.65" customHeight="1" thickBot="1">
      <c r="A1955" s="75"/>
      <c r="B1955" s="1463" t="s">
        <v>2307</v>
      </c>
      <c r="C1955" s="607" t="s">
        <v>2742</v>
      </c>
      <c r="D1955" s="1626"/>
      <c r="E1955" s="86"/>
      <c r="F1955" s="948"/>
      <c r="G1955" s="949"/>
      <c r="H1955" s="933"/>
      <c r="I1955" s="86"/>
      <c r="J1955" s="890"/>
      <c r="K1955" s="952"/>
      <c r="L1955" s="58" t="s">
        <v>2035</v>
      </c>
      <c r="M1955" s="1446" t="s">
        <v>2328</v>
      </c>
      <c r="N1955" s="1334" t="s">
        <v>909</v>
      </c>
      <c r="O1955" s="1408" t="s">
        <v>2743</v>
      </c>
      <c r="P1955" s="179" t="s">
        <v>2744</v>
      </c>
    </row>
    <row r="1956" spans="1:16" s="68" customFormat="1" ht="42.65" customHeight="1" thickBot="1">
      <c r="A1956" s="75"/>
      <c r="B1956" s="1463" t="s">
        <v>2307</v>
      </c>
      <c r="C1956" s="607" t="s">
        <v>2742</v>
      </c>
      <c r="D1956" s="1626"/>
      <c r="E1956" s="86"/>
      <c r="F1956" s="948"/>
      <c r="G1956" s="949"/>
      <c r="H1956" s="933"/>
      <c r="I1956" s="86"/>
      <c r="J1956" s="890"/>
      <c r="K1956" s="952"/>
      <c r="L1956" s="155" t="s">
        <v>2213</v>
      </c>
      <c r="M1956" s="1446" t="s">
        <v>2328</v>
      </c>
      <c r="N1956" s="1334" t="s">
        <v>909</v>
      </c>
      <c r="O1956" s="1408" t="s">
        <v>2743</v>
      </c>
      <c r="P1956" s="179" t="s">
        <v>525</v>
      </c>
    </row>
    <row r="1957" spans="1:16" s="68" customFormat="1" ht="42.65" customHeight="1" thickBot="1">
      <c r="A1957" s="75"/>
      <c r="B1957" s="1463" t="s">
        <v>2307</v>
      </c>
      <c r="C1957" s="607" t="s">
        <v>2745</v>
      </c>
      <c r="D1957" s="178" t="s">
        <v>465</v>
      </c>
      <c r="E1957" s="947"/>
      <c r="F1957" s="948"/>
      <c r="G1957" s="949" t="str">
        <f t="shared" ref="G1957:G1966" si="7">IF(F1957=0,"",E1957/F1957)</f>
        <v/>
      </c>
      <c r="H1957" s="933" t="str">
        <f t="shared" ref="H1957:H1966" si="8">IF(F1957=0,"",G1957*1.35)</f>
        <v/>
      </c>
      <c r="I1957" s="86"/>
      <c r="J1957" s="890"/>
      <c r="K1957" s="933" t="str">
        <f t="shared" ref="K1957:K1966" si="9">IF(I1957=0,"",I1957*1.35*J1957)</f>
        <v/>
      </c>
      <c r="L1957" s="155"/>
      <c r="M1957" s="1446" t="s">
        <v>2157</v>
      </c>
      <c r="N1957" s="1334" t="s">
        <v>909</v>
      </c>
      <c r="O1957" s="1408" t="s">
        <v>2746</v>
      </c>
      <c r="P1957" s="179" t="s">
        <v>525</v>
      </c>
    </row>
    <row r="1958" spans="1:16" s="68" customFormat="1" ht="42.65" customHeight="1" thickBot="1">
      <c r="A1958" s="75"/>
      <c r="B1958" s="1463" t="s">
        <v>2307</v>
      </c>
      <c r="C1958" s="607" t="s">
        <v>2747</v>
      </c>
      <c r="D1958" s="178" t="s">
        <v>465</v>
      </c>
      <c r="E1958" s="947"/>
      <c r="F1958" s="948"/>
      <c r="G1958" s="949" t="str">
        <f t="shared" si="7"/>
        <v/>
      </c>
      <c r="H1958" s="933" t="str">
        <f t="shared" si="8"/>
        <v/>
      </c>
      <c r="I1958" s="86"/>
      <c r="J1958" s="890"/>
      <c r="K1958" s="933" t="str">
        <f t="shared" si="9"/>
        <v/>
      </c>
      <c r="L1958" s="155"/>
      <c r="M1958" s="1446" t="s">
        <v>2157</v>
      </c>
      <c r="N1958" s="1334" t="s">
        <v>909</v>
      </c>
      <c r="O1958" s="1408" t="s">
        <v>2748</v>
      </c>
      <c r="P1958" s="179" t="s">
        <v>525</v>
      </c>
    </row>
    <row r="1959" spans="1:16" s="68" customFormat="1" ht="42.65" customHeight="1" thickBot="1">
      <c r="A1959" s="75"/>
      <c r="B1959" s="1463" t="s">
        <v>2307</v>
      </c>
      <c r="C1959" s="607" t="s">
        <v>2749</v>
      </c>
      <c r="D1959" s="178" t="s">
        <v>465</v>
      </c>
      <c r="E1959" s="947"/>
      <c r="F1959" s="948"/>
      <c r="G1959" s="949" t="str">
        <f t="shared" si="7"/>
        <v/>
      </c>
      <c r="H1959" s="933" t="str">
        <f t="shared" si="8"/>
        <v/>
      </c>
      <c r="I1959" s="86"/>
      <c r="J1959" s="890"/>
      <c r="K1959" s="933" t="str">
        <f t="shared" si="9"/>
        <v/>
      </c>
      <c r="L1959" s="155"/>
      <c r="M1959" s="1446" t="s">
        <v>2157</v>
      </c>
      <c r="N1959" s="1334" t="s">
        <v>909</v>
      </c>
      <c r="O1959" s="1408" t="s">
        <v>2750</v>
      </c>
      <c r="P1959" s="179" t="s">
        <v>525</v>
      </c>
    </row>
    <row r="1960" spans="1:16" s="68" customFormat="1" ht="42.65" customHeight="1" thickBot="1">
      <c r="A1960" s="75"/>
      <c r="B1960" s="1463" t="s">
        <v>2307</v>
      </c>
      <c r="C1960" s="607" t="s">
        <v>2751</v>
      </c>
      <c r="D1960" s="178" t="s">
        <v>465</v>
      </c>
      <c r="E1960" s="947"/>
      <c r="F1960" s="948"/>
      <c r="G1960" s="949" t="str">
        <f t="shared" si="7"/>
        <v/>
      </c>
      <c r="H1960" s="933" t="str">
        <f t="shared" si="8"/>
        <v/>
      </c>
      <c r="I1960" s="86"/>
      <c r="J1960" s="890"/>
      <c r="K1960" s="933" t="str">
        <f t="shared" si="9"/>
        <v/>
      </c>
      <c r="L1960" s="155"/>
      <c r="M1960" s="1446" t="s">
        <v>2328</v>
      </c>
      <c r="N1960" s="1334" t="s">
        <v>909</v>
      </c>
      <c r="O1960" s="1408" t="s">
        <v>2752</v>
      </c>
      <c r="P1960" s="179" t="s">
        <v>525</v>
      </c>
    </row>
    <row r="1961" spans="1:16" s="68" customFormat="1" ht="42.65" customHeight="1" thickBot="1">
      <c r="A1961" s="75"/>
      <c r="B1961" s="1463" t="s">
        <v>2307</v>
      </c>
      <c r="C1961" s="607" t="s">
        <v>2753</v>
      </c>
      <c r="D1961" s="178" t="s">
        <v>465</v>
      </c>
      <c r="E1961" s="947"/>
      <c r="F1961" s="948"/>
      <c r="G1961" s="949" t="str">
        <f t="shared" si="7"/>
        <v/>
      </c>
      <c r="H1961" s="933" t="str">
        <f t="shared" si="8"/>
        <v/>
      </c>
      <c r="I1961" s="86"/>
      <c r="J1961" s="890"/>
      <c r="K1961" s="933" t="str">
        <f t="shared" si="9"/>
        <v/>
      </c>
      <c r="L1961" s="155"/>
      <c r="M1961" s="1446" t="s">
        <v>2328</v>
      </c>
      <c r="N1961" s="1334" t="s">
        <v>909</v>
      </c>
      <c r="O1961" s="1408" t="s">
        <v>2754</v>
      </c>
      <c r="P1961" s="179" t="s">
        <v>1223</v>
      </c>
    </row>
    <row r="1962" spans="1:16" s="68" customFormat="1" ht="42.65" customHeight="1" thickBot="1">
      <c r="A1962" s="75"/>
      <c r="B1962" s="1463" t="s">
        <v>2307</v>
      </c>
      <c r="C1962" s="607" t="s">
        <v>2755</v>
      </c>
      <c r="D1962" s="178"/>
      <c r="E1962" s="947"/>
      <c r="F1962" s="948"/>
      <c r="G1962" s="949"/>
      <c r="H1962" s="933"/>
      <c r="I1962" s="86"/>
      <c r="J1962" s="890"/>
      <c r="K1962" s="933"/>
      <c r="L1962" s="155" t="s">
        <v>52</v>
      </c>
      <c r="M1962" s="1446" t="s">
        <v>2328</v>
      </c>
      <c r="N1962" s="1334" t="s">
        <v>909</v>
      </c>
      <c r="O1962" s="1559" t="s">
        <v>2756</v>
      </c>
      <c r="P1962" s="1573" t="s">
        <v>1223</v>
      </c>
    </row>
    <row r="1963" spans="1:16" s="68" customFormat="1" ht="42.65" customHeight="1" thickBot="1">
      <c r="A1963" s="75"/>
      <c r="B1963" s="1463" t="s">
        <v>2307</v>
      </c>
      <c r="C1963" s="607" t="s">
        <v>2755</v>
      </c>
      <c r="D1963" s="178"/>
      <c r="E1963" s="947"/>
      <c r="F1963" s="948"/>
      <c r="G1963" s="949"/>
      <c r="H1963" s="933"/>
      <c r="I1963" s="86"/>
      <c r="J1963" s="890"/>
      <c r="K1963" s="933"/>
      <c r="L1963" s="155" t="s">
        <v>447</v>
      </c>
      <c r="M1963" s="1446" t="s">
        <v>2328</v>
      </c>
      <c r="N1963" s="1334" t="s">
        <v>909</v>
      </c>
      <c r="O1963" s="1559" t="s">
        <v>2756</v>
      </c>
      <c r="P1963" s="1573" t="s">
        <v>1223</v>
      </c>
    </row>
    <row r="1964" spans="1:16" s="68" customFormat="1" ht="42.65" customHeight="1" thickBot="1">
      <c r="A1964" s="75"/>
      <c r="B1964" s="1463" t="s">
        <v>2307</v>
      </c>
      <c r="C1964" s="607" t="s">
        <v>2755</v>
      </c>
      <c r="D1964" s="178"/>
      <c r="E1964" s="947"/>
      <c r="F1964" s="948"/>
      <c r="G1964" s="949"/>
      <c r="H1964" s="933"/>
      <c r="I1964" s="86"/>
      <c r="J1964" s="890"/>
      <c r="K1964" s="933"/>
      <c r="L1964" s="155" t="s">
        <v>904</v>
      </c>
      <c r="M1964" s="1446" t="s">
        <v>2328</v>
      </c>
      <c r="N1964" s="1334" t="s">
        <v>909</v>
      </c>
      <c r="O1964" s="1559" t="s">
        <v>2756</v>
      </c>
      <c r="P1964" s="1573" t="s">
        <v>1223</v>
      </c>
    </row>
    <row r="1965" spans="1:16" s="68" customFormat="1" ht="42.65" customHeight="1" thickBot="1">
      <c r="A1965" s="75"/>
      <c r="B1965" s="1463" t="s">
        <v>2307</v>
      </c>
      <c r="C1965" s="607" t="s">
        <v>2755</v>
      </c>
      <c r="D1965" s="178"/>
      <c r="E1965" s="947"/>
      <c r="F1965" s="948"/>
      <c r="G1965" s="949"/>
      <c r="H1965" s="933"/>
      <c r="I1965" s="86"/>
      <c r="J1965" s="890"/>
      <c r="K1965" s="933"/>
      <c r="L1965" s="155" t="s">
        <v>906</v>
      </c>
      <c r="M1965" s="1446" t="s">
        <v>2328</v>
      </c>
      <c r="N1965" s="1334" t="s">
        <v>909</v>
      </c>
      <c r="O1965" s="1559" t="s">
        <v>2756</v>
      </c>
      <c r="P1965" s="1573" t="s">
        <v>1223</v>
      </c>
    </row>
    <row r="1966" spans="1:16" s="21" customFormat="1" ht="42.65" customHeight="1" thickBot="1">
      <c r="A1966" s="1020"/>
      <c r="B1966" s="1463" t="s">
        <v>2307</v>
      </c>
      <c r="C1966" s="608" t="s">
        <v>2757</v>
      </c>
      <c r="D1966" s="178" t="s">
        <v>465</v>
      </c>
      <c r="E1966" s="947"/>
      <c r="F1966" s="948"/>
      <c r="G1966" s="949" t="str">
        <f t="shared" si="7"/>
        <v/>
      </c>
      <c r="H1966" s="933" t="str">
        <f t="shared" si="8"/>
        <v/>
      </c>
      <c r="I1966" s="86"/>
      <c r="J1966" s="890"/>
      <c r="K1966" s="933" t="str">
        <f t="shared" si="9"/>
        <v/>
      </c>
      <c r="L1966" s="155"/>
      <c r="M1966" s="1446" t="s">
        <v>2328</v>
      </c>
      <c r="N1966" s="1334" t="s">
        <v>909</v>
      </c>
      <c r="O1966" s="1408" t="s">
        <v>2758</v>
      </c>
      <c r="P1966" s="179" t="s">
        <v>2759</v>
      </c>
    </row>
    <row r="1967" spans="1:16" s="68" customFormat="1" ht="96" customHeight="1" thickBot="1">
      <c r="A1967" s="75"/>
      <c r="B1967" s="1463" t="s">
        <v>2307</v>
      </c>
      <c r="C1967" s="608" t="s">
        <v>2760</v>
      </c>
      <c r="D1967" s="178"/>
      <c r="E1967" s="24"/>
      <c r="F1967" s="70"/>
      <c r="G1967" s="71"/>
      <c r="H1967" s="72"/>
      <c r="I1967" s="88"/>
      <c r="J1967" s="890"/>
      <c r="K1967" s="952"/>
      <c r="L1967" s="58" t="s">
        <v>52</v>
      </c>
      <c r="M1967" s="1446" t="s">
        <v>2328</v>
      </c>
      <c r="N1967" s="1334" t="s">
        <v>909</v>
      </c>
      <c r="O1967" s="1408" t="s">
        <v>2761</v>
      </c>
      <c r="P1967" s="179" t="s">
        <v>2762</v>
      </c>
    </row>
    <row r="1968" spans="1:16" s="14" customFormat="1" ht="96" customHeight="1" thickBot="1">
      <c r="A1968" s="1018"/>
      <c r="B1968" s="1463" t="s">
        <v>2307</v>
      </c>
      <c r="C1968" s="608" t="s">
        <v>2760</v>
      </c>
      <c r="D1968" s="178"/>
      <c r="E1968" s="24"/>
      <c r="F1968" s="15"/>
      <c r="G1968" s="36"/>
      <c r="H1968" s="37"/>
      <c r="I1968" s="59"/>
      <c r="J1968" s="890"/>
      <c r="K1968" s="952"/>
      <c r="L1968" s="117" t="s">
        <v>2034</v>
      </c>
      <c r="M1968" s="1446" t="s">
        <v>2328</v>
      </c>
      <c r="N1968" s="1334" t="s">
        <v>909</v>
      </c>
      <c r="O1968" s="1408" t="s">
        <v>2761</v>
      </c>
      <c r="P1968" s="179" t="s">
        <v>2762</v>
      </c>
    </row>
    <row r="1969" spans="1:16" s="68" customFormat="1" ht="96" customHeight="1" thickBot="1">
      <c r="A1969" s="75"/>
      <c r="B1969" s="1463" t="s">
        <v>2307</v>
      </c>
      <c r="C1969" s="608" t="s">
        <v>2760</v>
      </c>
      <c r="D1969" s="178"/>
      <c r="E1969" s="69"/>
      <c r="F1969" s="70"/>
      <c r="G1969" s="71"/>
      <c r="H1969" s="72"/>
      <c r="I1969" s="88"/>
      <c r="J1969" s="890"/>
      <c r="K1969" s="952"/>
      <c r="L1969" s="58" t="s">
        <v>447</v>
      </c>
      <c r="M1969" s="1446" t="s">
        <v>2328</v>
      </c>
      <c r="N1969" s="1334" t="s">
        <v>909</v>
      </c>
      <c r="O1969" s="1408" t="s">
        <v>2761</v>
      </c>
      <c r="P1969" s="179" t="s">
        <v>2762</v>
      </c>
    </row>
    <row r="1970" spans="1:16" s="14" customFormat="1" ht="96" customHeight="1" thickBot="1">
      <c r="A1970" s="1018"/>
      <c r="B1970" s="1463" t="s">
        <v>2307</v>
      </c>
      <c r="C1970" s="608" t="s">
        <v>2760</v>
      </c>
      <c r="D1970" s="1389"/>
      <c r="E1970" s="69"/>
      <c r="F1970" s="15"/>
      <c r="G1970" s="36"/>
      <c r="H1970" s="37"/>
      <c r="I1970" s="59"/>
      <c r="J1970" s="890"/>
      <c r="K1970" s="952"/>
      <c r="L1970" s="117" t="s">
        <v>2213</v>
      </c>
      <c r="M1970" s="1446" t="s">
        <v>2328</v>
      </c>
      <c r="N1970" s="1334" t="s">
        <v>909</v>
      </c>
      <c r="O1970" s="1408" t="s">
        <v>2761</v>
      </c>
      <c r="P1970" s="179" t="s">
        <v>2763</v>
      </c>
    </row>
    <row r="1971" spans="1:16" s="14" customFormat="1" ht="96" customHeight="1" thickBot="1">
      <c r="A1971" s="1018"/>
      <c r="B1971" s="1463" t="s">
        <v>2307</v>
      </c>
      <c r="C1971" s="608" t="s">
        <v>2760</v>
      </c>
      <c r="D1971" s="1389"/>
      <c r="E1971" s="69"/>
      <c r="F1971" s="15"/>
      <c r="G1971" s="36"/>
      <c r="H1971" s="37"/>
      <c r="I1971" s="59"/>
      <c r="J1971" s="890"/>
      <c r="K1971" s="952"/>
      <c r="L1971" s="155" t="s">
        <v>904</v>
      </c>
      <c r="M1971" s="1446" t="s">
        <v>2328</v>
      </c>
      <c r="N1971" s="1334" t="s">
        <v>909</v>
      </c>
      <c r="O1971" s="1408" t="s">
        <v>2761</v>
      </c>
      <c r="P1971" s="179" t="s">
        <v>2763</v>
      </c>
    </row>
    <row r="1972" spans="1:16" s="68" customFormat="1" ht="96" customHeight="1" thickBot="1">
      <c r="A1972" s="75"/>
      <c r="B1972" s="1463" t="s">
        <v>2307</v>
      </c>
      <c r="C1972" s="608" t="s">
        <v>2760</v>
      </c>
      <c r="D1972" s="178"/>
      <c r="E1972" s="24"/>
      <c r="F1972" s="70"/>
      <c r="G1972" s="71"/>
      <c r="H1972" s="72"/>
      <c r="I1972" s="88"/>
      <c r="J1972" s="890"/>
      <c r="K1972" s="952"/>
      <c r="L1972" s="155" t="s">
        <v>906</v>
      </c>
      <c r="M1972" s="1446" t="s">
        <v>2328</v>
      </c>
      <c r="N1972" s="1334" t="s">
        <v>909</v>
      </c>
      <c r="O1972" s="1408" t="s">
        <v>2761</v>
      </c>
      <c r="P1972" s="179" t="s">
        <v>2763</v>
      </c>
    </row>
    <row r="1973" spans="1:16" s="68" customFormat="1" ht="96" customHeight="1" thickBot="1">
      <c r="A1973" s="75"/>
      <c r="B1973" s="1463" t="s">
        <v>2307</v>
      </c>
      <c r="C1973" s="608" t="s">
        <v>2760</v>
      </c>
      <c r="D1973" s="178"/>
      <c r="E1973" s="69"/>
      <c r="F1973" s="70"/>
      <c r="G1973" s="71"/>
      <c r="H1973" s="72"/>
      <c r="I1973" s="88"/>
      <c r="J1973" s="890"/>
      <c r="K1973" s="952"/>
      <c r="L1973" s="155" t="s">
        <v>2214</v>
      </c>
      <c r="M1973" s="1446" t="s">
        <v>2328</v>
      </c>
      <c r="N1973" s="1334" t="s">
        <v>909</v>
      </c>
      <c r="O1973" s="1408" t="s">
        <v>2761</v>
      </c>
      <c r="P1973" s="179" t="s">
        <v>2763</v>
      </c>
    </row>
    <row r="1974" spans="1:16" s="68" customFormat="1" ht="96" customHeight="1" thickBot="1">
      <c r="A1974" s="75"/>
      <c r="B1974" s="1463" t="s">
        <v>2307</v>
      </c>
      <c r="C1974" s="608" t="s">
        <v>2760</v>
      </c>
      <c r="D1974" s="178"/>
      <c r="E1974" s="24"/>
      <c r="F1974" s="70"/>
      <c r="G1974" s="71"/>
      <c r="H1974" s="72"/>
      <c r="I1974" s="88"/>
      <c r="J1974" s="890"/>
      <c r="K1974" s="952"/>
      <c r="L1974" s="155" t="s">
        <v>2215</v>
      </c>
      <c r="M1974" s="1446" t="s">
        <v>2328</v>
      </c>
      <c r="N1974" s="1334" t="s">
        <v>909</v>
      </c>
      <c r="O1974" s="1408" t="s">
        <v>2761</v>
      </c>
      <c r="P1974" s="179" t="s">
        <v>2762</v>
      </c>
    </row>
    <row r="1975" spans="1:16" s="14" customFormat="1" ht="96" customHeight="1" thickBot="1">
      <c r="A1975" s="1018"/>
      <c r="B1975" s="1463" t="s">
        <v>2307</v>
      </c>
      <c r="C1975" s="608" t="s">
        <v>2760</v>
      </c>
      <c r="D1975" s="178"/>
      <c r="E1975" s="69"/>
      <c r="F1975" s="15"/>
      <c r="G1975" s="36"/>
      <c r="H1975" s="37"/>
      <c r="I1975" s="59"/>
      <c r="J1975" s="890"/>
      <c r="K1975" s="952"/>
      <c r="L1975" s="155" t="s">
        <v>2237</v>
      </c>
      <c r="M1975" s="1446" t="s">
        <v>2328</v>
      </c>
      <c r="N1975" s="1334" t="s">
        <v>909</v>
      </c>
      <c r="O1975" s="1408" t="s">
        <v>2761</v>
      </c>
      <c r="P1975" s="179" t="s">
        <v>2762</v>
      </c>
    </row>
    <row r="1976" spans="1:16" s="68" customFormat="1" ht="96" customHeight="1" thickBot="1">
      <c r="A1976" s="75"/>
      <c r="B1976" s="1463" t="s">
        <v>2307</v>
      </c>
      <c r="C1976" s="608" t="s">
        <v>2764</v>
      </c>
      <c r="D1976" s="178"/>
      <c r="E1976" s="24"/>
      <c r="F1976" s="70"/>
      <c r="G1976" s="71"/>
      <c r="H1976" s="72"/>
      <c r="I1976" s="88"/>
      <c r="J1976" s="890"/>
      <c r="K1976" s="952"/>
      <c r="L1976" s="58" t="s">
        <v>52</v>
      </c>
      <c r="M1976" s="1446" t="s">
        <v>2328</v>
      </c>
      <c r="N1976" s="1334" t="s">
        <v>909</v>
      </c>
      <c r="O1976" s="1408" t="s">
        <v>2765</v>
      </c>
      <c r="P1976" s="179" t="s">
        <v>2763</v>
      </c>
    </row>
    <row r="1977" spans="1:16" s="14" customFormat="1" ht="96" customHeight="1" thickBot="1">
      <c r="A1977" s="1018"/>
      <c r="B1977" s="1463" t="s">
        <v>2307</v>
      </c>
      <c r="C1977" s="608" t="s">
        <v>2764</v>
      </c>
      <c r="D1977" s="178"/>
      <c r="E1977" s="24"/>
      <c r="F1977" s="15"/>
      <c r="G1977" s="36"/>
      <c r="H1977" s="37"/>
      <c r="I1977" s="59"/>
      <c r="J1977" s="890"/>
      <c r="K1977" s="952"/>
      <c r="L1977" s="117" t="s">
        <v>2034</v>
      </c>
      <c r="M1977" s="1446" t="s">
        <v>2328</v>
      </c>
      <c r="N1977" s="1334" t="s">
        <v>909</v>
      </c>
      <c r="O1977" s="1408" t="s">
        <v>2765</v>
      </c>
      <c r="P1977" s="179" t="s">
        <v>2763</v>
      </c>
    </row>
    <row r="1978" spans="1:16" s="68" customFormat="1" ht="96" customHeight="1" thickBot="1">
      <c r="A1978" s="75"/>
      <c r="B1978" s="1463" t="s">
        <v>2307</v>
      </c>
      <c r="C1978" s="608" t="s">
        <v>2764</v>
      </c>
      <c r="D1978" s="178"/>
      <c r="E1978" s="24"/>
      <c r="F1978" s="70"/>
      <c r="G1978" s="71"/>
      <c r="H1978" s="72"/>
      <c r="I1978" s="88"/>
      <c r="J1978" s="890"/>
      <c r="K1978" s="952"/>
      <c r="L1978" s="58" t="s">
        <v>447</v>
      </c>
      <c r="M1978" s="1446" t="s">
        <v>2328</v>
      </c>
      <c r="N1978" s="1334" t="s">
        <v>909</v>
      </c>
      <c r="O1978" s="1408" t="s">
        <v>2765</v>
      </c>
      <c r="P1978" s="179" t="s">
        <v>2763</v>
      </c>
    </row>
    <row r="1979" spans="1:16" s="14" customFormat="1" ht="96" customHeight="1" thickBot="1">
      <c r="A1979" s="1018"/>
      <c r="B1979" s="1463" t="s">
        <v>2307</v>
      </c>
      <c r="C1979" s="608" t="s">
        <v>2764</v>
      </c>
      <c r="D1979" s="178"/>
      <c r="E1979" s="24"/>
      <c r="F1979" s="15"/>
      <c r="G1979" s="36"/>
      <c r="H1979" s="37"/>
      <c r="I1979" s="59"/>
      <c r="J1979" s="890"/>
      <c r="K1979" s="952"/>
      <c r="L1979" s="117" t="s">
        <v>2213</v>
      </c>
      <c r="M1979" s="1446" t="s">
        <v>2328</v>
      </c>
      <c r="N1979" s="1334" t="s">
        <v>909</v>
      </c>
      <c r="O1979" s="1408" t="s">
        <v>2765</v>
      </c>
      <c r="P1979" s="179" t="s">
        <v>2763</v>
      </c>
    </row>
    <row r="1980" spans="1:16" s="14" customFormat="1" ht="96" customHeight="1" thickBot="1">
      <c r="A1980" s="1018"/>
      <c r="B1980" s="1463" t="s">
        <v>2307</v>
      </c>
      <c r="C1980" s="608" t="s">
        <v>2764</v>
      </c>
      <c r="D1980" s="178"/>
      <c r="E1980" s="24"/>
      <c r="F1980" s="15"/>
      <c r="G1980" s="36"/>
      <c r="H1980" s="37"/>
      <c r="I1980" s="59"/>
      <c r="J1980" s="890"/>
      <c r="K1980" s="952"/>
      <c r="L1980" s="58" t="s">
        <v>904</v>
      </c>
      <c r="M1980" s="1446" t="s">
        <v>2328</v>
      </c>
      <c r="N1980" s="1334" t="s">
        <v>909</v>
      </c>
      <c r="O1980" s="1408" t="s">
        <v>2765</v>
      </c>
      <c r="P1980" s="179" t="s">
        <v>2762</v>
      </c>
    </row>
    <row r="1981" spans="1:16" s="14" customFormat="1" ht="96" customHeight="1" thickBot="1">
      <c r="A1981" s="1018"/>
      <c r="B1981" s="1463" t="s">
        <v>2307</v>
      </c>
      <c r="C1981" s="608" t="s">
        <v>2764</v>
      </c>
      <c r="D1981" s="178"/>
      <c r="E1981" s="69"/>
      <c r="F1981" s="15"/>
      <c r="G1981" s="36"/>
      <c r="H1981" s="37"/>
      <c r="I1981" s="59"/>
      <c r="J1981" s="890"/>
      <c r="K1981" s="952"/>
      <c r="L1981" s="58" t="s">
        <v>906</v>
      </c>
      <c r="M1981" s="1446" t="s">
        <v>2328</v>
      </c>
      <c r="N1981" s="1334" t="s">
        <v>909</v>
      </c>
      <c r="O1981" s="1408" t="s">
        <v>2765</v>
      </c>
      <c r="P1981" s="179" t="s">
        <v>2762</v>
      </c>
    </row>
    <row r="1982" spans="1:16" s="14" customFormat="1" ht="96" customHeight="1" thickBot="1">
      <c r="A1982" s="1018"/>
      <c r="B1982" s="1463" t="s">
        <v>2307</v>
      </c>
      <c r="C1982" s="608" t="s">
        <v>2764</v>
      </c>
      <c r="D1982" s="178"/>
      <c r="E1982" s="69"/>
      <c r="F1982" s="15"/>
      <c r="G1982" s="36"/>
      <c r="H1982" s="37"/>
      <c r="I1982" s="59"/>
      <c r="J1982" s="890"/>
      <c r="K1982" s="952"/>
      <c r="L1982" s="58" t="s">
        <v>2214</v>
      </c>
      <c r="M1982" s="1446" t="s">
        <v>2328</v>
      </c>
      <c r="N1982" s="1334" t="s">
        <v>909</v>
      </c>
      <c r="O1982" s="1408" t="s">
        <v>2765</v>
      </c>
      <c r="P1982" s="179" t="s">
        <v>2762</v>
      </c>
    </row>
    <row r="1983" spans="1:16" s="14" customFormat="1" ht="96" customHeight="1" thickBot="1">
      <c r="A1983" s="1018"/>
      <c r="B1983" s="1463" t="s">
        <v>2307</v>
      </c>
      <c r="C1983" s="608" t="s">
        <v>2764</v>
      </c>
      <c r="D1983" s="178"/>
      <c r="E1983" s="69"/>
      <c r="F1983" s="15"/>
      <c r="G1983" s="36"/>
      <c r="H1983" s="37"/>
      <c r="I1983" s="59"/>
      <c r="J1983" s="890"/>
      <c r="K1983" s="952"/>
      <c r="L1983" s="58" t="s">
        <v>2215</v>
      </c>
      <c r="M1983" s="1446" t="s">
        <v>2328</v>
      </c>
      <c r="N1983" s="1334" t="s">
        <v>909</v>
      </c>
      <c r="O1983" s="1408" t="s">
        <v>2765</v>
      </c>
      <c r="P1983" s="179" t="s">
        <v>2762</v>
      </c>
    </row>
    <row r="1984" spans="1:16" s="68" customFormat="1" ht="96" customHeight="1" thickBot="1">
      <c r="A1984" s="75"/>
      <c r="B1984" s="1463" t="s">
        <v>2307</v>
      </c>
      <c r="C1984" s="608" t="s">
        <v>2764</v>
      </c>
      <c r="D1984" s="178"/>
      <c r="E1984" s="69"/>
      <c r="F1984" s="70"/>
      <c r="G1984" s="71"/>
      <c r="H1984" s="72"/>
      <c r="I1984" s="88"/>
      <c r="J1984" s="890"/>
      <c r="K1984" s="952"/>
      <c r="L1984" s="58" t="s">
        <v>2237</v>
      </c>
      <c r="M1984" s="1446" t="s">
        <v>2328</v>
      </c>
      <c r="N1984" s="1334" t="s">
        <v>909</v>
      </c>
      <c r="O1984" s="1408" t="s">
        <v>2765</v>
      </c>
      <c r="P1984" s="179" t="s">
        <v>2762</v>
      </c>
    </row>
    <row r="1985" spans="1:16" s="68" customFormat="1" ht="96" customHeight="1" thickBot="1">
      <c r="A1985" s="75"/>
      <c r="B1985" s="1463" t="s">
        <v>2307</v>
      </c>
      <c r="C1985" s="608" t="s">
        <v>2766</v>
      </c>
      <c r="D1985" s="178"/>
      <c r="E1985" s="69"/>
      <c r="F1985" s="70"/>
      <c r="G1985" s="71"/>
      <c r="H1985" s="72"/>
      <c r="I1985" s="88"/>
      <c r="J1985" s="890"/>
      <c r="K1985" s="952"/>
      <c r="L1985" s="117" t="s">
        <v>52</v>
      </c>
      <c r="M1985" s="1446" t="s">
        <v>2328</v>
      </c>
      <c r="N1985" s="1334" t="s">
        <v>909</v>
      </c>
      <c r="O1985" s="1408" t="s">
        <v>2767</v>
      </c>
      <c r="P1985" s="179" t="s">
        <v>2762</v>
      </c>
    </row>
    <row r="1986" spans="1:16" s="68" customFormat="1" ht="96" customHeight="1" thickBot="1">
      <c r="A1986" s="75"/>
      <c r="B1986" s="1463" t="s">
        <v>2307</v>
      </c>
      <c r="C1986" s="608" t="s">
        <v>2766</v>
      </c>
      <c r="D1986" s="178"/>
      <c r="E1986" s="69"/>
      <c r="F1986" s="70"/>
      <c r="G1986" s="71"/>
      <c r="H1986" s="72"/>
      <c r="I1986" s="88"/>
      <c r="J1986" s="890"/>
      <c r="K1986" s="952"/>
      <c r="L1986" s="117" t="s">
        <v>2768</v>
      </c>
      <c r="M1986" s="1446" t="s">
        <v>2328</v>
      </c>
      <c r="N1986" s="1334" t="s">
        <v>909</v>
      </c>
      <c r="O1986" s="1408" t="s">
        <v>2767</v>
      </c>
      <c r="P1986" s="179" t="s">
        <v>2762</v>
      </c>
    </row>
    <row r="1987" spans="1:16" s="68" customFormat="1" ht="96" customHeight="1" thickBot="1">
      <c r="A1987" s="75"/>
      <c r="B1987" s="1463" t="s">
        <v>2307</v>
      </c>
      <c r="C1987" s="608" t="s">
        <v>2766</v>
      </c>
      <c r="D1987" s="178"/>
      <c r="E1987" s="69"/>
      <c r="F1987" s="70"/>
      <c r="G1987" s="71"/>
      <c r="H1987" s="72"/>
      <c r="I1987" s="88"/>
      <c r="J1987" s="890"/>
      <c r="K1987" s="952"/>
      <c r="L1987" s="117" t="s">
        <v>447</v>
      </c>
      <c r="M1987" s="1446" t="s">
        <v>2328</v>
      </c>
      <c r="N1987" s="1334" t="s">
        <v>909</v>
      </c>
      <c r="O1987" s="1408" t="s">
        <v>2769</v>
      </c>
      <c r="P1987" s="179" t="s">
        <v>2763</v>
      </c>
    </row>
    <row r="1988" spans="1:16" s="68" customFormat="1" ht="96" customHeight="1" thickBot="1">
      <c r="A1988" s="75"/>
      <c r="B1988" s="1463" t="s">
        <v>2307</v>
      </c>
      <c r="C1988" s="608" t="s">
        <v>2766</v>
      </c>
      <c r="D1988" s="178"/>
      <c r="E1988" s="69"/>
      <c r="F1988" s="70"/>
      <c r="G1988" s="71"/>
      <c r="H1988" s="72"/>
      <c r="I1988" s="88"/>
      <c r="J1988" s="890"/>
      <c r="K1988" s="952"/>
      <c r="L1988" s="117" t="s">
        <v>2770</v>
      </c>
      <c r="M1988" s="1446" t="s">
        <v>2328</v>
      </c>
      <c r="N1988" s="1334" t="s">
        <v>909</v>
      </c>
      <c r="O1988" s="1408" t="s">
        <v>2769</v>
      </c>
      <c r="P1988" s="179" t="s">
        <v>2763</v>
      </c>
    </row>
    <row r="1989" spans="1:16" s="68" customFormat="1" ht="96" customHeight="1" thickBot="1">
      <c r="A1989" s="75"/>
      <c r="B1989" s="1463" t="s">
        <v>2307</v>
      </c>
      <c r="C1989" s="608" t="s">
        <v>2766</v>
      </c>
      <c r="D1989" s="178"/>
      <c r="E1989" s="69"/>
      <c r="F1989" s="70"/>
      <c r="G1989" s="71"/>
      <c r="H1989" s="72"/>
      <c r="I1989" s="88"/>
      <c r="J1989" s="890"/>
      <c r="K1989" s="952"/>
      <c r="L1989" s="58" t="s">
        <v>904</v>
      </c>
      <c r="M1989" s="1446" t="s">
        <v>2328</v>
      </c>
      <c r="N1989" s="1334" t="s">
        <v>909</v>
      </c>
      <c r="O1989" s="1408" t="s">
        <v>2771</v>
      </c>
      <c r="P1989" s="179" t="s">
        <v>2762</v>
      </c>
    </row>
    <row r="1990" spans="1:16" s="68" customFormat="1" ht="96" customHeight="1" thickBot="1">
      <c r="A1990" s="75"/>
      <c r="B1990" s="1463" t="s">
        <v>2307</v>
      </c>
      <c r="C1990" s="608" t="s">
        <v>2766</v>
      </c>
      <c r="D1990" s="178"/>
      <c r="E1990" s="69"/>
      <c r="F1990" s="70"/>
      <c r="G1990" s="71"/>
      <c r="H1990" s="72"/>
      <c r="I1990" s="88"/>
      <c r="J1990" s="890"/>
      <c r="K1990" s="952"/>
      <c r="L1990" s="58" t="s">
        <v>906</v>
      </c>
      <c r="M1990" s="1446" t="s">
        <v>2328</v>
      </c>
      <c r="N1990" s="1334" t="s">
        <v>909</v>
      </c>
      <c r="O1990" s="1408" t="s">
        <v>2772</v>
      </c>
      <c r="P1990" s="179" t="s">
        <v>2762</v>
      </c>
    </row>
    <row r="1991" spans="1:16" s="68" customFormat="1" ht="96" customHeight="1" thickBot="1">
      <c r="A1991" s="75"/>
      <c r="B1991" s="1463" t="s">
        <v>2307</v>
      </c>
      <c r="C1991" s="608" t="s">
        <v>2766</v>
      </c>
      <c r="D1991" s="178"/>
      <c r="E1991" s="69"/>
      <c r="F1991" s="70"/>
      <c r="G1991" s="71"/>
      <c r="H1991" s="72"/>
      <c r="I1991" s="88"/>
      <c r="J1991" s="890"/>
      <c r="K1991" s="952"/>
      <c r="L1991" s="58" t="s">
        <v>2773</v>
      </c>
      <c r="M1991" s="1446" t="s">
        <v>2328</v>
      </c>
      <c r="N1991" s="1334" t="s">
        <v>909</v>
      </c>
      <c r="O1991" s="1408" t="s">
        <v>2772</v>
      </c>
      <c r="P1991" s="179" t="s">
        <v>2762</v>
      </c>
    </row>
    <row r="1992" spans="1:16" s="68" customFormat="1" ht="96" customHeight="1" thickBot="1">
      <c r="A1992" s="75"/>
      <c r="B1992" s="1463" t="s">
        <v>2307</v>
      </c>
      <c r="C1992" s="608" t="s">
        <v>2766</v>
      </c>
      <c r="D1992" s="178"/>
      <c r="E1992" s="69"/>
      <c r="F1992" s="70"/>
      <c r="G1992" s="71"/>
      <c r="H1992" s="72"/>
      <c r="I1992" s="88"/>
      <c r="J1992" s="890"/>
      <c r="K1992" s="952"/>
      <c r="L1992" s="58" t="s">
        <v>2774</v>
      </c>
      <c r="M1992" s="1446" t="s">
        <v>2328</v>
      </c>
      <c r="N1992" s="1334" t="s">
        <v>909</v>
      </c>
      <c r="O1992" s="1408" t="s">
        <v>2772</v>
      </c>
      <c r="P1992" s="179" t="s">
        <v>2762</v>
      </c>
    </row>
    <row r="1993" spans="1:16" s="68" customFormat="1" ht="96" customHeight="1" thickBot="1">
      <c r="A1993" s="75"/>
      <c r="B1993" s="1463" t="s">
        <v>2307</v>
      </c>
      <c r="C1993" s="608" t="s">
        <v>2766</v>
      </c>
      <c r="D1993" s="178"/>
      <c r="E1993" s="69"/>
      <c r="F1993" s="70"/>
      <c r="G1993" s="71"/>
      <c r="H1993" s="72"/>
      <c r="I1993" s="88"/>
      <c r="J1993" s="890"/>
      <c r="K1993" s="952"/>
      <c r="L1993" s="58" t="s">
        <v>2775</v>
      </c>
      <c r="M1993" s="1446" t="s">
        <v>2328</v>
      </c>
      <c r="N1993" s="1334" t="s">
        <v>909</v>
      </c>
      <c r="O1993" s="1408" t="s">
        <v>2772</v>
      </c>
      <c r="P1993" s="179" t="s">
        <v>2762</v>
      </c>
    </row>
    <row r="1994" spans="1:16" s="68" customFormat="1" ht="96" customHeight="1" thickBot="1">
      <c r="A1994" s="75"/>
      <c r="B1994" s="1463" t="s">
        <v>2307</v>
      </c>
      <c r="C1994" s="608" t="s">
        <v>2776</v>
      </c>
      <c r="D1994" s="178"/>
      <c r="E1994" s="69"/>
      <c r="F1994" s="70"/>
      <c r="G1994" s="71"/>
      <c r="H1994" s="72"/>
      <c r="I1994" s="88"/>
      <c r="J1994" s="890"/>
      <c r="K1994" s="952"/>
      <c r="L1994" s="58" t="s">
        <v>52</v>
      </c>
      <c r="M1994" s="1446" t="s">
        <v>2157</v>
      </c>
      <c r="N1994" s="1334" t="s">
        <v>909</v>
      </c>
      <c r="O1994" s="1408" t="s">
        <v>2777</v>
      </c>
      <c r="P1994" s="179" t="s">
        <v>2763</v>
      </c>
    </row>
    <row r="1995" spans="1:16" s="68" customFormat="1" ht="96" customHeight="1" thickBot="1">
      <c r="A1995" s="75"/>
      <c r="B1995" s="1463" t="s">
        <v>2307</v>
      </c>
      <c r="C1995" s="608" t="s">
        <v>2776</v>
      </c>
      <c r="D1995" s="178"/>
      <c r="E1995" s="69"/>
      <c r="F1995" s="70"/>
      <c r="G1995" s="71"/>
      <c r="H1995" s="72"/>
      <c r="I1995" s="88"/>
      <c r="J1995" s="890"/>
      <c r="K1995" s="952"/>
      <c r="L1995" s="58" t="s">
        <v>447</v>
      </c>
      <c r="M1995" s="1446" t="s">
        <v>2157</v>
      </c>
      <c r="N1995" s="1334" t="s">
        <v>909</v>
      </c>
      <c r="O1995" s="1408" t="s">
        <v>2778</v>
      </c>
      <c r="P1995" s="179" t="s">
        <v>2763</v>
      </c>
    </row>
    <row r="1996" spans="1:16" s="68" customFormat="1" ht="96" customHeight="1" thickBot="1">
      <c r="A1996" s="75"/>
      <c r="B1996" s="1463" t="s">
        <v>2307</v>
      </c>
      <c r="C1996" s="608" t="s">
        <v>2776</v>
      </c>
      <c r="D1996" s="178"/>
      <c r="E1996" s="69"/>
      <c r="F1996" s="70"/>
      <c r="G1996" s="71"/>
      <c r="H1996" s="72"/>
      <c r="I1996" s="88"/>
      <c r="J1996" s="890"/>
      <c r="K1996" s="952"/>
      <c r="L1996" s="58" t="s">
        <v>904</v>
      </c>
      <c r="M1996" s="1446" t="s">
        <v>2157</v>
      </c>
      <c r="N1996" s="1334" t="s">
        <v>909</v>
      </c>
      <c r="O1996" s="1408" t="s">
        <v>2779</v>
      </c>
      <c r="P1996" s="179" t="s">
        <v>2762</v>
      </c>
    </row>
    <row r="1997" spans="1:16" s="68" customFormat="1" ht="96" customHeight="1" thickBot="1">
      <c r="A1997" s="75"/>
      <c r="B1997" s="1463" t="s">
        <v>2307</v>
      </c>
      <c r="C1997" s="608" t="s">
        <v>2776</v>
      </c>
      <c r="D1997" s="178"/>
      <c r="E1997" s="69"/>
      <c r="F1997" s="70"/>
      <c r="G1997" s="71"/>
      <c r="H1997" s="72"/>
      <c r="I1997" s="88"/>
      <c r="J1997" s="890"/>
      <c r="K1997" s="952"/>
      <c r="L1997" s="58" t="s">
        <v>906</v>
      </c>
      <c r="M1997" s="1446" t="s">
        <v>2157</v>
      </c>
      <c r="N1997" s="1334" t="s">
        <v>909</v>
      </c>
      <c r="O1997" s="1408" t="s">
        <v>2779</v>
      </c>
      <c r="P1997" s="179" t="s">
        <v>2762</v>
      </c>
    </row>
    <row r="1998" spans="1:16" s="68" customFormat="1" ht="96" customHeight="1" thickBot="1">
      <c r="A1998" s="75"/>
      <c r="B1998" s="1463" t="s">
        <v>2307</v>
      </c>
      <c r="C1998" s="607" t="s">
        <v>2780</v>
      </c>
      <c r="D1998" s="178"/>
      <c r="E1998" s="24"/>
      <c r="F1998" s="70"/>
      <c r="G1998" s="71"/>
      <c r="H1998" s="72"/>
      <c r="I1998" s="88"/>
      <c r="J1998" s="890"/>
      <c r="K1998" s="952"/>
      <c r="L1998" s="117" t="s">
        <v>52</v>
      </c>
      <c r="M1998" s="1446" t="s">
        <v>2157</v>
      </c>
      <c r="N1998" s="1334" t="s">
        <v>909</v>
      </c>
      <c r="O1998" s="1408" t="s">
        <v>2781</v>
      </c>
      <c r="P1998" s="179" t="s">
        <v>2763</v>
      </c>
    </row>
    <row r="1999" spans="1:16" s="68" customFormat="1" ht="96" customHeight="1" thickBot="1">
      <c r="A1999" s="75"/>
      <c r="B1999" s="1463" t="s">
        <v>2307</v>
      </c>
      <c r="C1999" s="607" t="s">
        <v>2780</v>
      </c>
      <c r="D1999" s="178"/>
      <c r="E1999" s="69"/>
      <c r="F1999" s="70"/>
      <c r="G1999" s="71"/>
      <c r="H1999" s="72"/>
      <c r="I1999" s="88"/>
      <c r="J1999" s="890"/>
      <c r="K1999" s="952"/>
      <c r="L1999" s="117" t="s">
        <v>447</v>
      </c>
      <c r="M1999" s="1446" t="s">
        <v>2157</v>
      </c>
      <c r="N1999" s="1334" t="s">
        <v>909</v>
      </c>
      <c r="O1999" s="1408" t="s">
        <v>2781</v>
      </c>
      <c r="P1999" s="179" t="s">
        <v>2763</v>
      </c>
    </row>
    <row r="2000" spans="1:16" s="68" customFormat="1" ht="96" customHeight="1" thickBot="1">
      <c r="A2000" s="75"/>
      <c r="B2000" s="1463" t="s">
        <v>2307</v>
      </c>
      <c r="C2000" s="608" t="s">
        <v>2780</v>
      </c>
      <c r="D2000" s="178"/>
      <c r="E2000" s="24"/>
      <c r="F2000" s="70"/>
      <c r="G2000" s="71"/>
      <c r="H2000" s="72"/>
      <c r="I2000" s="88"/>
      <c r="J2000" s="890"/>
      <c r="K2000" s="952"/>
      <c r="L2000" s="58" t="s">
        <v>904</v>
      </c>
      <c r="M2000" s="1446" t="s">
        <v>2157</v>
      </c>
      <c r="N2000" s="1334" t="s">
        <v>909</v>
      </c>
      <c r="O2000" s="1408" t="s">
        <v>2781</v>
      </c>
      <c r="P2000" s="179" t="s">
        <v>2762</v>
      </c>
    </row>
    <row r="2001" spans="1:16" s="14" customFormat="1" ht="96" customHeight="1" thickBot="1">
      <c r="A2001" s="1018"/>
      <c r="B2001" s="1463" t="s">
        <v>2307</v>
      </c>
      <c r="C2001" s="608" t="s">
        <v>2780</v>
      </c>
      <c r="D2001" s="178"/>
      <c r="E2001" s="69"/>
      <c r="F2001" s="15"/>
      <c r="G2001" s="36"/>
      <c r="H2001" s="37"/>
      <c r="I2001" s="59"/>
      <c r="J2001" s="890"/>
      <c r="K2001" s="952"/>
      <c r="L2001" s="58" t="s">
        <v>906</v>
      </c>
      <c r="M2001" s="1446" t="s">
        <v>2157</v>
      </c>
      <c r="N2001" s="1334" t="s">
        <v>909</v>
      </c>
      <c r="O2001" s="1408" t="s">
        <v>2781</v>
      </c>
      <c r="P2001" s="179" t="s">
        <v>2762</v>
      </c>
    </row>
    <row r="2002" spans="1:16" s="68" customFormat="1" ht="96" customHeight="1" thickBot="1">
      <c r="A2002" s="75"/>
      <c r="B2002" s="1463" t="s">
        <v>2307</v>
      </c>
      <c r="C2002" s="608" t="s">
        <v>2780</v>
      </c>
      <c r="D2002" s="178"/>
      <c r="E2002" s="24"/>
      <c r="F2002" s="70"/>
      <c r="G2002" s="71"/>
      <c r="H2002" s="72"/>
      <c r="I2002" s="88"/>
      <c r="J2002" s="890"/>
      <c r="K2002" s="952"/>
      <c r="L2002" s="58" t="s">
        <v>2768</v>
      </c>
      <c r="M2002" s="1446" t="s">
        <v>2157</v>
      </c>
      <c r="N2002" s="1334" t="s">
        <v>909</v>
      </c>
      <c r="O2002" s="1408" t="s">
        <v>2781</v>
      </c>
      <c r="P2002" s="179" t="s">
        <v>2763</v>
      </c>
    </row>
    <row r="2003" spans="1:16" s="14" customFormat="1" ht="96" customHeight="1" thickBot="1">
      <c r="A2003" s="1018"/>
      <c r="B2003" s="1463" t="s">
        <v>2307</v>
      </c>
      <c r="C2003" s="608" t="s">
        <v>2780</v>
      </c>
      <c r="D2003" s="178"/>
      <c r="E2003" s="24"/>
      <c r="F2003" s="15"/>
      <c r="G2003" s="36"/>
      <c r="H2003" s="37"/>
      <c r="I2003" s="59"/>
      <c r="J2003" s="890"/>
      <c r="K2003" s="952"/>
      <c r="L2003" s="117" t="s">
        <v>2770</v>
      </c>
      <c r="M2003" s="1446" t="s">
        <v>2157</v>
      </c>
      <c r="N2003" s="1334" t="s">
        <v>909</v>
      </c>
      <c r="O2003" s="1408" t="s">
        <v>2781</v>
      </c>
      <c r="P2003" s="179" t="s">
        <v>2763</v>
      </c>
    </row>
    <row r="2004" spans="1:16" s="68" customFormat="1" ht="96" customHeight="1" thickBot="1">
      <c r="A2004" s="75"/>
      <c r="B2004" s="1463" t="s">
        <v>2307</v>
      </c>
      <c r="C2004" s="608" t="s">
        <v>2780</v>
      </c>
      <c r="D2004" s="178"/>
      <c r="E2004" s="24"/>
      <c r="F2004" s="70"/>
      <c r="G2004" s="71"/>
      <c r="H2004" s="72"/>
      <c r="I2004" s="88"/>
      <c r="J2004" s="890"/>
      <c r="K2004" s="952"/>
      <c r="L2004" s="58" t="s">
        <v>2773</v>
      </c>
      <c r="M2004" s="1446" t="s">
        <v>2157</v>
      </c>
      <c r="N2004" s="1334" t="s">
        <v>909</v>
      </c>
      <c r="O2004" s="1408" t="s">
        <v>2781</v>
      </c>
      <c r="P2004" s="179" t="s">
        <v>2762</v>
      </c>
    </row>
    <row r="2005" spans="1:16" s="14" customFormat="1" ht="96" customHeight="1" thickBot="1">
      <c r="A2005" s="1018"/>
      <c r="B2005" s="1463" t="s">
        <v>2307</v>
      </c>
      <c r="C2005" s="608" t="s">
        <v>2780</v>
      </c>
      <c r="D2005" s="178"/>
      <c r="E2005" s="24"/>
      <c r="F2005" s="15"/>
      <c r="G2005" s="36"/>
      <c r="H2005" s="37"/>
      <c r="I2005" s="59"/>
      <c r="J2005" s="890"/>
      <c r="K2005" s="952"/>
      <c r="L2005" s="58" t="s">
        <v>2774</v>
      </c>
      <c r="M2005" s="1446" t="s">
        <v>2157</v>
      </c>
      <c r="N2005" s="1334" t="s">
        <v>909</v>
      </c>
      <c r="O2005" s="1408" t="s">
        <v>2781</v>
      </c>
      <c r="P2005" s="179" t="s">
        <v>2762</v>
      </c>
    </row>
    <row r="2006" spans="1:16" s="14" customFormat="1" ht="96" customHeight="1" thickBot="1">
      <c r="A2006" s="1018"/>
      <c r="B2006" s="1463" t="s">
        <v>2307</v>
      </c>
      <c r="C2006" s="608" t="s">
        <v>2780</v>
      </c>
      <c r="D2006" s="178"/>
      <c r="E2006" s="24"/>
      <c r="F2006" s="15"/>
      <c r="G2006" s="36"/>
      <c r="H2006" s="37"/>
      <c r="I2006" s="59"/>
      <c r="J2006" s="890"/>
      <c r="K2006" s="952"/>
      <c r="L2006" s="58" t="s">
        <v>2775</v>
      </c>
      <c r="M2006" s="1446" t="s">
        <v>2157</v>
      </c>
      <c r="N2006" s="1334" t="s">
        <v>909</v>
      </c>
      <c r="O2006" s="1408" t="s">
        <v>2781</v>
      </c>
      <c r="P2006" s="179" t="s">
        <v>2762</v>
      </c>
    </row>
    <row r="2007" spans="1:16" s="14" customFormat="1" ht="96" customHeight="1" thickBot="1">
      <c r="A2007" s="1018"/>
      <c r="B2007" s="1463" t="s">
        <v>2307</v>
      </c>
      <c r="C2007" s="608" t="s">
        <v>2780</v>
      </c>
      <c r="D2007" s="178"/>
      <c r="E2007" s="24"/>
      <c r="F2007" s="70"/>
      <c r="G2007" s="71"/>
      <c r="H2007" s="72"/>
      <c r="I2007" s="88"/>
      <c r="J2007" s="890"/>
      <c r="K2007" s="952"/>
      <c r="L2007" s="58" t="s">
        <v>2034</v>
      </c>
      <c r="M2007" s="1446" t="s">
        <v>2157</v>
      </c>
      <c r="N2007" s="1334" t="s">
        <v>909</v>
      </c>
      <c r="O2007" s="1408" t="s">
        <v>2781</v>
      </c>
      <c r="P2007" s="179" t="s">
        <v>2763</v>
      </c>
    </row>
    <row r="2008" spans="1:16" s="14" customFormat="1" ht="96" customHeight="1" thickBot="1">
      <c r="A2008" s="1018"/>
      <c r="B2008" s="1463" t="s">
        <v>2307</v>
      </c>
      <c r="C2008" s="608" t="s">
        <v>2780</v>
      </c>
      <c r="D2008" s="178"/>
      <c r="E2008" s="24"/>
      <c r="F2008" s="15"/>
      <c r="G2008" s="36"/>
      <c r="H2008" s="37"/>
      <c r="I2008" s="59"/>
      <c r="J2008" s="890"/>
      <c r="K2008" s="952"/>
      <c r="L2008" s="117" t="s">
        <v>2213</v>
      </c>
      <c r="M2008" s="1446" t="s">
        <v>2157</v>
      </c>
      <c r="N2008" s="1334" t="s">
        <v>909</v>
      </c>
      <c r="O2008" s="1408" t="s">
        <v>2781</v>
      </c>
      <c r="P2008" s="179" t="s">
        <v>2763</v>
      </c>
    </row>
    <row r="2009" spans="1:16" s="14" customFormat="1" ht="96" customHeight="1" thickBot="1">
      <c r="A2009" s="1018"/>
      <c r="B2009" s="1463" t="s">
        <v>2307</v>
      </c>
      <c r="C2009" s="608" t="s">
        <v>2780</v>
      </c>
      <c r="D2009" s="178"/>
      <c r="E2009" s="24"/>
      <c r="F2009" s="70"/>
      <c r="G2009" s="71"/>
      <c r="H2009" s="72"/>
      <c r="I2009" s="88"/>
      <c r="J2009" s="890"/>
      <c r="K2009" s="952"/>
      <c r="L2009" s="58" t="s">
        <v>2214</v>
      </c>
      <c r="M2009" s="1446" t="s">
        <v>2157</v>
      </c>
      <c r="N2009" s="1334" t="s">
        <v>909</v>
      </c>
      <c r="O2009" s="1408" t="s">
        <v>2781</v>
      </c>
      <c r="P2009" s="179" t="s">
        <v>2762</v>
      </c>
    </row>
    <row r="2010" spans="1:16" s="14" customFormat="1" ht="96" customHeight="1" thickBot="1">
      <c r="A2010" s="1018"/>
      <c r="B2010" s="1463" t="s">
        <v>2307</v>
      </c>
      <c r="C2010" s="608" t="s">
        <v>2780</v>
      </c>
      <c r="D2010" s="178"/>
      <c r="E2010" s="24"/>
      <c r="F2010" s="15"/>
      <c r="G2010" s="36"/>
      <c r="H2010" s="37"/>
      <c r="I2010" s="59"/>
      <c r="J2010" s="890"/>
      <c r="K2010" s="952"/>
      <c r="L2010" s="58" t="s">
        <v>2215</v>
      </c>
      <c r="M2010" s="1446" t="s">
        <v>2157</v>
      </c>
      <c r="N2010" s="1334" t="s">
        <v>909</v>
      </c>
      <c r="O2010" s="1408" t="s">
        <v>2781</v>
      </c>
      <c r="P2010" s="179" t="s">
        <v>2762</v>
      </c>
    </row>
    <row r="2011" spans="1:16" s="14" customFormat="1" ht="96" customHeight="1" thickBot="1">
      <c r="A2011" s="1018"/>
      <c r="B2011" s="1463" t="s">
        <v>2307</v>
      </c>
      <c r="C2011" s="608" t="s">
        <v>2780</v>
      </c>
      <c r="D2011" s="178"/>
      <c r="E2011" s="24"/>
      <c r="F2011" s="15"/>
      <c r="G2011" s="36"/>
      <c r="H2011" s="37"/>
      <c r="I2011" s="59"/>
      <c r="J2011" s="890"/>
      <c r="K2011" s="952"/>
      <c r="L2011" s="58" t="s">
        <v>2237</v>
      </c>
      <c r="M2011" s="1446" t="s">
        <v>2157</v>
      </c>
      <c r="N2011" s="1334" t="s">
        <v>909</v>
      </c>
      <c r="O2011" s="1408" t="s">
        <v>2781</v>
      </c>
      <c r="P2011" s="179" t="s">
        <v>2762</v>
      </c>
    </row>
    <row r="2012" spans="1:16" s="14" customFormat="1" ht="96" customHeight="1" thickBot="1">
      <c r="A2012" s="1018"/>
      <c r="B2012" s="1463" t="s">
        <v>2307</v>
      </c>
      <c r="C2012" s="608" t="s">
        <v>2782</v>
      </c>
      <c r="D2012" s="178"/>
      <c r="E2012" s="24"/>
      <c r="F2012" s="15"/>
      <c r="G2012" s="36"/>
      <c r="H2012" s="37"/>
      <c r="I2012" s="59"/>
      <c r="J2012" s="890"/>
      <c r="K2012" s="952"/>
      <c r="L2012" s="117" t="s">
        <v>52</v>
      </c>
      <c r="M2012" s="1446" t="s">
        <v>2157</v>
      </c>
      <c r="N2012" s="1334" t="s">
        <v>909</v>
      </c>
      <c r="O2012" s="1408" t="s">
        <v>2783</v>
      </c>
      <c r="P2012" s="179" t="s">
        <v>2763</v>
      </c>
    </row>
    <row r="2013" spans="1:16" s="14" customFormat="1" ht="96" customHeight="1" thickBot="1">
      <c r="A2013" s="1018"/>
      <c r="B2013" s="1463" t="s">
        <v>2307</v>
      </c>
      <c r="C2013" s="608" t="s">
        <v>2782</v>
      </c>
      <c r="D2013" s="178"/>
      <c r="E2013" s="24"/>
      <c r="F2013" s="15"/>
      <c r="G2013" s="36"/>
      <c r="H2013" s="37"/>
      <c r="I2013" s="59"/>
      <c r="J2013" s="890"/>
      <c r="K2013" s="952"/>
      <c r="L2013" s="117" t="s">
        <v>447</v>
      </c>
      <c r="M2013" s="1446" t="s">
        <v>2157</v>
      </c>
      <c r="N2013" s="1334" t="s">
        <v>909</v>
      </c>
      <c r="O2013" s="1408" t="s">
        <v>2783</v>
      </c>
      <c r="P2013" s="179" t="s">
        <v>2763</v>
      </c>
    </row>
    <row r="2014" spans="1:16" s="14" customFormat="1" ht="96" customHeight="1" thickBot="1">
      <c r="A2014" s="1018"/>
      <c r="B2014" s="1463" t="s">
        <v>2307</v>
      </c>
      <c r="C2014" s="607" t="s">
        <v>2782</v>
      </c>
      <c r="D2014" s="178"/>
      <c r="E2014" s="24"/>
      <c r="F2014" s="15"/>
      <c r="G2014" s="36"/>
      <c r="H2014" s="37"/>
      <c r="I2014" s="59"/>
      <c r="J2014" s="890"/>
      <c r="K2014" s="952"/>
      <c r="L2014" s="58" t="s">
        <v>904</v>
      </c>
      <c r="M2014" s="1446" t="s">
        <v>2157</v>
      </c>
      <c r="N2014" s="1334" t="s">
        <v>909</v>
      </c>
      <c r="O2014" s="1408" t="s">
        <v>2783</v>
      </c>
      <c r="P2014" s="179" t="s">
        <v>2762</v>
      </c>
    </row>
    <row r="2015" spans="1:16" s="14" customFormat="1" ht="96" customHeight="1" thickBot="1">
      <c r="A2015" s="1018"/>
      <c r="B2015" s="1463" t="s">
        <v>2307</v>
      </c>
      <c r="C2015" s="607" t="s">
        <v>2782</v>
      </c>
      <c r="D2015" s="178"/>
      <c r="E2015" s="69"/>
      <c r="F2015" s="15"/>
      <c r="G2015" s="36"/>
      <c r="H2015" s="37"/>
      <c r="I2015" s="59"/>
      <c r="J2015" s="890"/>
      <c r="K2015" s="952"/>
      <c r="L2015" s="58" t="s">
        <v>906</v>
      </c>
      <c r="M2015" s="1446" t="s">
        <v>2157</v>
      </c>
      <c r="N2015" s="1334" t="s">
        <v>909</v>
      </c>
      <c r="O2015" s="1408" t="s">
        <v>2783</v>
      </c>
      <c r="P2015" s="179" t="s">
        <v>2762</v>
      </c>
    </row>
    <row r="2016" spans="1:16" s="14" customFormat="1" ht="96" customHeight="1" thickBot="1">
      <c r="A2016" s="1018"/>
      <c r="B2016" s="1463" t="s">
        <v>2307</v>
      </c>
      <c r="C2016" s="607" t="s">
        <v>2782</v>
      </c>
      <c r="D2016" s="178"/>
      <c r="E2016" s="24"/>
      <c r="F2016" s="15"/>
      <c r="G2016" s="36"/>
      <c r="H2016" s="37"/>
      <c r="I2016" s="59"/>
      <c r="J2016" s="890"/>
      <c r="K2016" s="952"/>
      <c r="L2016" s="58" t="s">
        <v>2768</v>
      </c>
      <c r="M2016" s="1446" t="s">
        <v>2157</v>
      </c>
      <c r="N2016" s="1334" t="s">
        <v>909</v>
      </c>
      <c r="O2016" s="1408" t="s">
        <v>2783</v>
      </c>
      <c r="P2016" s="179" t="s">
        <v>2763</v>
      </c>
    </row>
    <row r="2017" spans="1:16" s="14" customFormat="1" ht="96" customHeight="1" thickBot="1">
      <c r="A2017" s="1018"/>
      <c r="B2017" s="1463" t="s">
        <v>2307</v>
      </c>
      <c r="C2017" s="607" t="s">
        <v>2782</v>
      </c>
      <c r="D2017" s="178"/>
      <c r="E2017" s="69"/>
      <c r="F2017" s="15"/>
      <c r="G2017" s="36"/>
      <c r="H2017" s="37"/>
      <c r="I2017" s="59"/>
      <c r="J2017" s="890"/>
      <c r="K2017" s="952"/>
      <c r="L2017" s="117" t="s">
        <v>2770</v>
      </c>
      <c r="M2017" s="1446" t="s">
        <v>2157</v>
      </c>
      <c r="N2017" s="1334" t="s">
        <v>909</v>
      </c>
      <c r="O2017" s="1408" t="s">
        <v>2783</v>
      </c>
      <c r="P2017" s="179" t="s">
        <v>2763</v>
      </c>
    </row>
    <row r="2018" spans="1:16" s="14" customFormat="1" ht="96" customHeight="1" thickBot="1">
      <c r="A2018" s="1018"/>
      <c r="B2018" s="1463" t="s">
        <v>2307</v>
      </c>
      <c r="C2018" s="608" t="s">
        <v>2782</v>
      </c>
      <c r="D2018" s="178"/>
      <c r="E2018" s="558"/>
      <c r="F2018" s="70"/>
      <c r="G2018" s="71"/>
      <c r="H2018" s="72"/>
      <c r="I2018" s="88"/>
      <c r="J2018" s="890"/>
      <c r="K2018" s="952"/>
      <c r="L2018" s="58" t="s">
        <v>2773</v>
      </c>
      <c r="M2018" s="1446" t="s">
        <v>2157</v>
      </c>
      <c r="N2018" s="1334" t="s">
        <v>909</v>
      </c>
      <c r="O2018" s="1408" t="s">
        <v>2783</v>
      </c>
      <c r="P2018" s="179" t="s">
        <v>2762</v>
      </c>
    </row>
    <row r="2019" spans="1:16" s="14" customFormat="1" ht="96" customHeight="1" thickBot="1">
      <c r="A2019" s="1018"/>
      <c r="B2019" s="1463" t="s">
        <v>2307</v>
      </c>
      <c r="C2019" s="608" t="s">
        <v>2782</v>
      </c>
      <c r="D2019" s="178"/>
      <c r="E2019" s="558"/>
      <c r="F2019" s="15"/>
      <c r="G2019" s="36"/>
      <c r="H2019" s="37"/>
      <c r="I2019" s="59"/>
      <c r="J2019" s="890"/>
      <c r="K2019" s="952"/>
      <c r="L2019" s="58" t="s">
        <v>2774</v>
      </c>
      <c r="M2019" s="1446" t="s">
        <v>2157</v>
      </c>
      <c r="N2019" s="1334" t="s">
        <v>909</v>
      </c>
      <c r="O2019" s="1408" t="s">
        <v>2783</v>
      </c>
      <c r="P2019" s="179" t="s">
        <v>2762</v>
      </c>
    </row>
    <row r="2020" spans="1:16" s="14" customFormat="1" ht="96" customHeight="1" thickBot="1">
      <c r="A2020" s="1018"/>
      <c r="B2020" s="1463" t="s">
        <v>2307</v>
      </c>
      <c r="C2020" s="608" t="s">
        <v>2782</v>
      </c>
      <c r="D2020" s="178"/>
      <c r="E2020" s="558"/>
      <c r="F2020" s="70"/>
      <c r="G2020" s="71"/>
      <c r="H2020" s="72"/>
      <c r="I2020" s="88"/>
      <c r="J2020" s="890"/>
      <c r="K2020" s="952"/>
      <c r="L2020" s="58" t="s">
        <v>2775</v>
      </c>
      <c r="M2020" s="1446" t="s">
        <v>2157</v>
      </c>
      <c r="N2020" s="1334" t="s">
        <v>909</v>
      </c>
      <c r="O2020" s="1408" t="s">
        <v>2783</v>
      </c>
      <c r="P2020" s="179" t="s">
        <v>2762</v>
      </c>
    </row>
    <row r="2021" spans="1:16" s="14" customFormat="1" ht="96" customHeight="1" thickBot="1">
      <c r="A2021" s="1018"/>
      <c r="B2021" s="1463" t="s">
        <v>2307</v>
      </c>
      <c r="C2021" s="607" t="s">
        <v>2782</v>
      </c>
      <c r="D2021" s="178"/>
      <c r="E2021" s="24"/>
      <c r="F2021" s="15"/>
      <c r="G2021" s="36"/>
      <c r="H2021" s="37"/>
      <c r="I2021" s="59"/>
      <c r="J2021" s="890"/>
      <c r="K2021" s="952"/>
      <c r="L2021" s="58" t="s">
        <v>2034</v>
      </c>
      <c r="M2021" s="1446" t="s">
        <v>2157</v>
      </c>
      <c r="N2021" s="1334" t="s">
        <v>909</v>
      </c>
      <c r="O2021" s="1408" t="s">
        <v>2783</v>
      </c>
      <c r="P2021" s="179" t="s">
        <v>2763</v>
      </c>
    </row>
    <row r="2022" spans="1:16" s="14" customFormat="1" ht="96" customHeight="1" thickBot="1">
      <c r="A2022" s="1018"/>
      <c r="B2022" s="1463" t="s">
        <v>2307</v>
      </c>
      <c r="C2022" s="607" t="s">
        <v>2782</v>
      </c>
      <c r="D2022" s="178"/>
      <c r="E2022" s="69"/>
      <c r="F2022" s="15"/>
      <c r="G2022" s="36"/>
      <c r="H2022" s="37"/>
      <c r="I2022" s="59"/>
      <c r="J2022" s="890"/>
      <c r="K2022" s="952"/>
      <c r="L2022" s="117" t="s">
        <v>2213</v>
      </c>
      <c r="M2022" s="1446" t="s">
        <v>2157</v>
      </c>
      <c r="N2022" s="1334" t="s">
        <v>909</v>
      </c>
      <c r="O2022" s="1408" t="s">
        <v>2783</v>
      </c>
      <c r="P2022" s="179" t="s">
        <v>2763</v>
      </c>
    </row>
    <row r="2023" spans="1:16" s="68" customFormat="1" ht="96" customHeight="1" thickBot="1">
      <c r="A2023" s="75"/>
      <c r="B2023" s="1463" t="s">
        <v>2307</v>
      </c>
      <c r="C2023" s="608" t="s">
        <v>2782</v>
      </c>
      <c r="D2023" s="178"/>
      <c r="E2023" s="558"/>
      <c r="F2023" s="70"/>
      <c r="G2023" s="71"/>
      <c r="H2023" s="72"/>
      <c r="I2023" s="88"/>
      <c r="J2023" s="890"/>
      <c r="K2023" s="952"/>
      <c r="L2023" s="58" t="s">
        <v>2214</v>
      </c>
      <c r="M2023" s="1446" t="s">
        <v>2157</v>
      </c>
      <c r="N2023" s="1334" t="s">
        <v>909</v>
      </c>
      <c r="O2023" s="1408" t="s">
        <v>2783</v>
      </c>
      <c r="P2023" s="1522" t="s">
        <v>2784</v>
      </c>
    </row>
    <row r="2024" spans="1:16" s="14" customFormat="1" ht="96" customHeight="1" thickBot="1">
      <c r="A2024" s="1018"/>
      <c r="B2024" s="1463" t="s">
        <v>2307</v>
      </c>
      <c r="C2024" s="608" t="s">
        <v>2782</v>
      </c>
      <c r="D2024" s="178"/>
      <c r="E2024" s="558"/>
      <c r="F2024" s="15"/>
      <c r="G2024" s="36"/>
      <c r="H2024" s="37"/>
      <c r="I2024" s="59"/>
      <c r="J2024" s="890"/>
      <c r="K2024" s="952"/>
      <c r="L2024" s="58" t="s">
        <v>2215</v>
      </c>
      <c r="M2024" s="1446" t="s">
        <v>2157</v>
      </c>
      <c r="N2024" s="1334" t="s">
        <v>909</v>
      </c>
      <c r="O2024" s="1408" t="s">
        <v>2783</v>
      </c>
      <c r="P2024" s="179" t="s">
        <v>2762</v>
      </c>
    </row>
    <row r="2025" spans="1:16" s="68" customFormat="1" ht="96" customHeight="1" thickBot="1">
      <c r="A2025" s="75"/>
      <c r="B2025" s="1463" t="s">
        <v>2307</v>
      </c>
      <c r="C2025" s="608" t="s">
        <v>2782</v>
      </c>
      <c r="D2025" s="178"/>
      <c r="E2025" s="558"/>
      <c r="F2025" s="70"/>
      <c r="G2025" s="71"/>
      <c r="H2025" s="72"/>
      <c r="I2025" s="88"/>
      <c r="J2025" s="890"/>
      <c r="K2025" s="952"/>
      <c r="L2025" s="58" t="s">
        <v>2237</v>
      </c>
      <c r="M2025" s="1446" t="s">
        <v>2157</v>
      </c>
      <c r="N2025" s="1334" t="s">
        <v>909</v>
      </c>
      <c r="O2025" s="1408" t="s">
        <v>2783</v>
      </c>
      <c r="P2025" s="179" t="s">
        <v>2762</v>
      </c>
    </row>
    <row r="2026" spans="1:16" s="14" customFormat="1" ht="42.65" customHeight="1" thickBot="1">
      <c r="A2026" s="1018"/>
      <c r="B2026" s="1463" t="s">
        <v>2307</v>
      </c>
      <c r="C2026" s="608" t="s">
        <v>2785</v>
      </c>
      <c r="D2026" s="178"/>
      <c r="E2026" s="558"/>
      <c r="F2026" s="563"/>
      <c r="G2026" s="564"/>
      <c r="H2026" s="565"/>
      <c r="I2026" s="566"/>
      <c r="J2026" s="890"/>
      <c r="K2026" s="952"/>
      <c r="L2026" s="58" t="s">
        <v>52</v>
      </c>
      <c r="M2026" s="1446" t="s">
        <v>2157</v>
      </c>
      <c r="N2026" s="1334" t="s">
        <v>909</v>
      </c>
      <c r="O2026" s="1408" t="s">
        <v>2786</v>
      </c>
      <c r="P2026" s="179" t="s">
        <v>2787</v>
      </c>
    </row>
    <row r="2027" spans="1:16" s="14" customFormat="1" ht="42.65" customHeight="1" thickBot="1">
      <c r="A2027" s="1018"/>
      <c r="B2027" s="1463" t="s">
        <v>2307</v>
      </c>
      <c r="C2027" s="607" t="s">
        <v>2785</v>
      </c>
      <c r="D2027" s="178"/>
      <c r="E2027" s="69"/>
      <c r="F2027" s="563"/>
      <c r="G2027" s="564"/>
      <c r="H2027" s="565"/>
      <c r="I2027" s="566"/>
      <c r="J2027" s="890"/>
      <c r="K2027" s="952"/>
      <c r="L2027" s="58" t="s">
        <v>445</v>
      </c>
      <c r="M2027" s="1446" t="s">
        <v>2157</v>
      </c>
      <c r="N2027" s="1334" t="s">
        <v>909</v>
      </c>
      <c r="O2027" s="1408" t="s">
        <v>2788</v>
      </c>
      <c r="P2027" s="179" t="s">
        <v>2789</v>
      </c>
    </row>
    <row r="2028" spans="1:16" s="68" customFormat="1" ht="42.65" customHeight="1" thickBot="1">
      <c r="A2028" s="75"/>
      <c r="B2028" s="1463" t="s">
        <v>2307</v>
      </c>
      <c r="C2028" s="607" t="s">
        <v>2785</v>
      </c>
      <c r="D2028" s="178"/>
      <c r="E2028" s="69"/>
      <c r="F2028" s="563"/>
      <c r="G2028" s="564"/>
      <c r="H2028" s="565"/>
      <c r="I2028" s="566"/>
      <c r="J2028" s="890"/>
      <c r="K2028" s="952"/>
      <c r="L2028" s="58" t="s">
        <v>447</v>
      </c>
      <c r="M2028" s="1446" t="s">
        <v>2157</v>
      </c>
      <c r="N2028" s="1334" t="s">
        <v>909</v>
      </c>
      <c r="O2028" s="1408" t="s">
        <v>2790</v>
      </c>
      <c r="P2028" s="179" t="s">
        <v>2787</v>
      </c>
    </row>
    <row r="2029" spans="1:16" s="68" customFormat="1" ht="42.65" customHeight="1" thickBot="1">
      <c r="A2029" s="75"/>
      <c r="B2029" s="1463" t="s">
        <v>2307</v>
      </c>
      <c r="C2029" s="608" t="s">
        <v>2785</v>
      </c>
      <c r="D2029" s="178"/>
      <c r="E2029" s="558"/>
      <c r="F2029" s="563"/>
      <c r="G2029" s="564"/>
      <c r="H2029" s="565"/>
      <c r="I2029" s="566"/>
      <c r="J2029" s="890"/>
      <c r="K2029" s="952"/>
      <c r="L2029" s="58" t="s">
        <v>2034</v>
      </c>
      <c r="M2029" s="1446" t="s">
        <v>2157</v>
      </c>
      <c r="N2029" s="1334" t="s">
        <v>909</v>
      </c>
      <c r="O2029" s="1408" t="s">
        <v>2786</v>
      </c>
      <c r="P2029" s="179" t="s">
        <v>2787</v>
      </c>
    </row>
    <row r="2030" spans="1:16" s="68" customFormat="1" ht="42.65" customHeight="1" thickBot="1">
      <c r="A2030" s="75"/>
      <c r="B2030" s="1463" t="s">
        <v>2307</v>
      </c>
      <c r="C2030" s="607" t="s">
        <v>2785</v>
      </c>
      <c r="D2030" s="178"/>
      <c r="E2030" s="69"/>
      <c r="F2030" s="563"/>
      <c r="G2030" s="564"/>
      <c r="H2030" s="565"/>
      <c r="I2030" s="566"/>
      <c r="J2030" s="890"/>
      <c r="K2030" s="952"/>
      <c r="L2030" s="58" t="s">
        <v>2035</v>
      </c>
      <c r="M2030" s="1446" t="s">
        <v>2157</v>
      </c>
      <c r="N2030" s="1334" t="s">
        <v>909</v>
      </c>
      <c r="O2030" s="1408" t="s">
        <v>2788</v>
      </c>
      <c r="P2030" s="179" t="s">
        <v>2789</v>
      </c>
    </row>
    <row r="2031" spans="1:16" s="68" customFormat="1" ht="42.65" customHeight="1" thickBot="1">
      <c r="A2031" s="75"/>
      <c r="B2031" s="1463" t="s">
        <v>2307</v>
      </c>
      <c r="C2031" s="607" t="s">
        <v>2785</v>
      </c>
      <c r="D2031" s="178"/>
      <c r="E2031" s="69"/>
      <c r="F2031" s="563"/>
      <c r="G2031" s="564"/>
      <c r="H2031" s="565"/>
      <c r="I2031" s="566"/>
      <c r="J2031" s="890"/>
      <c r="K2031" s="952"/>
      <c r="L2031" s="58" t="s">
        <v>2213</v>
      </c>
      <c r="M2031" s="1446" t="s">
        <v>2157</v>
      </c>
      <c r="N2031" s="1334" t="s">
        <v>909</v>
      </c>
      <c r="O2031" s="1408" t="s">
        <v>2790</v>
      </c>
      <c r="P2031" s="179" t="s">
        <v>2787</v>
      </c>
    </row>
    <row r="2032" spans="1:16" s="68" customFormat="1" ht="42.65" customHeight="1" thickBot="1">
      <c r="A2032" s="75"/>
      <c r="B2032" s="1463" t="s">
        <v>2307</v>
      </c>
      <c r="C2032" s="607" t="s">
        <v>2791</v>
      </c>
      <c r="D2032" s="178"/>
      <c r="E2032" s="69"/>
      <c r="F2032" s="563"/>
      <c r="G2032" s="564"/>
      <c r="H2032" s="565"/>
      <c r="I2032" s="566"/>
      <c r="J2032" s="890"/>
      <c r="K2032" s="952"/>
      <c r="L2032" s="58" t="s">
        <v>52</v>
      </c>
      <c r="M2032" s="1446" t="s">
        <v>2157</v>
      </c>
      <c r="N2032" s="1334" t="s">
        <v>909</v>
      </c>
      <c r="O2032" s="1408" t="s">
        <v>2792</v>
      </c>
      <c r="P2032" s="179" t="s">
        <v>2787</v>
      </c>
    </row>
    <row r="2033" spans="1:16" s="68" customFormat="1" ht="42.65" customHeight="1" thickBot="1">
      <c r="A2033" s="75"/>
      <c r="B2033" s="1463" t="s">
        <v>2307</v>
      </c>
      <c r="C2033" s="607" t="s">
        <v>2791</v>
      </c>
      <c r="D2033" s="178"/>
      <c r="E2033" s="69"/>
      <c r="F2033" s="70"/>
      <c r="G2033" s="71"/>
      <c r="H2033" s="72"/>
      <c r="I2033" s="88"/>
      <c r="J2033" s="890"/>
      <c r="K2033" s="952"/>
      <c r="L2033" s="58" t="s">
        <v>2034</v>
      </c>
      <c r="M2033" s="1446" t="s">
        <v>2157</v>
      </c>
      <c r="N2033" s="1334" t="s">
        <v>909</v>
      </c>
      <c r="O2033" s="1408" t="s">
        <v>2793</v>
      </c>
      <c r="P2033" s="179" t="s">
        <v>2787</v>
      </c>
    </row>
    <row r="2034" spans="1:16" s="68" customFormat="1" ht="42.65" customHeight="1" thickBot="1">
      <c r="A2034" s="75"/>
      <c r="B2034" s="1463" t="s">
        <v>2307</v>
      </c>
      <c r="C2034" s="607" t="s">
        <v>2791</v>
      </c>
      <c r="D2034" s="178"/>
      <c r="E2034" s="69"/>
      <c r="F2034" s="70"/>
      <c r="G2034" s="71"/>
      <c r="H2034" s="72"/>
      <c r="I2034" s="88"/>
      <c r="J2034" s="890"/>
      <c r="K2034" s="952"/>
      <c r="L2034" s="117" t="s">
        <v>445</v>
      </c>
      <c r="M2034" s="1446" t="s">
        <v>2157</v>
      </c>
      <c r="N2034" s="1334" t="s">
        <v>909</v>
      </c>
      <c r="O2034" s="1408" t="s">
        <v>2794</v>
      </c>
      <c r="P2034" s="179" t="s">
        <v>2795</v>
      </c>
    </row>
    <row r="2035" spans="1:16" s="68" customFormat="1" ht="42.65" customHeight="1" thickBot="1">
      <c r="A2035" s="75"/>
      <c r="B2035" s="1463" t="s">
        <v>2307</v>
      </c>
      <c r="C2035" s="607" t="s">
        <v>2791</v>
      </c>
      <c r="D2035" s="178"/>
      <c r="E2035" s="69"/>
      <c r="F2035" s="70"/>
      <c r="G2035" s="71"/>
      <c r="H2035" s="72"/>
      <c r="I2035" s="88"/>
      <c r="J2035" s="890"/>
      <c r="K2035" s="952"/>
      <c r="L2035" s="117" t="s">
        <v>2035</v>
      </c>
      <c r="M2035" s="1446" t="s">
        <v>2157</v>
      </c>
      <c r="N2035" s="1334" t="s">
        <v>909</v>
      </c>
      <c r="O2035" s="1408" t="s">
        <v>2794</v>
      </c>
      <c r="P2035" s="179" t="s">
        <v>2795</v>
      </c>
    </row>
    <row r="2036" spans="1:16" s="68" customFormat="1" ht="42.65" customHeight="1" thickBot="1">
      <c r="A2036" s="75"/>
      <c r="B2036" s="1463" t="s">
        <v>2307</v>
      </c>
      <c r="C2036" s="607" t="s">
        <v>2791</v>
      </c>
      <c r="D2036" s="178"/>
      <c r="E2036" s="69"/>
      <c r="F2036" s="70"/>
      <c r="G2036" s="71"/>
      <c r="H2036" s="72"/>
      <c r="I2036" s="88"/>
      <c r="J2036" s="890"/>
      <c r="K2036" s="952"/>
      <c r="L2036" s="117" t="s">
        <v>447</v>
      </c>
      <c r="M2036" s="1446" t="s">
        <v>2157</v>
      </c>
      <c r="N2036" s="1334" t="s">
        <v>909</v>
      </c>
      <c r="O2036" s="1408" t="s">
        <v>2796</v>
      </c>
      <c r="P2036" s="179" t="s">
        <v>2787</v>
      </c>
    </row>
    <row r="2037" spans="1:16" s="68" customFormat="1" ht="42.65" customHeight="1" thickBot="1">
      <c r="A2037" s="75"/>
      <c r="B2037" s="1463" t="s">
        <v>2307</v>
      </c>
      <c r="C2037" s="607" t="s">
        <v>2791</v>
      </c>
      <c r="D2037" s="178"/>
      <c r="E2037" s="69"/>
      <c r="F2037" s="70"/>
      <c r="G2037" s="71"/>
      <c r="H2037" s="72"/>
      <c r="I2037" s="88"/>
      <c r="J2037" s="890"/>
      <c r="K2037" s="952"/>
      <c r="L2037" s="117" t="s">
        <v>2213</v>
      </c>
      <c r="M2037" s="1446" t="s">
        <v>2157</v>
      </c>
      <c r="N2037" s="1334" t="s">
        <v>909</v>
      </c>
      <c r="O2037" s="1408" t="s">
        <v>2793</v>
      </c>
      <c r="P2037" s="179" t="s">
        <v>2787</v>
      </c>
    </row>
    <row r="2038" spans="1:16" s="68" customFormat="1" ht="102" customHeight="1" thickBot="1">
      <c r="A2038" s="75"/>
      <c r="B2038" s="1463" t="s">
        <v>2307</v>
      </c>
      <c r="C2038" s="607" t="s">
        <v>2797</v>
      </c>
      <c r="D2038" s="1464" t="s">
        <v>2177</v>
      </c>
      <c r="E2038" s="24"/>
      <c r="F2038" s="70"/>
      <c r="G2038" s="71"/>
      <c r="H2038" s="72"/>
      <c r="I2038" s="88"/>
      <c r="J2038" s="890"/>
      <c r="K2038" s="952"/>
      <c r="L2038" s="58" t="s">
        <v>52</v>
      </c>
      <c r="M2038" s="1446" t="s">
        <v>2328</v>
      </c>
      <c r="N2038" s="1334" t="s">
        <v>909</v>
      </c>
      <c r="O2038" s="1408" t="s">
        <v>2798</v>
      </c>
      <c r="P2038" s="179" t="s">
        <v>2763</v>
      </c>
    </row>
    <row r="2039" spans="1:16" s="68" customFormat="1" ht="102" customHeight="1" thickBot="1">
      <c r="A2039" s="75"/>
      <c r="B2039" s="1463" t="s">
        <v>2307</v>
      </c>
      <c r="C2039" s="607" t="s">
        <v>2797</v>
      </c>
      <c r="D2039" s="1464" t="s">
        <v>2177</v>
      </c>
      <c r="E2039" s="24"/>
      <c r="F2039" s="70"/>
      <c r="G2039" s="71"/>
      <c r="H2039" s="72"/>
      <c r="I2039" s="88"/>
      <c r="J2039" s="890"/>
      <c r="K2039" s="952"/>
      <c r="L2039" s="58" t="s">
        <v>2034</v>
      </c>
      <c r="M2039" s="1446" t="s">
        <v>2328</v>
      </c>
      <c r="N2039" s="1334" t="s">
        <v>909</v>
      </c>
      <c r="O2039" s="1408" t="s">
        <v>2798</v>
      </c>
      <c r="P2039" s="179" t="s">
        <v>2763</v>
      </c>
    </row>
    <row r="2040" spans="1:16" s="68" customFormat="1" ht="102" customHeight="1" thickBot="1">
      <c r="A2040" s="75"/>
      <c r="B2040" s="1463" t="s">
        <v>2307</v>
      </c>
      <c r="C2040" s="608" t="s">
        <v>2797</v>
      </c>
      <c r="D2040" s="1464" t="s">
        <v>2177</v>
      </c>
      <c r="E2040" s="24"/>
      <c r="F2040" s="70"/>
      <c r="G2040" s="71"/>
      <c r="H2040" s="72"/>
      <c r="I2040" s="88"/>
      <c r="J2040" s="890"/>
      <c r="K2040" s="952"/>
      <c r="L2040" s="117" t="s">
        <v>904</v>
      </c>
      <c r="M2040" s="1446" t="s">
        <v>2328</v>
      </c>
      <c r="N2040" s="1334" t="s">
        <v>909</v>
      </c>
      <c r="O2040" s="1408" t="s">
        <v>2798</v>
      </c>
      <c r="P2040" s="179" t="s">
        <v>2762</v>
      </c>
    </row>
    <row r="2041" spans="1:16" s="14" customFormat="1" ht="102" customHeight="1" thickBot="1">
      <c r="A2041" s="1018"/>
      <c r="B2041" s="1463" t="s">
        <v>2307</v>
      </c>
      <c r="C2041" s="608" t="s">
        <v>2797</v>
      </c>
      <c r="D2041" s="1464" t="s">
        <v>2177</v>
      </c>
      <c r="E2041" s="24"/>
      <c r="F2041" s="15"/>
      <c r="G2041" s="36"/>
      <c r="H2041" s="37"/>
      <c r="I2041" s="59"/>
      <c r="J2041" s="890"/>
      <c r="K2041" s="952"/>
      <c r="L2041" s="117" t="s">
        <v>906</v>
      </c>
      <c r="M2041" s="1446" t="s">
        <v>2328</v>
      </c>
      <c r="N2041" s="1334" t="s">
        <v>909</v>
      </c>
      <c r="O2041" s="1408" t="s">
        <v>2798</v>
      </c>
      <c r="P2041" s="179" t="s">
        <v>2762</v>
      </c>
    </row>
    <row r="2042" spans="1:16" s="21" customFormat="1" ht="102" customHeight="1" thickBot="1">
      <c r="A2042" s="1020"/>
      <c r="B2042" s="1463" t="s">
        <v>2307</v>
      </c>
      <c r="C2042" s="608" t="s">
        <v>2797</v>
      </c>
      <c r="D2042" s="1464" t="s">
        <v>2177</v>
      </c>
      <c r="E2042" s="24"/>
      <c r="F2042" s="15"/>
      <c r="G2042" s="36"/>
      <c r="H2042" s="37"/>
      <c r="I2042" s="59"/>
      <c r="J2042" s="890"/>
      <c r="K2042" s="952"/>
      <c r="L2042" s="117" t="s">
        <v>2214</v>
      </c>
      <c r="M2042" s="1446" t="s">
        <v>2328</v>
      </c>
      <c r="N2042" s="1334" t="s">
        <v>909</v>
      </c>
      <c r="O2042" s="1408" t="s">
        <v>2798</v>
      </c>
      <c r="P2042" s="179" t="s">
        <v>2762</v>
      </c>
    </row>
    <row r="2043" spans="1:16" s="14" customFormat="1" ht="102" customHeight="1" thickBot="1">
      <c r="A2043" s="1018"/>
      <c r="B2043" s="1463" t="s">
        <v>2307</v>
      </c>
      <c r="C2043" s="608" t="s">
        <v>2797</v>
      </c>
      <c r="D2043" s="1464" t="s">
        <v>2177</v>
      </c>
      <c r="E2043" s="24"/>
      <c r="F2043" s="15"/>
      <c r="G2043" s="36"/>
      <c r="H2043" s="37"/>
      <c r="I2043" s="59"/>
      <c r="J2043" s="890"/>
      <c r="K2043" s="952"/>
      <c r="L2043" s="117" t="s">
        <v>2215</v>
      </c>
      <c r="M2043" s="1446" t="s">
        <v>2328</v>
      </c>
      <c r="N2043" s="1334" t="s">
        <v>909</v>
      </c>
      <c r="O2043" s="1408" t="s">
        <v>2798</v>
      </c>
      <c r="P2043" s="179" t="s">
        <v>2762</v>
      </c>
    </row>
    <row r="2044" spans="1:16" s="21" customFormat="1" ht="102" customHeight="1" thickBot="1">
      <c r="A2044" s="1020"/>
      <c r="B2044" s="1463" t="s">
        <v>2307</v>
      </c>
      <c r="C2044" s="608" t="s">
        <v>2797</v>
      </c>
      <c r="D2044" s="1464" t="s">
        <v>2177</v>
      </c>
      <c r="E2044" s="24"/>
      <c r="F2044" s="15"/>
      <c r="G2044" s="36"/>
      <c r="H2044" s="37"/>
      <c r="I2044" s="59"/>
      <c r="J2044" s="890"/>
      <c r="K2044" s="952"/>
      <c r="L2044" s="117" t="s">
        <v>2237</v>
      </c>
      <c r="M2044" s="1446" t="s">
        <v>2328</v>
      </c>
      <c r="N2044" s="1334" t="s">
        <v>909</v>
      </c>
      <c r="O2044" s="1408" t="s">
        <v>2798</v>
      </c>
      <c r="P2044" s="179" t="s">
        <v>2762</v>
      </c>
    </row>
    <row r="2045" spans="1:16" s="14" customFormat="1" ht="102" customHeight="1" thickBot="1">
      <c r="A2045" s="1018"/>
      <c r="B2045" s="1463" t="s">
        <v>2307</v>
      </c>
      <c r="C2045" s="608" t="s">
        <v>2797</v>
      </c>
      <c r="D2045" s="1464" t="s">
        <v>2177</v>
      </c>
      <c r="E2045" s="24"/>
      <c r="F2045" s="15"/>
      <c r="G2045" s="36"/>
      <c r="H2045" s="37"/>
      <c r="I2045" s="59"/>
      <c r="J2045" s="890"/>
      <c r="K2045" s="952"/>
      <c r="L2045" s="117" t="s">
        <v>2253</v>
      </c>
      <c r="M2045" s="1446" t="s">
        <v>2328</v>
      </c>
      <c r="N2045" s="1334" t="s">
        <v>909</v>
      </c>
      <c r="O2045" s="1408" t="s">
        <v>2798</v>
      </c>
      <c r="P2045" s="179" t="s">
        <v>2763</v>
      </c>
    </row>
    <row r="2046" spans="1:16" s="14" customFormat="1" ht="102" customHeight="1" thickBot="1">
      <c r="A2046" s="1018"/>
      <c r="B2046" s="1463" t="s">
        <v>2307</v>
      </c>
      <c r="C2046" s="608" t="s">
        <v>2797</v>
      </c>
      <c r="D2046" s="1464" t="s">
        <v>2177</v>
      </c>
      <c r="E2046" s="24"/>
      <c r="F2046" s="15"/>
      <c r="G2046" s="36"/>
      <c r="H2046" s="37"/>
      <c r="I2046" s="59"/>
      <c r="J2046" s="890"/>
      <c r="K2046" s="952"/>
      <c r="L2046" s="117" t="s">
        <v>2213</v>
      </c>
      <c r="M2046" s="1446" t="s">
        <v>2328</v>
      </c>
      <c r="N2046" s="1334" t="s">
        <v>909</v>
      </c>
      <c r="O2046" s="1408" t="s">
        <v>2798</v>
      </c>
      <c r="P2046" s="179" t="s">
        <v>2763</v>
      </c>
    </row>
    <row r="2047" spans="1:16" s="14" customFormat="1" ht="102" customHeight="1" thickBot="1">
      <c r="A2047" s="1018"/>
      <c r="B2047" s="1463" t="s">
        <v>2307</v>
      </c>
      <c r="C2047" s="607" t="s">
        <v>2799</v>
      </c>
      <c r="D2047" s="1510"/>
      <c r="E2047" s="24"/>
      <c r="F2047" s="15"/>
      <c r="G2047" s="36"/>
      <c r="H2047" s="37"/>
      <c r="I2047" s="59"/>
      <c r="J2047" s="890"/>
      <c r="K2047" s="952"/>
      <c r="L2047" s="58" t="s">
        <v>52</v>
      </c>
      <c r="M2047" s="1446" t="s">
        <v>2328</v>
      </c>
      <c r="N2047" s="1334" t="s">
        <v>909</v>
      </c>
      <c r="O2047" s="1408" t="s">
        <v>2800</v>
      </c>
      <c r="P2047" s="179" t="s">
        <v>2763</v>
      </c>
    </row>
    <row r="2048" spans="1:16" s="14" customFormat="1" ht="102" customHeight="1" thickBot="1">
      <c r="A2048" s="1018"/>
      <c r="B2048" s="1463" t="s">
        <v>2307</v>
      </c>
      <c r="C2048" s="607" t="s">
        <v>2799</v>
      </c>
      <c r="D2048" s="1510"/>
      <c r="E2048" s="69"/>
      <c r="F2048" s="15"/>
      <c r="G2048" s="36"/>
      <c r="H2048" s="37"/>
      <c r="I2048" s="59"/>
      <c r="J2048" s="890"/>
      <c r="K2048" s="952"/>
      <c r="L2048" s="58" t="s">
        <v>2034</v>
      </c>
      <c r="M2048" s="1446" t="s">
        <v>2157</v>
      </c>
      <c r="N2048" s="1334" t="s">
        <v>909</v>
      </c>
      <c r="O2048" s="1408" t="s">
        <v>2800</v>
      </c>
      <c r="P2048" s="179" t="s">
        <v>2763</v>
      </c>
    </row>
    <row r="2049" spans="1:16" s="14" customFormat="1" ht="102" customHeight="1" thickBot="1">
      <c r="A2049" s="1018"/>
      <c r="B2049" s="1463" t="s">
        <v>2307</v>
      </c>
      <c r="C2049" s="607" t="s">
        <v>2799</v>
      </c>
      <c r="D2049" s="1510"/>
      <c r="E2049" s="24"/>
      <c r="F2049" s="15"/>
      <c r="G2049" s="36"/>
      <c r="H2049" s="37"/>
      <c r="I2049" s="59"/>
      <c r="J2049" s="890"/>
      <c r="K2049" s="952"/>
      <c r="L2049" s="117" t="s">
        <v>904</v>
      </c>
      <c r="M2049" s="1446" t="s">
        <v>2157</v>
      </c>
      <c r="N2049" s="1334" t="s">
        <v>909</v>
      </c>
      <c r="O2049" s="1408" t="s">
        <v>2800</v>
      </c>
      <c r="P2049" s="179" t="s">
        <v>2762</v>
      </c>
    </row>
    <row r="2050" spans="1:16" s="14" customFormat="1" ht="102" customHeight="1" thickBot="1">
      <c r="A2050" s="1018"/>
      <c r="B2050" s="1463" t="s">
        <v>2307</v>
      </c>
      <c r="C2050" s="607" t="s">
        <v>2799</v>
      </c>
      <c r="D2050" s="1510"/>
      <c r="E2050" s="69"/>
      <c r="F2050" s="15"/>
      <c r="G2050" s="36"/>
      <c r="H2050" s="37"/>
      <c r="I2050" s="59"/>
      <c r="J2050" s="890"/>
      <c r="K2050" s="952"/>
      <c r="L2050" s="117" t="s">
        <v>906</v>
      </c>
      <c r="M2050" s="1446" t="s">
        <v>2157</v>
      </c>
      <c r="N2050" s="1334" t="s">
        <v>909</v>
      </c>
      <c r="O2050" s="1408" t="s">
        <v>2800</v>
      </c>
      <c r="P2050" s="179" t="s">
        <v>2762</v>
      </c>
    </row>
    <row r="2051" spans="1:16" s="68" customFormat="1" ht="102" customHeight="1" thickBot="1">
      <c r="A2051" s="75"/>
      <c r="B2051" s="1463" t="s">
        <v>2307</v>
      </c>
      <c r="C2051" s="608" t="s">
        <v>2799</v>
      </c>
      <c r="D2051" s="1510"/>
      <c r="E2051" s="69"/>
      <c r="F2051" s="70"/>
      <c r="G2051" s="71"/>
      <c r="H2051" s="72"/>
      <c r="I2051" s="88"/>
      <c r="J2051" s="890"/>
      <c r="K2051" s="952"/>
      <c r="L2051" s="117" t="s">
        <v>2214</v>
      </c>
      <c r="M2051" s="1446" t="s">
        <v>2157</v>
      </c>
      <c r="N2051" s="1334" t="s">
        <v>909</v>
      </c>
      <c r="O2051" s="1408" t="s">
        <v>2800</v>
      </c>
      <c r="P2051" s="179" t="s">
        <v>2762</v>
      </c>
    </row>
    <row r="2052" spans="1:16" s="14" customFormat="1" ht="102" customHeight="1" thickBot="1">
      <c r="A2052" s="1018"/>
      <c r="B2052" s="1463" t="s">
        <v>2307</v>
      </c>
      <c r="C2052" s="608" t="s">
        <v>2799</v>
      </c>
      <c r="D2052" s="1510"/>
      <c r="E2052" s="69"/>
      <c r="F2052" s="15"/>
      <c r="G2052" s="36"/>
      <c r="H2052" s="37"/>
      <c r="I2052" s="59"/>
      <c r="J2052" s="890"/>
      <c r="K2052" s="952"/>
      <c r="L2052" s="117" t="s">
        <v>2215</v>
      </c>
      <c r="M2052" s="1446" t="s">
        <v>2157</v>
      </c>
      <c r="N2052" s="1334" t="s">
        <v>909</v>
      </c>
      <c r="O2052" s="1408" t="s">
        <v>2800</v>
      </c>
      <c r="P2052" s="179" t="s">
        <v>2762</v>
      </c>
    </row>
    <row r="2053" spans="1:16" s="68" customFormat="1" ht="102" customHeight="1" thickBot="1">
      <c r="A2053" s="75"/>
      <c r="B2053" s="1463" t="s">
        <v>2307</v>
      </c>
      <c r="C2053" s="608" t="s">
        <v>2799</v>
      </c>
      <c r="D2053" s="1510"/>
      <c r="E2053" s="69"/>
      <c r="F2053" s="70"/>
      <c r="G2053" s="71"/>
      <c r="H2053" s="72"/>
      <c r="I2053" s="88"/>
      <c r="J2053" s="890"/>
      <c r="K2053" s="952"/>
      <c r="L2053" s="117" t="s">
        <v>2237</v>
      </c>
      <c r="M2053" s="1446" t="s">
        <v>2157</v>
      </c>
      <c r="N2053" s="1334" t="s">
        <v>909</v>
      </c>
      <c r="O2053" s="1408" t="s">
        <v>2800</v>
      </c>
      <c r="P2053" s="179" t="s">
        <v>2762</v>
      </c>
    </row>
    <row r="2054" spans="1:16" s="68" customFormat="1" ht="102" customHeight="1" thickBot="1">
      <c r="A2054" s="75"/>
      <c r="B2054" s="1463" t="s">
        <v>2307</v>
      </c>
      <c r="C2054" s="608" t="s">
        <v>2799</v>
      </c>
      <c r="D2054" s="1510"/>
      <c r="E2054" s="69"/>
      <c r="F2054" s="70"/>
      <c r="G2054" s="71"/>
      <c r="H2054" s="72"/>
      <c r="I2054" s="88"/>
      <c r="J2054" s="890"/>
      <c r="K2054" s="952"/>
      <c r="L2054" s="117" t="s">
        <v>2253</v>
      </c>
      <c r="M2054" s="1446" t="s">
        <v>2157</v>
      </c>
      <c r="N2054" s="1334" t="s">
        <v>909</v>
      </c>
      <c r="O2054" s="1408" t="s">
        <v>2800</v>
      </c>
      <c r="P2054" s="179" t="s">
        <v>2763</v>
      </c>
    </row>
    <row r="2055" spans="1:16" s="68" customFormat="1" ht="102" customHeight="1" thickBot="1">
      <c r="A2055" s="75"/>
      <c r="B2055" s="1463" t="s">
        <v>2307</v>
      </c>
      <c r="C2055" s="608" t="s">
        <v>2799</v>
      </c>
      <c r="D2055" s="1510"/>
      <c r="E2055" s="69"/>
      <c r="F2055" s="70"/>
      <c r="G2055" s="71"/>
      <c r="H2055" s="72"/>
      <c r="I2055" s="88"/>
      <c r="J2055" s="890"/>
      <c r="K2055" s="952"/>
      <c r="L2055" s="1087" t="s">
        <v>2213</v>
      </c>
      <c r="M2055" s="1446" t="s">
        <v>2157</v>
      </c>
      <c r="N2055" s="1334" t="s">
        <v>909</v>
      </c>
      <c r="O2055" s="1408" t="s">
        <v>2800</v>
      </c>
      <c r="P2055" s="179" t="s">
        <v>2763</v>
      </c>
    </row>
    <row r="2056" spans="1:16" s="68" customFormat="1" ht="100.5" thickBot="1">
      <c r="A2056" s="75"/>
      <c r="B2056" s="1463" t="s">
        <v>2307</v>
      </c>
      <c r="C2056" s="607" t="s">
        <v>2801</v>
      </c>
      <c r="D2056" s="1567"/>
      <c r="E2056" s="24"/>
      <c r="F2056" s="70"/>
      <c r="G2056" s="71"/>
      <c r="H2056" s="72"/>
      <c r="I2056" s="88"/>
      <c r="J2056" s="890"/>
      <c r="K2056" s="952"/>
      <c r="L2056" s="117" t="s">
        <v>52</v>
      </c>
      <c r="M2056" s="1446" t="s">
        <v>2328</v>
      </c>
      <c r="N2056" s="1334" t="s">
        <v>909</v>
      </c>
      <c r="O2056" s="1408" t="s">
        <v>2802</v>
      </c>
      <c r="P2056" s="179" t="s">
        <v>2763</v>
      </c>
    </row>
    <row r="2057" spans="1:16" s="68" customFormat="1" ht="100.5" thickBot="1">
      <c r="A2057" s="75"/>
      <c r="B2057" s="1463" t="s">
        <v>2307</v>
      </c>
      <c r="C2057" s="607" t="s">
        <v>2801</v>
      </c>
      <c r="D2057" s="1567"/>
      <c r="E2057" s="69"/>
      <c r="F2057" s="70"/>
      <c r="G2057" s="71"/>
      <c r="H2057" s="72"/>
      <c r="I2057" s="88"/>
      <c r="J2057" s="890"/>
      <c r="K2057" s="952"/>
      <c r="L2057" s="117" t="s">
        <v>447</v>
      </c>
      <c r="M2057" s="1446" t="s">
        <v>2328</v>
      </c>
      <c r="N2057" s="1334" t="s">
        <v>909</v>
      </c>
      <c r="O2057" s="1408" t="s">
        <v>2802</v>
      </c>
      <c r="P2057" s="179" t="s">
        <v>2763</v>
      </c>
    </row>
    <row r="2058" spans="1:16" s="68" customFormat="1" ht="88" thickBot="1">
      <c r="A2058" s="75"/>
      <c r="B2058" s="1463" t="s">
        <v>2307</v>
      </c>
      <c r="C2058" s="607" t="s">
        <v>2801</v>
      </c>
      <c r="D2058" s="1567"/>
      <c r="E2058" s="24"/>
      <c r="F2058" s="70"/>
      <c r="G2058" s="71"/>
      <c r="H2058" s="72"/>
      <c r="I2058" s="88"/>
      <c r="J2058" s="890"/>
      <c r="K2058" s="952"/>
      <c r="L2058" s="58" t="s">
        <v>904</v>
      </c>
      <c r="M2058" s="1446" t="s">
        <v>2328</v>
      </c>
      <c r="N2058" s="1334" t="s">
        <v>909</v>
      </c>
      <c r="O2058" s="1408" t="s">
        <v>2802</v>
      </c>
      <c r="P2058" s="179" t="s">
        <v>2762</v>
      </c>
    </row>
    <row r="2059" spans="1:16" s="14" customFormat="1" ht="88" thickBot="1">
      <c r="A2059" s="1018"/>
      <c r="B2059" s="1463" t="s">
        <v>2307</v>
      </c>
      <c r="C2059" s="607" t="s">
        <v>2801</v>
      </c>
      <c r="D2059" s="1567"/>
      <c r="E2059" s="69"/>
      <c r="F2059" s="15"/>
      <c r="G2059" s="36"/>
      <c r="H2059" s="37"/>
      <c r="I2059" s="59"/>
      <c r="J2059" s="890"/>
      <c r="K2059" s="952"/>
      <c r="L2059" s="58" t="s">
        <v>906</v>
      </c>
      <c r="M2059" s="1446" t="s">
        <v>2328</v>
      </c>
      <c r="N2059" s="1334" t="s">
        <v>909</v>
      </c>
      <c r="O2059" s="1408" t="s">
        <v>2802</v>
      </c>
      <c r="P2059" s="179" t="s">
        <v>2762</v>
      </c>
    </row>
    <row r="2060" spans="1:16" s="68" customFormat="1" ht="100.5" thickBot="1">
      <c r="A2060" s="75"/>
      <c r="B2060" s="1463" t="s">
        <v>2307</v>
      </c>
      <c r="C2060" s="608" t="s">
        <v>2801</v>
      </c>
      <c r="D2060" s="1567"/>
      <c r="E2060" s="558"/>
      <c r="F2060" s="70"/>
      <c r="G2060" s="71"/>
      <c r="H2060" s="72"/>
      <c r="I2060" s="88"/>
      <c r="J2060" s="890"/>
      <c r="K2060" s="952"/>
      <c r="L2060" s="58" t="s">
        <v>2768</v>
      </c>
      <c r="M2060" s="1446" t="s">
        <v>2328</v>
      </c>
      <c r="N2060" s="1334" t="s">
        <v>909</v>
      </c>
      <c r="O2060" s="1408" t="s">
        <v>2802</v>
      </c>
      <c r="P2060" s="179" t="s">
        <v>2763</v>
      </c>
    </row>
    <row r="2061" spans="1:16" s="14" customFormat="1" ht="100.5" thickBot="1">
      <c r="A2061" s="1018"/>
      <c r="B2061" s="1463" t="s">
        <v>2307</v>
      </c>
      <c r="C2061" s="608" t="s">
        <v>2801</v>
      </c>
      <c r="D2061" s="1567"/>
      <c r="E2061" s="558"/>
      <c r="F2061" s="15"/>
      <c r="G2061" s="36"/>
      <c r="H2061" s="37"/>
      <c r="I2061" s="59"/>
      <c r="J2061" s="890"/>
      <c r="K2061" s="952"/>
      <c r="L2061" s="117" t="s">
        <v>2770</v>
      </c>
      <c r="M2061" s="1446" t="s">
        <v>2328</v>
      </c>
      <c r="N2061" s="1334" t="s">
        <v>909</v>
      </c>
      <c r="O2061" s="1408" t="s">
        <v>2802</v>
      </c>
      <c r="P2061" s="179" t="s">
        <v>2763</v>
      </c>
    </row>
    <row r="2062" spans="1:16" s="68" customFormat="1" ht="88" thickBot="1">
      <c r="A2062" s="75"/>
      <c r="B2062" s="1463" t="s">
        <v>2307</v>
      </c>
      <c r="C2062" s="608" t="s">
        <v>2801</v>
      </c>
      <c r="D2062" s="1567"/>
      <c r="E2062" s="558"/>
      <c r="F2062" s="70"/>
      <c r="G2062" s="71"/>
      <c r="H2062" s="72"/>
      <c r="I2062" s="88"/>
      <c r="J2062" s="890"/>
      <c r="K2062" s="952"/>
      <c r="L2062" s="58" t="s">
        <v>2773</v>
      </c>
      <c r="M2062" s="1446" t="s">
        <v>2328</v>
      </c>
      <c r="N2062" s="1334" t="s">
        <v>909</v>
      </c>
      <c r="O2062" s="1408" t="s">
        <v>2802</v>
      </c>
      <c r="P2062" s="179" t="s">
        <v>2762</v>
      </c>
    </row>
    <row r="2063" spans="1:16" s="14" customFormat="1" ht="88" thickBot="1">
      <c r="A2063" s="1018"/>
      <c r="B2063" s="1463" t="s">
        <v>2307</v>
      </c>
      <c r="C2063" s="608" t="s">
        <v>2801</v>
      </c>
      <c r="D2063" s="1567"/>
      <c r="E2063" s="558"/>
      <c r="F2063" s="563"/>
      <c r="G2063" s="564"/>
      <c r="H2063" s="565"/>
      <c r="I2063" s="566"/>
      <c r="J2063" s="890"/>
      <c r="K2063" s="952"/>
      <c r="L2063" s="58" t="s">
        <v>2774</v>
      </c>
      <c r="M2063" s="1446" t="s">
        <v>2328</v>
      </c>
      <c r="N2063" s="1334" t="s">
        <v>909</v>
      </c>
      <c r="O2063" s="1408" t="s">
        <v>2802</v>
      </c>
      <c r="P2063" s="179" t="s">
        <v>2762</v>
      </c>
    </row>
    <row r="2064" spans="1:16" s="14" customFormat="1" ht="88" thickBot="1">
      <c r="A2064" s="1018"/>
      <c r="B2064" s="1463" t="s">
        <v>2307</v>
      </c>
      <c r="C2064" s="608" t="s">
        <v>2801</v>
      </c>
      <c r="D2064" s="1567"/>
      <c r="E2064" s="558"/>
      <c r="F2064" s="563"/>
      <c r="G2064" s="564"/>
      <c r="H2064" s="565"/>
      <c r="I2064" s="566"/>
      <c r="J2064" s="890"/>
      <c r="K2064" s="952"/>
      <c r="L2064" s="58" t="s">
        <v>2775</v>
      </c>
      <c r="M2064" s="1446" t="s">
        <v>2328</v>
      </c>
      <c r="N2064" s="1334" t="s">
        <v>909</v>
      </c>
      <c r="O2064" s="1408" t="s">
        <v>2802</v>
      </c>
      <c r="P2064" s="179" t="s">
        <v>2762</v>
      </c>
    </row>
    <row r="2065" spans="1:16" s="14" customFormat="1" ht="88" thickBot="1">
      <c r="A2065" s="1018"/>
      <c r="B2065" s="1463" t="s">
        <v>2307</v>
      </c>
      <c r="C2065" s="608" t="s">
        <v>2801</v>
      </c>
      <c r="D2065" s="1567"/>
      <c r="E2065" s="558"/>
      <c r="F2065" s="563"/>
      <c r="G2065" s="564"/>
      <c r="H2065" s="565"/>
      <c r="I2065" s="566"/>
      <c r="J2065" s="890"/>
      <c r="K2065" s="952"/>
      <c r="L2065" s="58" t="s">
        <v>2034</v>
      </c>
      <c r="M2065" s="1446" t="s">
        <v>2328</v>
      </c>
      <c r="N2065" s="1334" t="s">
        <v>909</v>
      </c>
      <c r="O2065" s="1408" t="s">
        <v>2802</v>
      </c>
      <c r="P2065" s="179" t="s">
        <v>2762</v>
      </c>
    </row>
    <row r="2066" spans="1:16" s="14" customFormat="1" ht="88" thickBot="1">
      <c r="A2066" s="1018"/>
      <c r="B2066" s="1463" t="s">
        <v>2307</v>
      </c>
      <c r="C2066" s="608" t="s">
        <v>2801</v>
      </c>
      <c r="D2066" s="1567"/>
      <c r="E2066" s="558"/>
      <c r="F2066" s="563"/>
      <c r="G2066" s="564"/>
      <c r="H2066" s="565"/>
      <c r="I2066" s="566"/>
      <c r="J2066" s="890"/>
      <c r="K2066" s="952"/>
      <c r="L2066" s="117" t="s">
        <v>2213</v>
      </c>
      <c r="M2066" s="1446" t="s">
        <v>2328</v>
      </c>
      <c r="N2066" s="1334" t="s">
        <v>909</v>
      </c>
      <c r="O2066" s="1408" t="s">
        <v>2803</v>
      </c>
      <c r="P2066" s="179" t="s">
        <v>2762</v>
      </c>
    </row>
    <row r="2067" spans="1:16" s="14" customFormat="1" ht="88" thickBot="1">
      <c r="A2067" s="1018"/>
      <c r="B2067" s="1463" t="s">
        <v>2307</v>
      </c>
      <c r="C2067" s="608" t="s">
        <v>2801</v>
      </c>
      <c r="D2067" s="1567"/>
      <c r="E2067" s="558"/>
      <c r="F2067" s="563"/>
      <c r="G2067" s="564"/>
      <c r="H2067" s="565"/>
      <c r="I2067" s="566"/>
      <c r="J2067" s="890"/>
      <c r="K2067" s="952"/>
      <c r="L2067" s="58" t="s">
        <v>2214</v>
      </c>
      <c r="M2067" s="1446" t="s">
        <v>2328</v>
      </c>
      <c r="N2067" s="1334" t="s">
        <v>909</v>
      </c>
      <c r="O2067" s="1408" t="s">
        <v>2802</v>
      </c>
      <c r="P2067" s="179" t="s">
        <v>2762</v>
      </c>
    </row>
    <row r="2068" spans="1:16" s="14" customFormat="1" ht="88" thickBot="1">
      <c r="A2068" s="1018"/>
      <c r="B2068" s="1463" t="s">
        <v>2307</v>
      </c>
      <c r="C2068" s="608" t="s">
        <v>2801</v>
      </c>
      <c r="D2068" s="1567"/>
      <c r="E2068" s="558"/>
      <c r="F2068" s="563"/>
      <c r="G2068" s="564"/>
      <c r="H2068" s="565"/>
      <c r="I2068" s="566"/>
      <c r="J2068" s="890"/>
      <c r="K2068" s="952"/>
      <c r="L2068" s="58" t="s">
        <v>2215</v>
      </c>
      <c r="M2068" s="1446" t="s">
        <v>2328</v>
      </c>
      <c r="N2068" s="1334" t="s">
        <v>909</v>
      </c>
      <c r="O2068" s="1408" t="s">
        <v>2802</v>
      </c>
      <c r="P2068" s="179" t="s">
        <v>2762</v>
      </c>
    </row>
    <row r="2069" spans="1:16" s="14" customFormat="1" ht="88" thickBot="1">
      <c r="A2069" s="1018"/>
      <c r="B2069" s="1463" t="s">
        <v>2307</v>
      </c>
      <c r="C2069" s="608" t="s">
        <v>2801</v>
      </c>
      <c r="D2069" s="1567"/>
      <c r="E2069" s="558"/>
      <c r="F2069" s="563"/>
      <c r="G2069" s="564"/>
      <c r="H2069" s="565"/>
      <c r="I2069" s="566"/>
      <c r="J2069" s="890"/>
      <c r="K2069" s="952"/>
      <c r="L2069" s="58" t="s">
        <v>2237</v>
      </c>
      <c r="M2069" s="1446" t="s">
        <v>2328</v>
      </c>
      <c r="N2069" s="1334" t="s">
        <v>909</v>
      </c>
      <c r="O2069" s="1408" t="s">
        <v>2802</v>
      </c>
      <c r="P2069" s="179" t="s">
        <v>2762</v>
      </c>
    </row>
    <row r="2070" spans="1:16" s="14" customFormat="1" ht="100.5" thickBot="1">
      <c r="A2070" s="1018"/>
      <c r="B2070" s="1463" t="s">
        <v>2307</v>
      </c>
      <c r="C2070" s="608" t="s">
        <v>2804</v>
      </c>
      <c r="D2070" s="1567"/>
      <c r="E2070" s="558"/>
      <c r="F2070" s="563"/>
      <c r="G2070" s="564"/>
      <c r="H2070" s="565"/>
      <c r="I2070" s="566"/>
      <c r="J2070" s="890"/>
      <c r="K2070" s="952"/>
      <c r="L2070" s="117" t="s">
        <v>52</v>
      </c>
      <c r="M2070" s="1446" t="s">
        <v>2328</v>
      </c>
      <c r="N2070" s="1334" t="s">
        <v>909</v>
      </c>
      <c r="O2070" s="1408" t="s">
        <v>2803</v>
      </c>
      <c r="P2070" s="179" t="s">
        <v>2763</v>
      </c>
    </row>
    <row r="2071" spans="1:16" s="14" customFormat="1" ht="100.5" thickBot="1">
      <c r="A2071" s="1018"/>
      <c r="B2071" s="1463" t="s">
        <v>2307</v>
      </c>
      <c r="C2071" s="608" t="s">
        <v>2804</v>
      </c>
      <c r="D2071" s="1567"/>
      <c r="E2071" s="558"/>
      <c r="F2071" s="563"/>
      <c r="G2071" s="564"/>
      <c r="H2071" s="565"/>
      <c r="I2071" s="566"/>
      <c r="J2071" s="890"/>
      <c r="K2071" s="952"/>
      <c r="L2071" s="117" t="s">
        <v>447</v>
      </c>
      <c r="M2071" s="1446" t="s">
        <v>2328</v>
      </c>
      <c r="N2071" s="1334" t="s">
        <v>909</v>
      </c>
      <c r="O2071" s="1408" t="s">
        <v>2803</v>
      </c>
      <c r="P2071" s="179" t="s">
        <v>2763</v>
      </c>
    </row>
    <row r="2072" spans="1:16" s="14" customFormat="1" ht="88" thickBot="1">
      <c r="A2072" s="1018"/>
      <c r="B2072" s="1463" t="s">
        <v>2307</v>
      </c>
      <c r="C2072" s="607" t="s">
        <v>2804</v>
      </c>
      <c r="D2072" s="1567"/>
      <c r="E2072" s="24"/>
      <c r="F2072" s="563"/>
      <c r="G2072" s="564"/>
      <c r="H2072" s="565"/>
      <c r="I2072" s="566"/>
      <c r="J2072" s="890"/>
      <c r="K2072" s="952"/>
      <c r="L2072" s="58" t="s">
        <v>904</v>
      </c>
      <c r="M2072" s="1446" t="s">
        <v>2328</v>
      </c>
      <c r="N2072" s="1334" t="s">
        <v>909</v>
      </c>
      <c r="O2072" s="1408" t="s">
        <v>2803</v>
      </c>
      <c r="P2072" s="179" t="s">
        <v>2762</v>
      </c>
    </row>
    <row r="2073" spans="1:16" s="14" customFormat="1" ht="88" thickBot="1">
      <c r="A2073" s="1018"/>
      <c r="B2073" s="1463" t="s">
        <v>2307</v>
      </c>
      <c r="C2073" s="607" t="s">
        <v>2804</v>
      </c>
      <c r="D2073" s="178"/>
      <c r="E2073" s="69"/>
      <c r="F2073" s="563"/>
      <c r="G2073" s="564"/>
      <c r="H2073" s="565"/>
      <c r="I2073" s="566"/>
      <c r="J2073" s="890"/>
      <c r="K2073" s="952"/>
      <c r="L2073" s="58" t="s">
        <v>906</v>
      </c>
      <c r="M2073" s="1446" t="s">
        <v>2328</v>
      </c>
      <c r="N2073" s="1334" t="s">
        <v>909</v>
      </c>
      <c r="O2073" s="1408" t="s">
        <v>2803</v>
      </c>
      <c r="P2073" s="179" t="s">
        <v>2762</v>
      </c>
    </row>
    <row r="2074" spans="1:16" s="14" customFormat="1" ht="100.5" thickBot="1">
      <c r="A2074" s="1018"/>
      <c r="B2074" s="1463" t="s">
        <v>2307</v>
      </c>
      <c r="C2074" s="608" t="s">
        <v>2804</v>
      </c>
      <c r="D2074" s="178"/>
      <c r="E2074" s="558"/>
      <c r="F2074" s="563"/>
      <c r="G2074" s="564"/>
      <c r="H2074" s="565"/>
      <c r="I2074" s="566"/>
      <c r="J2074" s="890"/>
      <c r="K2074" s="952"/>
      <c r="L2074" s="58" t="s">
        <v>2034</v>
      </c>
      <c r="M2074" s="1446" t="s">
        <v>2328</v>
      </c>
      <c r="N2074" s="1334" t="s">
        <v>909</v>
      </c>
      <c r="O2074" s="1408" t="s">
        <v>2803</v>
      </c>
      <c r="P2074" s="179" t="s">
        <v>2763</v>
      </c>
    </row>
    <row r="2075" spans="1:16" s="14" customFormat="1" ht="100.5" thickBot="1">
      <c r="A2075" s="1018"/>
      <c r="B2075" s="1463" t="s">
        <v>2307</v>
      </c>
      <c r="C2075" s="608" t="s">
        <v>2804</v>
      </c>
      <c r="D2075" s="178"/>
      <c r="E2075" s="558"/>
      <c r="F2075" s="563"/>
      <c r="G2075" s="564"/>
      <c r="H2075" s="565"/>
      <c r="I2075" s="566"/>
      <c r="J2075" s="890"/>
      <c r="K2075" s="952"/>
      <c r="L2075" s="117" t="s">
        <v>2213</v>
      </c>
      <c r="M2075" s="1446" t="s">
        <v>2328</v>
      </c>
      <c r="N2075" s="1334" t="s">
        <v>909</v>
      </c>
      <c r="O2075" s="1408" t="s">
        <v>2803</v>
      </c>
      <c r="P2075" s="179" t="s">
        <v>2763</v>
      </c>
    </row>
    <row r="2076" spans="1:16" s="14" customFormat="1" ht="88" thickBot="1">
      <c r="A2076" s="1018"/>
      <c r="B2076" s="1463" t="s">
        <v>2307</v>
      </c>
      <c r="C2076" s="608" t="s">
        <v>2804</v>
      </c>
      <c r="D2076" s="178"/>
      <c r="E2076" s="558"/>
      <c r="F2076" s="563"/>
      <c r="G2076" s="564"/>
      <c r="H2076" s="565"/>
      <c r="I2076" s="566"/>
      <c r="J2076" s="890"/>
      <c r="K2076" s="952"/>
      <c r="L2076" s="58" t="s">
        <v>2214</v>
      </c>
      <c r="M2076" s="1446" t="s">
        <v>2328</v>
      </c>
      <c r="N2076" s="1334" t="s">
        <v>909</v>
      </c>
      <c r="O2076" s="1408" t="s">
        <v>2803</v>
      </c>
      <c r="P2076" s="179" t="s">
        <v>2762</v>
      </c>
    </row>
    <row r="2077" spans="1:16" s="14" customFormat="1" ht="88" thickBot="1">
      <c r="A2077" s="1018"/>
      <c r="B2077" s="1463" t="s">
        <v>2307</v>
      </c>
      <c r="C2077" s="608" t="s">
        <v>2804</v>
      </c>
      <c r="D2077" s="178"/>
      <c r="E2077" s="558"/>
      <c r="F2077" s="563"/>
      <c r="G2077" s="564"/>
      <c r="H2077" s="565"/>
      <c r="I2077" s="566"/>
      <c r="J2077" s="890"/>
      <c r="K2077" s="952"/>
      <c r="L2077" s="58" t="s">
        <v>2215</v>
      </c>
      <c r="M2077" s="1446" t="s">
        <v>2328</v>
      </c>
      <c r="N2077" s="1334" t="s">
        <v>909</v>
      </c>
      <c r="O2077" s="1408" t="s">
        <v>2803</v>
      </c>
      <c r="P2077" s="179" t="s">
        <v>2762</v>
      </c>
    </row>
    <row r="2078" spans="1:16" s="14" customFormat="1" ht="88" thickBot="1">
      <c r="A2078" s="1018"/>
      <c r="B2078" s="1463" t="s">
        <v>2307</v>
      </c>
      <c r="C2078" s="608" t="s">
        <v>2804</v>
      </c>
      <c r="D2078" s="178"/>
      <c r="E2078" s="558"/>
      <c r="F2078" s="563"/>
      <c r="G2078" s="564"/>
      <c r="H2078" s="565"/>
      <c r="I2078" s="566"/>
      <c r="J2078" s="890"/>
      <c r="K2078" s="952"/>
      <c r="L2078" s="58" t="s">
        <v>2237</v>
      </c>
      <c r="M2078" s="1446" t="s">
        <v>2328</v>
      </c>
      <c r="N2078" s="1334" t="s">
        <v>909</v>
      </c>
      <c r="O2078" s="1408" t="s">
        <v>2803</v>
      </c>
      <c r="P2078" s="179" t="s">
        <v>2762</v>
      </c>
    </row>
    <row r="2079" spans="1:16" s="14" customFormat="1" ht="100.5" thickBot="1">
      <c r="A2079" s="1018"/>
      <c r="B2079" s="1463" t="s">
        <v>2307</v>
      </c>
      <c r="C2079" s="607" t="s">
        <v>2805</v>
      </c>
      <c r="D2079" s="178"/>
      <c r="E2079" s="24"/>
      <c r="F2079" s="563"/>
      <c r="G2079" s="564"/>
      <c r="H2079" s="565"/>
      <c r="I2079" s="566"/>
      <c r="J2079" s="890"/>
      <c r="K2079" s="952"/>
      <c r="L2079" s="117" t="s">
        <v>52</v>
      </c>
      <c r="M2079" s="1446" t="s">
        <v>2328</v>
      </c>
      <c r="N2079" s="1334" t="s">
        <v>909</v>
      </c>
      <c r="O2079" s="1408" t="s">
        <v>2806</v>
      </c>
      <c r="P2079" s="179" t="s">
        <v>2763</v>
      </c>
    </row>
    <row r="2080" spans="1:16" s="14" customFormat="1" ht="100.5" thickBot="1">
      <c r="A2080" s="1018"/>
      <c r="B2080" s="1463" t="s">
        <v>2307</v>
      </c>
      <c r="C2080" s="607" t="s">
        <v>2805</v>
      </c>
      <c r="D2080" s="178"/>
      <c r="E2080" s="69"/>
      <c r="F2080" s="563"/>
      <c r="G2080" s="564"/>
      <c r="H2080" s="565"/>
      <c r="I2080" s="566"/>
      <c r="J2080" s="890"/>
      <c r="K2080" s="952"/>
      <c r="L2080" s="117" t="s">
        <v>447</v>
      </c>
      <c r="M2080" s="1446" t="s">
        <v>2328</v>
      </c>
      <c r="N2080" s="1334" t="s">
        <v>909</v>
      </c>
      <c r="O2080" s="1408" t="s">
        <v>2806</v>
      </c>
      <c r="P2080" s="179" t="s">
        <v>2763</v>
      </c>
    </row>
    <row r="2081" spans="1:16" s="14" customFormat="1" ht="88" thickBot="1">
      <c r="A2081" s="1018"/>
      <c r="B2081" s="1463" t="s">
        <v>2307</v>
      </c>
      <c r="C2081" s="607" t="s">
        <v>2805</v>
      </c>
      <c r="D2081" s="178"/>
      <c r="E2081" s="24"/>
      <c r="F2081" s="563"/>
      <c r="G2081" s="564"/>
      <c r="H2081" s="565"/>
      <c r="I2081" s="566"/>
      <c r="J2081" s="890"/>
      <c r="K2081" s="952"/>
      <c r="L2081" s="58" t="s">
        <v>904</v>
      </c>
      <c r="M2081" s="1446" t="s">
        <v>2328</v>
      </c>
      <c r="N2081" s="1334" t="s">
        <v>909</v>
      </c>
      <c r="O2081" s="1408" t="s">
        <v>2806</v>
      </c>
      <c r="P2081" s="179" t="s">
        <v>2762</v>
      </c>
    </row>
    <row r="2082" spans="1:16" s="14" customFormat="1" ht="88" thickBot="1">
      <c r="A2082" s="1018"/>
      <c r="B2082" s="1463" t="s">
        <v>2307</v>
      </c>
      <c r="C2082" s="607" t="s">
        <v>2805</v>
      </c>
      <c r="D2082" s="178"/>
      <c r="E2082" s="69"/>
      <c r="F2082" s="15"/>
      <c r="G2082" s="36"/>
      <c r="H2082" s="37"/>
      <c r="I2082" s="59"/>
      <c r="J2082" s="890"/>
      <c r="K2082" s="952"/>
      <c r="L2082" s="58" t="s">
        <v>906</v>
      </c>
      <c r="M2082" s="1446" t="s">
        <v>2328</v>
      </c>
      <c r="N2082" s="1334" t="s">
        <v>909</v>
      </c>
      <c r="O2082" s="1408" t="s">
        <v>2806</v>
      </c>
      <c r="P2082" s="179" t="s">
        <v>2762</v>
      </c>
    </row>
    <row r="2083" spans="1:16" s="14" customFormat="1" ht="100.5" thickBot="1">
      <c r="A2083" s="1018"/>
      <c r="B2083" s="1463" t="s">
        <v>2307</v>
      </c>
      <c r="C2083" s="608" t="s">
        <v>2805</v>
      </c>
      <c r="D2083" s="178"/>
      <c r="E2083" s="558"/>
      <c r="F2083" s="563"/>
      <c r="G2083" s="564"/>
      <c r="H2083" s="565"/>
      <c r="I2083" s="566"/>
      <c r="J2083" s="890"/>
      <c r="K2083" s="952"/>
      <c r="L2083" s="58" t="s">
        <v>2034</v>
      </c>
      <c r="M2083" s="1446" t="s">
        <v>2328</v>
      </c>
      <c r="N2083" s="1334" t="s">
        <v>909</v>
      </c>
      <c r="O2083" s="1408" t="s">
        <v>2806</v>
      </c>
      <c r="P2083" s="179" t="s">
        <v>2763</v>
      </c>
    </row>
    <row r="2084" spans="1:16" s="14" customFormat="1" ht="100.5" thickBot="1">
      <c r="A2084" s="1018"/>
      <c r="B2084" s="1463" t="s">
        <v>2307</v>
      </c>
      <c r="C2084" s="608" t="s">
        <v>2805</v>
      </c>
      <c r="D2084" s="178"/>
      <c r="E2084" s="558"/>
      <c r="F2084" s="563"/>
      <c r="G2084" s="564"/>
      <c r="H2084" s="565"/>
      <c r="I2084" s="566"/>
      <c r="J2084" s="890"/>
      <c r="K2084" s="952"/>
      <c r="L2084" s="117" t="s">
        <v>2213</v>
      </c>
      <c r="M2084" s="1446" t="s">
        <v>2328</v>
      </c>
      <c r="N2084" s="1334" t="s">
        <v>909</v>
      </c>
      <c r="O2084" s="1408" t="s">
        <v>2806</v>
      </c>
      <c r="P2084" s="179" t="s">
        <v>2763</v>
      </c>
    </row>
    <row r="2085" spans="1:16" s="14" customFormat="1" ht="88" thickBot="1">
      <c r="A2085" s="1018"/>
      <c r="B2085" s="1463" t="s">
        <v>2307</v>
      </c>
      <c r="C2085" s="608" t="s">
        <v>2805</v>
      </c>
      <c r="D2085" s="178"/>
      <c r="E2085" s="558"/>
      <c r="F2085" s="563"/>
      <c r="G2085" s="564"/>
      <c r="H2085" s="565"/>
      <c r="I2085" s="566"/>
      <c r="J2085" s="890"/>
      <c r="K2085" s="952"/>
      <c r="L2085" s="58" t="s">
        <v>2214</v>
      </c>
      <c r="M2085" s="1446" t="s">
        <v>2328</v>
      </c>
      <c r="N2085" s="1334" t="s">
        <v>909</v>
      </c>
      <c r="O2085" s="1408" t="s">
        <v>2806</v>
      </c>
      <c r="P2085" s="179" t="s">
        <v>2762</v>
      </c>
    </row>
    <row r="2086" spans="1:16" s="14" customFormat="1" ht="88" thickBot="1">
      <c r="A2086" s="1018"/>
      <c r="B2086" s="1463" t="s">
        <v>2307</v>
      </c>
      <c r="C2086" s="608" t="s">
        <v>2805</v>
      </c>
      <c r="D2086" s="178"/>
      <c r="E2086" s="558"/>
      <c r="F2086" s="563"/>
      <c r="G2086" s="564"/>
      <c r="H2086" s="565"/>
      <c r="I2086" s="566"/>
      <c r="J2086" s="890"/>
      <c r="K2086" s="952"/>
      <c r="L2086" s="58" t="s">
        <v>2215</v>
      </c>
      <c r="M2086" s="1446" t="s">
        <v>2328</v>
      </c>
      <c r="N2086" s="1334" t="s">
        <v>909</v>
      </c>
      <c r="O2086" s="1408" t="s">
        <v>2806</v>
      </c>
      <c r="P2086" s="179" t="s">
        <v>2762</v>
      </c>
    </row>
    <row r="2087" spans="1:16" s="14" customFormat="1" ht="88" thickBot="1">
      <c r="A2087" s="1018"/>
      <c r="B2087" s="1463" t="s">
        <v>2307</v>
      </c>
      <c r="C2087" s="608" t="s">
        <v>2805</v>
      </c>
      <c r="D2087" s="178"/>
      <c r="E2087" s="558"/>
      <c r="F2087" s="563"/>
      <c r="G2087" s="564"/>
      <c r="H2087" s="565"/>
      <c r="I2087" s="566"/>
      <c r="J2087" s="890"/>
      <c r="K2087" s="952"/>
      <c r="L2087" s="58" t="s">
        <v>2237</v>
      </c>
      <c r="M2087" s="1446" t="s">
        <v>2328</v>
      </c>
      <c r="N2087" s="1334" t="s">
        <v>909</v>
      </c>
      <c r="O2087" s="1408" t="s">
        <v>2806</v>
      </c>
      <c r="P2087" s="179" t="s">
        <v>2762</v>
      </c>
    </row>
    <row r="2088" spans="1:16" s="14" customFormat="1" ht="100.5" thickBot="1">
      <c r="A2088" s="1018"/>
      <c r="B2088" s="1463" t="s">
        <v>2307</v>
      </c>
      <c r="C2088" s="608" t="s">
        <v>2807</v>
      </c>
      <c r="D2088" s="178"/>
      <c r="E2088" s="558"/>
      <c r="F2088" s="563"/>
      <c r="G2088" s="564"/>
      <c r="H2088" s="565"/>
      <c r="I2088" s="566"/>
      <c r="J2088" s="890"/>
      <c r="K2088" s="952"/>
      <c r="L2088" s="117" t="s">
        <v>52</v>
      </c>
      <c r="M2088" s="1446" t="s">
        <v>2328</v>
      </c>
      <c r="N2088" s="1334" t="s">
        <v>909</v>
      </c>
      <c r="O2088" s="1408" t="s">
        <v>2808</v>
      </c>
      <c r="P2088" s="179" t="s">
        <v>2763</v>
      </c>
    </row>
    <row r="2089" spans="1:16" s="14" customFormat="1" ht="100.5" thickBot="1">
      <c r="A2089" s="1018"/>
      <c r="B2089" s="1463" t="s">
        <v>2307</v>
      </c>
      <c r="C2089" s="608" t="s">
        <v>2807</v>
      </c>
      <c r="D2089" s="178"/>
      <c r="E2089" s="558"/>
      <c r="F2089" s="563"/>
      <c r="G2089" s="564"/>
      <c r="H2089" s="565"/>
      <c r="I2089" s="566"/>
      <c r="J2089" s="890"/>
      <c r="K2089" s="952"/>
      <c r="L2089" s="117" t="s">
        <v>447</v>
      </c>
      <c r="M2089" s="1446" t="s">
        <v>2328</v>
      </c>
      <c r="N2089" s="1334" t="s">
        <v>909</v>
      </c>
      <c r="O2089" s="1408" t="s">
        <v>2808</v>
      </c>
      <c r="P2089" s="179" t="s">
        <v>2763</v>
      </c>
    </row>
    <row r="2090" spans="1:16" s="14" customFormat="1" ht="88" thickBot="1">
      <c r="A2090" s="1018"/>
      <c r="B2090" s="1463" t="s">
        <v>2307</v>
      </c>
      <c r="C2090" s="607" t="s">
        <v>2807</v>
      </c>
      <c r="D2090" s="178"/>
      <c r="E2090" s="69"/>
      <c r="F2090" s="563"/>
      <c r="G2090" s="564"/>
      <c r="H2090" s="565"/>
      <c r="I2090" s="566"/>
      <c r="J2090" s="890"/>
      <c r="K2090" s="952"/>
      <c r="L2090" s="58" t="s">
        <v>904</v>
      </c>
      <c r="M2090" s="1446" t="s">
        <v>2328</v>
      </c>
      <c r="N2090" s="1334" t="s">
        <v>909</v>
      </c>
      <c r="O2090" s="1408" t="s">
        <v>2808</v>
      </c>
      <c r="P2090" s="179" t="s">
        <v>2762</v>
      </c>
    </row>
    <row r="2091" spans="1:16" s="68" customFormat="1" ht="88" thickBot="1">
      <c r="A2091" s="75"/>
      <c r="B2091" s="1463" t="s">
        <v>2307</v>
      </c>
      <c r="C2091" s="608" t="s">
        <v>2807</v>
      </c>
      <c r="D2091" s="178"/>
      <c r="E2091" s="558"/>
      <c r="F2091" s="563"/>
      <c r="G2091" s="564"/>
      <c r="H2091" s="565"/>
      <c r="I2091" s="566"/>
      <c r="J2091" s="890"/>
      <c r="K2091" s="952"/>
      <c r="L2091" s="58" t="s">
        <v>906</v>
      </c>
      <c r="M2091" s="1446" t="s">
        <v>2328</v>
      </c>
      <c r="N2091" s="1334" t="s">
        <v>909</v>
      </c>
      <c r="O2091" s="1408" t="s">
        <v>2808</v>
      </c>
      <c r="P2091" s="179" t="s">
        <v>2762</v>
      </c>
    </row>
    <row r="2092" spans="1:16" s="68" customFormat="1" ht="100.5" thickBot="1">
      <c r="A2092" s="75"/>
      <c r="B2092" s="1463" t="s">
        <v>2307</v>
      </c>
      <c r="C2092" s="608" t="s">
        <v>2807</v>
      </c>
      <c r="D2092" s="178"/>
      <c r="E2092" s="558"/>
      <c r="F2092" s="563"/>
      <c r="G2092" s="564"/>
      <c r="H2092" s="565"/>
      <c r="I2092" s="566"/>
      <c r="J2092" s="890"/>
      <c r="K2092" s="952"/>
      <c r="L2092" s="58" t="s">
        <v>2034</v>
      </c>
      <c r="M2092" s="1446" t="s">
        <v>2328</v>
      </c>
      <c r="N2092" s="1334" t="s">
        <v>909</v>
      </c>
      <c r="O2092" s="1408" t="s">
        <v>2808</v>
      </c>
      <c r="P2092" s="179" t="s">
        <v>2763</v>
      </c>
    </row>
    <row r="2093" spans="1:16" s="68" customFormat="1" ht="100.5" thickBot="1">
      <c r="A2093" s="75"/>
      <c r="B2093" s="1463" t="s">
        <v>2307</v>
      </c>
      <c r="C2093" s="608" t="s">
        <v>2807</v>
      </c>
      <c r="D2093" s="178"/>
      <c r="E2093" s="558"/>
      <c r="F2093" s="563"/>
      <c r="G2093" s="564"/>
      <c r="H2093" s="565"/>
      <c r="I2093" s="566"/>
      <c r="J2093" s="890"/>
      <c r="K2093" s="952"/>
      <c r="L2093" s="117" t="s">
        <v>2213</v>
      </c>
      <c r="M2093" s="1446" t="s">
        <v>2328</v>
      </c>
      <c r="N2093" s="1334" t="s">
        <v>909</v>
      </c>
      <c r="O2093" s="1408" t="s">
        <v>2808</v>
      </c>
      <c r="P2093" s="179" t="s">
        <v>2763</v>
      </c>
    </row>
    <row r="2094" spans="1:16" s="68" customFormat="1" ht="88" thickBot="1">
      <c r="A2094" s="75"/>
      <c r="B2094" s="1463" t="s">
        <v>2307</v>
      </c>
      <c r="C2094" s="608" t="s">
        <v>2807</v>
      </c>
      <c r="D2094" s="178"/>
      <c r="E2094" s="558"/>
      <c r="F2094" s="563"/>
      <c r="G2094" s="564"/>
      <c r="H2094" s="565"/>
      <c r="I2094" s="566"/>
      <c r="J2094" s="890"/>
      <c r="K2094" s="952"/>
      <c r="L2094" s="58" t="s">
        <v>2214</v>
      </c>
      <c r="M2094" s="1446" t="s">
        <v>2328</v>
      </c>
      <c r="N2094" s="1334" t="s">
        <v>909</v>
      </c>
      <c r="O2094" s="1408" t="s">
        <v>2808</v>
      </c>
      <c r="P2094" s="179" t="s">
        <v>2762</v>
      </c>
    </row>
    <row r="2095" spans="1:16" s="68" customFormat="1" ht="88" thickBot="1">
      <c r="A2095" s="75"/>
      <c r="B2095" s="1463" t="s">
        <v>2307</v>
      </c>
      <c r="C2095" s="608" t="s">
        <v>2807</v>
      </c>
      <c r="D2095" s="178"/>
      <c r="E2095" s="558"/>
      <c r="F2095" s="563"/>
      <c r="G2095" s="564"/>
      <c r="H2095" s="565"/>
      <c r="I2095" s="566"/>
      <c r="J2095" s="890"/>
      <c r="K2095" s="952"/>
      <c r="L2095" s="58" t="s">
        <v>2215</v>
      </c>
      <c r="M2095" s="1446" t="s">
        <v>2328</v>
      </c>
      <c r="N2095" s="1334" t="s">
        <v>909</v>
      </c>
      <c r="O2095" s="1408" t="s">
        <v>2808</v>
      </c>
      <c r="P2095" s="179" t="s">
        <v>2762</v>
      </c>
    </row>
    <row r="2096" spans="1:16" s="68" customFormat="1" ht="88" thickBot="1">
      <c r="A2096" s="75"/>
      <c r="B2096" s="1463" t="s">
        <v>2307</v>
      </c>
      <c r="C2096" s="608" t="s">
        <v>2807</v>
      </c>
      <c r="D2096" s="178"/>
      <c r="E2096" s="558"/>
      <c r="F2096" s="563"/>
      <c r="G2096" s="564"/>
      <c r="H2096" s="565"/>
      <c r="I2096" s="566"/>
      <c r="J2096" s="890"/>
      <c r="K2096" s="952"/>
      <c r="L2096" s="58" t="s">
        <v>2237</v>
      </c>
      <c r="M2096" s="1446" t="s">
        <v>2328</v>
      </c>
      <c r="N2096" s="1334" t="s">
        <v>909</v>
      </c>
      <c r="O2096" s="1408" t="s">
        <v>2808</v>
      </c>
      <c r="P2096" s="179" t="s">
        <v>2762</v>
      </c>
    </row>
    <row r="2097" spans="1:16" s="68" customFormat="1" ht="40.5" thickBot="1">
      <c r="A2097" s="75"/>
      <c r="B2097" s="1463" t="s">
        <v>2307</v>
      </c>
      <c r="C2097" s="607" t="s">
        <v>2809</v>
      </c>
      <c r="D2097" s="178" t="s">
        <v>465</v>
      </c>
      <c r="E2097" s="947"/>
      <c r="F2097" s="948"/>
      <c r="G2097" s="949" t="str">
        <f>IF(F2097=0,"",E2097/F2097)</f>
        <v/>
      </c>
      <c r="H2097" s="933" t="str">
        <f>IF(F2097=0,"",G2097*1.35)</f>
        <v/>
      </c>
      <c r="I2097" s="86"/>
      <c r="J2097" s="890"/>
      <c r="K2097" s="933" t="str">
        <f>IF(I2097=0,"",I2097*1.35*J2097)</f>
        <v/>
      </c>
      <c r="L2097" s="58" t="s">
        <v>52</v>
      </c>
      <c r="M2097" s="1446" t="s">
        <v>2328</v>
      </c>
      <c r="N2097" s="1334" t="s">
        <v>909</v>
      </c>
      <c r="O2097" s="1408" t="s">
        <v>2810</v>
      </c>
      <c r="P2097" s="179" t="s">
        <v>2787</v>
      </c>
    </row>
    <row r="2098" spans="1:16" s="68" customFormat="1" ht="40.5" thickBot="1">
      <c r="A2098" s="75"/>
      <c r="B2098" s="1463" t="s">
        <v>2307</v>
      </c>
      <c r="C2098" s="607" t="s">
        <v>2809</v>
      </c>
      <c r="D2098" s="178" t="s">
        <v>512</v>
      </c>
      <c r="E2098" s="947"/>
      <c r="F2098" s="948"/>
      <c r="G2098" s="949"/>
      <c r="H2098" s="933"/>
      <c r="I2098" s="955" t="str">
        <f>IF(G2098=0,"",G2098*1.2*H2098)</f>
        <v/>
      </c>
      <c r="J2098" s="1414" t="s">
        <v>513</v>
      </c>
      <c r="K2098" s="35" t="str">
        <f>IF(I2097=0,"",K2097*0.1)</f>
        <v/>
      </c>
      <c r="L2098" s="58" t="s">
        <v>445</v>
      </c>
      <c r="M2098" s="1446" t="s">
        <v>2328</v>
      </c>
      <c r="N2098" s="1334" t="s">
        <v>909</v>
      </c>
      <c r="O2098" s="1408" t="s">
        <v>2810</v>
      </c>
      <c r="P2098" s="179" t="s">
        <v>2811</v>
      </c>
    </row>
    <row r="2099" spans="1:16" s="68" customFormat="1" ht="40.5" thickBot="1">
      <c r="A2099" s="75"/>
      <c r="B2099" s="1463" t="s">
        <v>2307</v>
      </c>
      <c r="C2099" s="607" t="s">
        <v>2809</v>
      </c>
      <c r="D2099" s="178" t="s">
        <v>512</v>
      </c>
      <c r="E2099" s="947"/>
      <c r="F2099" s="948"/>
      <c r="G2099" s="949"/>
      <c r="H2099" s="933"/>
      <c r="I2099" s="955" t="str">
        <f>IF(G2099=0,"",G2099*1.2*H2099)</f>
        <v/>
      </c>
      <c r="J2099" s="1414" t="s">
        <v>515</v>
      </c>
      <c r="K2099" s="35" t="str">
        <f>IF(I2097=0,"",K2097*0.75)</f>
        <v/>
      </c>
      <c r="L2099" s="58" t="s">
        <v>447</v>
      </c>
      <c r="M2099" s="1446" t="s">
        <v>2328</v>
      </c>
      <c r="N2099" s="1334" t="s">
        <v>909</v>
      </c>
      <c r="O2099" s="1408" t="s">
        <v>2810</v>
      </c>
      <c r="P2099" s="179" t="s">
        <v>2812</v>
      </c>
    </row>
    <row r="2100" spans="1:16" s="68" customFormat="1" ht="42.65" customHeight="1" thickBot="1">
      <c r="A2100" s="75"/>
      <c r="B2100" s="1463" t="s">
        <v>2307</v>
      </c>
      <c r="C2100" s="607" t="s">
        <v>2813</v>
      </c>
      <c r="D2100" s="178"/>
      <c r="E2100" s="24"/>
      <c r="F2100" s="15"/>
      <c r="G2100" s="36"/>
      <c r="H2100" s="37"/>
      <c r="I2100" s="59"/>
      <c r="J2100" s="890"/>
      <c r="K2100" s="35"/>
      <c r="L2100" s="58" t="s">
        <v>52</v>
      </c>
      <c r="M2100" s="1446" t="s">
        <v>2328</v>
      </c>
      <c r="N2100" s="1334" t="s">
        <v>909</v>
      </c>
      <c r="O2100" s="1408" t="s">
        <v>2814</v>
      </c>
      <c r="P2100" s="179" t="s">
        <v>2787</v>
      </c>
    </row>
    <row r="2101" spans="1:16" s="68" customFormat="1" ht="42.65" customHeight="1" thickBot="1">
      <c r="A2101" s="75"/>
      <c r="B2101" s="1463" t="s">
        <v>2307</v>
      </c>
      <c r="C2101" s="607" t="s">
        <v>2813</v>
      </c>
      <c r="D2101" s="178"/>
      <c r="E2101" s="24"/>
      <c r="F2101" s="15"/>
      <c r="G2101" s="36"/>
      <c r="H2101" s="37"/>
      <c r="I2101" s="59"/>
      <c r="J2101" s="890"/>
      <c r="K2101" s="35"/>
      <c r="L2101" s="58" t="s">
        <v>445</v>
      </c>
      <c r="M2101" s="1446" t="s">
        <v>2328</v>
      </c>
      <c r="N2101" s="1334" t="s">
        <v>909</v>
      </c>
      <c r="O2101" s="1408" t="s">
        <v>2815</v>
      </c>
      <c r="P2101" s="179" t="s">
        <v>2816</v>
      </c>
    </row>
    <row r="2102" spans="1:16" s="68" customFormat="1" ht="42.65" customHeight="1" thickBot="1">
      <c r="A2102" s="75"/>
      <c r="B2102" s="1463" t="s">
        <v>2307</v>
      </c>
      <c r="C2102" s="607" t="s">
        <v>2813</v>
      </c>
      <c r="D2102" s="178"/>
      <c r="E2102" s="24"/>
      <c r="F2102" s="15"/>
      <c r="G2102" s="36"/>
      <c r="H2102" s="37"/>
      <c r="I2102" s="59"/>
      <c r="J2102" s="890"/>
      <c r="K2102" s="35"/>
      <c r="L2102" s="58" t="s">
        <v>447</v>
      </c>
      <c r="M2102" s="1446" t="s">
        <v>2328</v>
      </c>
      <c r="N2102" s="1334" t="s">
        <v>909</v>
      </c>
      <c r="O2102" s="1408" t="s">
        <v>2814</v>
      </c>
      <c r="P2102" s="179" t="s">
        <v>2812</v>
      </c>
    </row>
    <row r="2103" spans="1:16" s="68" customFormat="1" ht="42.65" customHeight="1" thickBot="1">
      <c r="A2103" s="75"/>
      <c r="B2103" s="1463" t="s">
        <v>2307</v>
      </c>
      <c r="C2103" s="607" t="s">
        <v>2817</v>
      </c>
      <c r="D2103" s="178"/>
      <c r="E2103" s="24"/>
      <c r="F2103" s="15"/>
      <c r="G2103" s="36"/>
      <c r="H2103" s="37"/>
      <c r="I2103" s="59"/>
      <c r="J2103" s="890"/>
      <c r="K2103" s="35"/>
      <c r="L2103" s="58" t="s">
        <v>52</v>
      </c>
      <c r="M2103" s="1446" t="s">
        <v>2328</v>
      </c>
      <c r="N2103" s="1334" t="s">
        <v>909</v>
      </c>
      <c r="O2103" s="1408" t="s">
        <v>2818</v>
      </c>
      <c r="P2103" s="179" t="s">
        <v>2787</v>
      </c>
    </row>
    <row r="2104" spans="1:16" s="68" customFormat="1" ht="42.65" customHeight="1" thickBot="1">
      <c r="A2104" s="75"/>
      <c r="B2104" s="1463" t="s">
        <v>2307</v>
      </c>
      <c r="C2104" s="607" t="s">
        <v>2817</v>
      </c>
      <c r="D2104" s="178"/>
      <c r="E2104" s="24"/>
      <c r="F2104" s="15"/>
      <c r="G2104" s="36"/>
      <c r="H2104" s="37"/>
      <c r="I2104" s="59"/>
      <c r="J2104" s="890"/>
      <c r="K2104" s="35"/>
      <c r="L2104" s="58" t="s">
        <v>445</v>
      </c>
      <c r="M2104" s="1446" t="s">
        <v>2328</v>
      </c>
      <c r="N2104" s="1334" t="s">
        <v>909</v>
      </c>
      <c r="O2104" s="1408" t="s">
        <v>2819</v>
      </c>
      <c r="P2104" s="179" t="s">
        <v>2820</v>
      </c>
    </row>
    <row r="2105" spans="1:16" s="68" customFormat="1" ht="42.65" customHeight="1" thickBot="1">
      <c r="A2105" s="75"/>
      <c r="B2105" s="1463" t="s">
        <v>2307</v>
      </c>
      <c r="C2105" s="607" t="s">
        <v>2817</v>
      </c>
      <c r="D2105" s="178"/>
      <c r="E2105" s="24"/>
      <c r="F2105" s="15"/>
      <c r="G2105" s="36"/>
      <c r="H2105" s="37"/>
      <c r="I2105" s="59"/>
      <c r="J2105" s="890"/>
      <c r="K2105" s="35"/>
      <c r="L2105" s="58" t="s">
        <v>447</v>
      </c>
      <c r="M2105" s="1446" t="s">
        <v>2328</v>
      </c>
      <c r="N2105" s="1334" t="s">
        <v>909</v>
      </c>
      <c r="O2105" s="1408" t="s">
        <v>2818</v>
      </c>
      <c r="P2105" s="179" t="s">
        <v>2812</v>
      </c>
    </row>
    <row r="2106" spans="1:16" s="68" customFormat="1" ht="42.65" customHeight="1" thickBot="1">
      <c r="A2106" s="75"/>
      <c r="B2106" s="1463" t="s">
        <v>2307</v>
      </c>
      <c r="C2106" s="607" t="s">
        <v>2821</v>
      </c>
      <c r="D2106" s="178"/>
      <c r="E2106" s="24"/>
      <c r="F2106" s="15"/>
      <c r="G2106" s="36"/>
      <c r="H2106" s="37"/>
      <c r="I2106" s="59"/>
      <c r="J2106" s="890"/>
      <c r="K2106" s="35"/>
      <c r="L2106" s="58" t="s">
        <v>52</v>
      </c>
      <c r="M2106" s="1446" t="s">
        <v>2328</v>
      </c>
      <c r="N2106" s="1334" t="s">
        <v>909</v>
      </c>
      <c r="O2106" s="1408" t="s">
        <v>2822</v>
      </c>
      <c r="P2106" s="179" t="s">
        <v>2787</v>
      </c>
    </row>
    <row r="2107" spans="1:16" s="68" customFormat="1" ht="42.65" customHeight="1" thickBot="1">
      <c r="A2107" s="75"/>
      <c r="B2107" s="1463" t="s">
        <v>2307</v>
      </c>
      <c r="C2107" s="607" t="s">
        <v>2821</v>
      </c>
      <c r="D2107" s="178"/>
      <c r="E2107" s="24"/>
      <c r="F2107" s="15"/>
      <c r="G2107" s="36"/>
      <c r="H2107" s="37"/>
      <c r="I2107" s="59"/>
      <c r="J2107" s="890"/>
      <c r="K2107" s="35"/>
      <c r="L2107" s="58" t="s">
        <v>445</v>
      </c>
      <c r="M2107" s="1446" t="s">
        <v>2328</v>
      </c>
      <c r="N2107" s="1334" t="s">
        <v>909</v>
      </c>
      <c r="O2107" s="1408" t="s">
        <v>2823</v>
      </c>
      <c r="P2107" s="179" t="s">
        <v>2824</v>
      </c>
    </row>
    <row r="2108" spans="1:16" s="68" customFormat="1" ht="42.65" customHeight="1" thickBot="1">
      <c r="A2108" s="75"/>
      <c r="B2108" s="1463" t="s">
        <v>2307</v>
      </c>
      <c r="C2108" s="607" t="s">
        <v>2821</v>
      </c>
      <c r="D2108" s="178"/>
      <c r="E2108" s="24"/>
      <c r="F2108" s="15"/>
      <c r="G2108" s="36"/>
      <c r="H2108" s="37"/>
      <c r="I2108" s="59"/>
      <c r="J2108" s="890"/>
      <c r="K2108" s="35"/>
      <c r="L2108" s="58" t="s">
        <v>447</v>
      </c>
      <c r="M2108" s="1446" t="s">
        <v>2328</v>
      </c>
      <c r="N2108" s="1334" t="s">
        <v>909</v>
      </c>
      <c r="O2108" s="1408" t="s">
        <v>2825</v>
      </c>
      <c r="P2108" s="179" t="s">
        <v>2812</v>
      </c>
    </row>
    <row r="2109" spans="1:16" s="68" customFormat="1" ht="42.65" customHeight="1" thickBot="1">
      <c r="A2109" s="75"/>
      <c r="B2109" s="1463" t="s">
        <v>2307</v>
      </c>
      <c r="C2109" s="607" t="s">
        <v>2826</v>
      </c>
      <c r="D2109" s="178"/>
      <c r="E2109" s="24"/>
      <c r="F2109" s="15"/>
      <c r="G2109" s="36"/>
      <c r="H2109" s="37"/>
      <c r="I2109" s="59"/>
      <c r="J2109" s="890"/>
      <c r="K2109" s="35"/>
      <c r="L2109" s="58" t="s">
        <v>52</v>
      </c>
      <c r="M2109" s="1446" t="s">
        <v>2328</v>
      </c>
      <c r="N2109" s="1334" t="s">
        <v>909</v>
      </c>
      <c r="O2109" s="1408" t="s">
        <v>2827</v>
      </c>
      <c r="P2109" s="179" t="s">
        <v>2787</v>
      </c>
    </row>
    <row r="2110" spans="1:16" s="68" customFormat="1" ht="42.65" customHeight="1" thickBot="1">
      <c r="A2110" s="75"/>
      <c r="B2110" s="1463" t="s">
        <v>2307</v>
      </c>
      <c r="C2110" s="607" t="s">
        <v>2826</v>
      </c>
      <c r="D2110" s="178"/>
      <c r="E2110" s="24"/>
      <c r="F2110" s="15"/>
      <c r="G2110" s="36"/>
      <c r="H2110" s="37"/>
      <c r="I2110" s="59"/>
      <c r="J2110" s="890"/>
      <c r="K2110" s="35"/>
      <c r="L2110" s="58" t="s">
        <v>445</v>
      </c>
      <c r="M2110" s="1446" t="s">
        <v>2328</v>
      </c>
      <c r="N2110" s="1334" t="s">
        <v>909</v>
      </c>
      <c r="O2110" s="1408" t="s">
        <v>2827</v>
      </c>
      <c r="P2110" s="179" t="s">
        <v>2828</v>
      </c>
    </row>
    <row r="2111" spans="1:16" s="68" customFormat="1" ht="42.65" customHeight="1" thickBot="1">
      <c r="A2111" s="75"/>
      <c r="B2111" s="1463" t="s">
        <v>2307</v>
      </c>
      <c r="C2111" s="607" t="s">
        <v>2826</v>
      </c>
      <c r="D2111" s="178"/>
      <c r="E2111" s="24"/>
      <c r="F2111" s="15"/>
      <c r="G2111" s="36"/>
      <c r="H2111" s="37"/>
      <c r="I2111" s="59"/>
      <c r="J2111" s="890"/>
      <c r="K2111" s="35"/>
      <c r="L2111" s="58" t="s">
        <v>447</v>
      </c>
      <c r="M2111" s="1446" t="s">
        <v>2328</v>
      </c>
      <c r="N2111" s="1334" t="s">
        <v>909</v>
      </c>
      <c r="O2111" s="1408" t="s">
        <v>2829</v>
      </c>
      <c r="P2111" s="179" t="s">
        <v>2812</v>
      </c>
    </row>
    <row r="2112" spans="1:16" s="14" customFormat="1" ht="42.65" customHeight="1" thickBot="1">
      <c r="A2112" s="1018"/>
      <c r="B2112" s="1463" t="s">
        <v>2307</v>
      </c>
      <c r="C2112" s="607" t="s">
        <v>2830</v>
      </c>
      <c r="D2112" s="178"/>
      <c r="E2112" s="69"/>
      <c r="F2112" s="15"/>
      <c r="G2112" s="36"/>
      <c r="H2112" s="37"/>
      <c r="I2112" s="59"/>
      <c r="J2112" s="890"/>
      <c r="K2112" s="952"/>
      <c r="L2112" s="58" t="s">
        <v>52</v>
      </c>
      <c r="M2112" s="1446" t="s">
        <v>2328</v>
      </c>
      <c r="N2112" s="1334" t="s">
        <v>909</v>
      </c>
      <c r="O2112" s="1408" t="s">
        <v>2831</v>
      </c>
      <c r="P2112" s="179" t="s">
        <v>2832</v>
      </c>
    </row>
    <row r="2113" spans="1:16" s="14" customFormat="1" ht="42.65" customHeight="1" thickBot="1">
      <c r="A2113" s="1018"/>
      <c r="B2113" s="1463" t="s">
        <v>2307</v>
      </c>
      <c r="C2113" s="607" t="s">
        <v>2830</v>
      </c>
      <c r="D2113" s="178"/>
      <c r="E2113" s="69"/>
      <c r="F2113" s="15"/>
      <c r="G2113" s="36"/>
      <c r="H2113" s="37"/>
      <c r="I2113" s="59"/>
      <c r="J2113" s="890"/>
      <c r="K2113" s="952"/>
      <c r="L2113" s="58" t="s">
        <v>445</v>
      </c>
      <c r="M2113" s="1446" t="s">
        <v>2328</v>
      </c>
      <c r="N2113" s="1334" t="s">
        <v>909</v>
      </c>
      <c r="O2113" s="1408" t="s">
        <v>2831</v>
      </c>
      <c r="P2113" s="179" t="s">
        <v>2833</v>
      </c>
    </row>
    <row r="2114" spans="1:16" s="14" customFormat="1" ht="42.65" customHeight="1" thickBot="1">
      <c r="A2114" s="1018"/>
      <c r="B2114" s="1463" t="s">
        <v>2307</v>
      </c>
      <c r="C2114" s="607" t="s">
        <v>2830</v>
      </c>
      <c r="D2114" s="178"/>
      <c r="E2114" s="69"/>
      <c r="F2114" s="15"/>
      <c r="G2114" s="36"/>
      <c r="H2114" s="37"/>
      <c r="I2114" s="59"/>
      <c r="J2114" s="890"/>
      <c r="K2114" s="952"/>
      <c r="L2114" s="58" t="s">
        <v>447</v>
      </c>
      <c r="M2114" s="1446" t="s">
        <v>2328</v>
      </c>
      <c r="N2114" s="1334" t="s">
        <v>909</v>
      </c>
      <c r="O2114" s="1408" t="s">
        <v>2831</v>
      </c>
      <c r="P2114" s="179" t="s">
        <v>2832</v>
      </c>
    </row>
    <row r="2115" spans="1:16" s="14" customFormat="1" ht="42.65" customHeight="1" thickBot="1">
      <c r="A2115" s="1018"/>
      <c r="B2115" s="1463" t="s">
        <v>2307</v>
      </c>
      <c r="C2115" s="607" t="s">
        <v>2830</v>
      </c>
      <c r="D2115" s="178"/>
      <c r="E2115" s="69"/>
      <c r="F2115" s="15"/>
      <c r="G2115" s="36"/>
      <c r="H2115" s="37"/>
      <c r="I2115" s="59"/>
      <c r="J2115" s="890"/>
      <c r="K2115" s="952"/>
      <c r="L2115" s="117" t="s">
        <v>2034</v>
      </c>
      <c r="M2115" s="1446" t="s">
        <v>2328</v>
      </c>
      <c r="N2115" s="1334" t="s">
        <v>909</v>
      </c>
      <c r="O2115" s="1408" t="s">
        <v>2831</v>
      </c>
      <c r="P2115" s="179" t="s">
        <v>2834</v>
      </c>
    </row>
    <row r="2116" spans="1:16" s="14" customFormat="1" ht="42.65" customHeight="1" thickBot="1">
      <c r="A2116" s="1018"/>
      <c r="B2116" s="1463" t="s">
        <v>2307</v>
      </c>
      <c r="C2116" s="608" t="s">
        <v>2830</v>
      </c>
      <c r="D2116" s="178"/>
      <c r="E2116" s="24"/>
      <c r="F2116" s="15"/>
      <c r="G2116" s="36"/>
      <c r="H2116" s="37"/>
      <c r="I2116" s="59"/>
      <c r="J2116" s="890"/>
      <c r="K2116" s="952"/>
      <c r="L2116" s="117" t="s">
        <v>2035</v>
      </c>
      <c r="M2116" s="1446" t="s">
        <v>2328</v>
      </c>
      <c r="N2116" s="1334" t="s">
        <v>909</v>
      </c>
      <c r="O2116" s="1408" t="s">
        <v>2831</v>
      </c>
      <c r="P2116" s="179" t="s">
        <v>2833</v>
      </c>
    </row>
    <row r="2117" spans="1:16" s="14" customFormat="1" ht="42.65" customHeight="1" thickBot="1">
      <c r="A2117" s="1018"/>
      <c r="B2117" s="1463" t="s">
        <v>2307</v>
      </c>
      <c r="C2117" s="608" t="s">
        <v>2830</v>
      </c>
      <c r="D2117" s="178"/>
      <c r="E2117" s="24"/>
      <c r="F2117" s="15"/>
      <c r="G2117" s="36"/>
      <c r="H2117" s="37"/>
      <c r="I2117" s="59"/>
      <c r="J2117" s="890"/>
      <c r="K2117" s="952"/>
      <c r="L2117" s="117" t="s">
        <v>2213</v>
      </c>
      <c r="M2117" s="1446" t="s">
        <v>2328</v>
      </c>
      <c r="N2117" s="1334" t="s">
        <v>909</v>
      </c>
      <c r="O2117" s="1408" t="s">
        <v>2831</v>
      </c>
      <c r="P2117" s="179" t="s">
        <v>2834</v>
      </c>
    </row>
    <row r="2118" spans="1:16" s="14" customFormat="1" ht="42.65" customHeight="1" thickBot="1">
      <c r="A2118" s="1018"/>
      <c r="B2118" s="1463" t="s">
        <v>2307</v>
      </c>
      <c r="C2118" s="608" t="s">
        <v>2835</v>
      </c>
      <c r="D2118" s="178" t="s">
        <v>465</v>
      </c>
      <c r="E2118" s="947"/>
      <c r="F2118" s="948"/>
      <c r="G2118" s="949" t="str">
        <f>IF(F2118=0,"",E2118/F2118)</f>
        <v/>
      </c>
      <c r="H2118" s="933" t="str">
        <f>IF(F2118=0,"",G2118*1.35)</f>
        <v/>
      </c>
      <c r="I2118" s="86"/>
      <c r="J2118" s="890"/>
      <c r="K2118" s="933" t="str">
        <f>IF(I2118=0,"",I2118*1.35*J2118)</f>
        <v/>
      </c>
      <c r="L2118" s="117" t="s">
        <v>52</v>
      </c>
      <c r="M2118" s="1446" t="s">
        <v>2328</v>
      </c>
      <c r="N2118" s="1334" t="s">
        <v>909</v>
      </c>
      <c r="O2118" s="1408" t="s">
        <v>2836</v>
      </c>
      <c r="P2118" s="179" t="s">
        <v>2837</v>
      </c>
    </row>
    <row r="2119" spans="1:16" s="14" customFormat="1" ht="42.65" customHeight="1" thickBot="1">
      <c r="A2119" s="1018"/>
      <c r="B2119" s="1463" t="s">
        <v>2307</v>
      </c>
      <c r="C2119" s="608" t="s">
        <v>2835</v>
      </c>
      <c r="D2119" s="178" t="s">
        <v>512</v>
      </c>
      <c r="E2119" s="947"/>
      <c r="F2119" s="948"/>
      <c r="G2119" s="949"/>
      <c r="H2119" s="933"/>
      <c r="I2119" s="955" t="str">
        <f>IF(G2119=0,"",G2119*1.2*H2119)</f>
        <v/>
      </c>
      <c r="J2119" s="1414" t="s">
        <v>513</v>
      </c>
      <c r="K2119" s="35" t="str">
        <f>IF(I2118=0,"",K2118*0.1)</f>
        <v/>
      </c>
      <c r="L2119" s="58" t="s">
        <v>445</v>
      </c>
      <c r="M2119" s="1446" t="s">
        <v>2328</v>
      </c>
      <c r="N2119" s="1334" t="s">
        <v>909</v>
      </c>
      <c r="O2119" s="1408" t="s">
        <v>2836</v>
      </c>
      <c r="P2119" s="179" t="s">
        <v>2838</v>
      </c>
    </row>
    <row r="2120" spans="1:16" s="14" customFormat="1" ht="42.65" customHeight="1" thickBot="1">
      <c r="A2120" s="1018"/>
      <c r="B2120" s="1463" t="s">
        <v>2307</v>
      </c>
      <c r="C2120" s="614" t="s">
        <v>2835</v>
      </c>
      <c r="D2120" s="178" t="s">
        <v>512</v>
      </c>
      <c r="E2120" s="947"/>
      <c r="F2120" s="948"/>
      <c r="G2120" s="949"/>
      <c r="H2120" s="933"/>
      <c r="I2120" s="955" t="str">
        <f>IF(G2120=0,"",G2120*1.2*H2120)</f>
        <v/>
      </c>
      <c r="J2120" s="1414" t="s">
        <v>515</v>
      </c>
      <c r="K2120" s="35" t="str">
        <f>IF(I2118=0,"",K2118*0.75)</f>
        <v/>
      </c>
      <c r="L2120" s="58" t="s">
        <v>447</v>
      </c>
      <c r="M2120" s="1446" t="s">
        <v>2328</v>
      </c>
      <c r="N2120" s="1334" t="s">
        <v>909</v>
      </c>
      <c r="O2120" s="1408" t="s">
        <v>2836</v>
      </c>
      <c r="P2120" s="179" t="s">
        <v>2837</v>
      </c>
    </row>
    <row r="2121" spans="1:16" s="68" customFormat="1" ht="42.65" customHeight="1" thickBot="1">
      <c r="A2121" s="75"/>
      <c r="B2121" s="1463" t="s">
        <v>2307</v>
      </c>
      <c r="C2121" s="614" t="s">
        <v>2839</v>
      </c>
      <c r="D2121" s="178"/>
      <c r="E2121" s="69"/>
      <c r="F2121" s="70"/>
      <c r="G2121" s="71"/>
      <c r="H2121" s="72"/>
      <c r="I2121" s="88"/>
      <c r="J2121" s="890"/>
      <c r="K2121" s="952"/>
      <c r="L2121" s="117" t="s">
        <v>52</v>
      </c>
      <c r="M2121" s="1446" t="s">
        <v>2157</v>
      </c>
      <c r="N2121" s="1334" t="s">
        <v>909</v>
      </c>
      <c r="O2121" s="1408" t="s">
        <v>2840</v>
      </c>
      <c r="P2121" s="179" t="s">
        <v>2837</v>
      </c>
    </row>
    <row r="2122" spans="1:16" s="68" customFormat="1" ht="42.65" customHeight="1" thickBot="1">
      <c r="A2122" s="75"/>
      <c r="B2122" s="1463" t="s">
        <v>2307</v>
      </c>
      <c r="C2122" s="614" t="s">
        <v>2839</v>
      </c>
      <c r="D2122" s="178"/>
      <c r="E2122" s="69"/>
      <c r="F2122" s="70"/>
      <c r="G2122" s="71"/>
      <c r="H2122" s="72"/>
      <c r="I2122" s="88"/>
      <c r="J2122" s="890"/>
      <c r="K2122" s="952"/>
      <c r="L2122" s="58" t="s">
        <v>445</v>
      </c>
      <c r="M2122" s="1446" t="s">
        <v>2157</v>
      </c>
      <c r="N2122" s="1334" t="s">
        <v>909</v>
      </c>
      <c r="O2122" s="1408" t="s">
        <v>2840</v>
      </c>
      <c r="P2122" s="179" t="s">
        <v>2841</v>
      </c>
    </row>
    <row r="2123" spans="1:16" s="68" customFormat="1" ht="42.65" customHeight="1" thickBot="1">
      <c r="A2123" s="75"/>
      <c r="B2123" s="1463" t="s">
        <v>2307</v>
      </c>
      <c r="C2123" s="614" t="s">
        <v>2839</v>
      </c>
      <c r="D2123" s="178"/>
      <c r="E2123" s="69"/>
      <c r="F2123" s="70"/>
      <c r="G2123" s="71"/>
      <c r="H2123" s="72"/>
      <c r="I2123" s="88"/>
      <c r="J2123" s="890"/>
      <c r="K2123" s="952"/>
      <c r="L2123" s="58" t="s">
        <v>447</v>
      </c>
      <c r="M2123" s="1446" t="s">
        <v>2157</v>
      </c>
      <c r="N2123" s="1334" t="s">
        <v>909</v>
      </c>
      <c r="O2123" s="1408" t="s">
        <v>2840</v>
      </c>
      <c r="P2123" s="179" t="s">
        <v>2837</v>
      </c>
    </row>
    <row r="2124" spans="1:16" s="68" customFormat="1" ht="42.65" customHeight="1" thickBot="1">
      <c r="A2124" s="75"/>
      <c r="B2124" s="1463" t="s">
        <v>2307</v>
      </c>
      <c r="C2124" s="614" t="s">
        <v>2839</v>
      </c>
      <c r="D2124" s="178"/>
      <c r="E2124" s="69"/>
      <c r="F2124" s="70"/>
      <c r="G2124" s="71"/>
      <c r="H2124" s="72"/>
      <c r="I2124" s="88"/>
      <c r="J2124" s="890"/>
      <c r="K2124" s="952"/>
      <c r="L2124" s="117" t="s">
        <v>2034</v>
      </c>
      <c r="M2124" s="1446" t="s">
        <v>2157</v>
      </c>
      <c r="N2124" s="1334" t="s">
        <v>909</v>
      </c>
      <c r="O2124" s="1408" t="s">
        <v>2840</v>
      </c>
      <c r="P2124" s="179" t="s">
        <v>2837</v>
      </c>
    </row>
    <row r="2125" spans="1:16" s="68" customFormat="1" ht="42.65" customHeight="1" thickBot="1">
      <c r="A2125" s="75"/>
      <c r="B2125" s="1463" t="s">
        <v>2307</v>
      </c>
      <c r="C2125" s="614" t="s">
        <v>2839</v>
      </c>
      <c r="D2125" s="178"/>
      <c r="E2125" s="69"/>
      <c r="F2125" s="70"/>
      <c r="G2125" s="71"/>
      <c r="H2125" s="72"/>
      <c r="I2125" s="88"/>
      <c r="J2125" s="890"/>
      <c r="K2125" s="952"/>
      <c r="L2125" s="58" t="s">
        <v>2035</v>
      </c>
      <c r="M2125" s="1446" t="s">
        <v>2157</v>
      </c>
      <c r="N2125" s="1334" t="s">
        <v>909</v>
      </c>
      <c r="O2125" s="1408" t="s">
        <v>2840</v>
      </c>
      <c r="P2125" s="179" t="s">
        <v>2842</v>
      </c>
    </row>
    <row r="2126" spans="1:16" s="68" customFormat="1" ht="42.65" customHeight="1" thickBot="1">
      <c r="A2126" s="75"/>
      <c r="B2126" s="1463" t="s">
        <v>2307</v>
      </c>
      <c r="C2126" s="614" t="s">
        <v>2839</v>
      </c>
      <c r="D2126" s="178"/>
      <c r="E2126" s="69"/>
      <c r="F2126" s="70"/>
      <c r="G2126" s="71"/>
      <c r="H2126" s="72"/>
      <c r="I2126" s="88"/>
      <c r="J2126" s="890"/>
      <c r="K2126" s="952"/>
      <c r="L2126" s="58" t="s">
        <v>2213</v>
      </c>
      <c r="M2126" s="1446" t="s">
        <v>2157</v>
      </c>
      <c r="N2126" s="1334" t="s">
        <v>909</v>
      </c>
      <c r="O2126" s="1408" t="s">
        <v>2840</v>
      </c>
      <c r="P2126" s="179" t="s">
        <v>2837</v>
      </c>
    </row>
    <row r="2127" spans="1:16" s="68" customFormat="1" ht="42.65" customHeight="1" thickBot="1">
      <c r="A2127" s="75"/>
      <c r="B2127" s="1463" t="s">
        <v>2307</v>
      </c>
      <c r="C2127" s="614" t="s">
        <v>2843</v>
      </c>
      <c r="D2127" s="178"/>
      <c r="E2127" s="69"/>
      <c r="F2127" s="70"/>
      <c r="G2127" s="71"/>
      <c r="H2127" s="72"/>
      <c r="I2127" s="88"/>
      <c r="J2127" s="890"/>
      <c r="K2127" s="952"/>
      <c r="L2127" s="117" t="s">
        <v>52</v>
      </c>
      <c r="M2127" s="1446" t="s">
        <v>2157</v>
      </c>
      <c r="N2127" s="1334" t="s">
        <v>909</v>
      </c>
      <c r="O2127" s="1408" t="s">
        <v>2844</v>
      </c>
      <c r="P2127" s="179" t="s">
        <v>2350</v>
      </c>
    </row>
    <row r="2128" spans="1:16" s="68" customFormat="1" ht="42.65" customHeight="1" thickBot="1">
      <c r="A2128" s="75"/>
      <c r="B2128" s="1463" t="s">
        <v>2307</v>
      </c>
      <c r="C2128" s="614" t="s">
        <v>2843</v>
      </c>
      <c r="D2128" s="178"/>
      <c r="E2128" s="24"/>
      <c r="F2128" s="70"/>
      <c r="G2128" s="71"/>
      <c r="H2128" s="72"/>
      <c r="I2128" s="88"/>
      <c r="J2128" s="890"/>
      <c r="K2128" s="952"/>
      <c r="L2128" s="58" t="s">
        <v>445</v>
      </c>
      <c r="M2128" s="1446" t="s">
        <v>2157</v>
      </c>
      <c r="N2128" s="1334" t="s">
        <v>909</v>
      </c>
      <c r="O2128" s="1406" t="s">
        <v>2845</v>
      </c>
      <c r="P2128" s="179" t="s">
        <v>2846</v>
      </c>
    </row>
    <row r="2129" spans="1:16" s="68" customFormat="1" ht="42.65" customHeight="1" thickBot="1">
      <c r="A2129" s="75"/>
      <c r="B2129" s="1463" t="s">
        <v>2307</v>
      </c>
      <c r="C2129" s="614" t="s">
        <v>2843</v>
      </c>
      <c r="D2129" s="178"/>
      <c r="E2129" s="24"/>
      <c r="F2129" s="70"/>
      <c r="G2129" s="71"/>
      <c r="H2129" s="72"/>
      <c r="I2129" s="88"/>
      <c r="J2129" s="890"/>
      <c r="K2129" s="952"/>
      <c r="L2129" s="58" t="s">
        <v>447</v>
      </c>
      <c r="M2129" s="1446" t="s">
        <v>2157</v>
      </c>
      <c r="N2129" s="1334" t="s">
        <v>909</v>
      </c>
      <c r="O2129" s="1408" t="s">
        <v>2845</v>
      </c>
      <c r="P2129" s="179" t="s">
        <v>2847</v>
      </c>
    </row>
    <row r="2130" spans="1:16" s="68" customFormat="1" ht="42.65" customHeight="1" thickBot="1">
      <c r="A2130" s="75"/>
      <c r="B2130" s="1463" t="s">
        <v>2307</v>
      </c>
      <c r="C2130" s="614" t="s">
        <v>2843</v>
      </c>
      <c r="D2130" s="178"/>
      <c r="E2130" s="69"/>
      <c r="F2130" s="70"/>
      <c r="G2130" s="71"/>
      <c r="H2130" s="72"/>
      <c r="I2130" s="88"/>
      <c r="J2130" s="890"/>
      <c r="K2130" s="952"/>
      <c r="L2130" s="117" t="s">
        <v>2034</v>
      </c>
      <c r="M2130" s="1446" t="s">
        <v>2157</v>
      </c>
      <c r="N2130" s="1334" t="s">
        <v>909</v>
      </c>
      <c r="O2130" s="1408" t="s">
        <v>2844</v>
      </c>
      <c r="P2130" s="179" t="s">
        <v>2350</v>
      </c>
    </row>
    <row r="2131" spans="1:16" s="68" customFormat="1" ht="42.65" customHeight="1" thickBot="1">
      <c r="A2131" s="75"/>
      <c r="B2131" s="1463" t="s">
        <v>2307</v>
      </c>
      <c r="C2131" s="614" t="s">
        <v>2843</v>
      </c>
      <c r="D2131" s="178"/>
      <c r="E2131" s="24"/>
      <c r="F2131" s="70"/>
      <c r="G2131" s="71"/>
      <c r="H2131" s="72"/>
      <c r="I2131" s="88"/>
      <c r="J2131" s="890"/>
      <c r="K2131" s="952"/>
      <c r="L2131" s="58" t="s">
        <v>2035</v>
      </c>
      <c r="M2131" s="1446" t="s">
        <v>2157</v>
      </c>
      <c r="N2131" s="1334" t="s">
        <v>909</v>
      </c>
      <c r="O2131" s="1408" t="s">
        <v>2844</v>
      </c>
      <c r="P2131" s="179" t="s">
        <v>2848</v>
      </c>
    </row>
    <row r="2132" spans="1:16" s="68" customFormat="1" ht="42.65" customHeight="1" thickBot="1">
      <c r="A2132" s="75"/>
      <c r="B2132" s="1463" t="s">
        <v>2307</v>
      </c>
      <c r="C2132" s="614" t="s">
        <v>2843</v>
      </c>
      <c r="D2132" s="178"/>
      <c r="E2132" s="24"/>
      <c r="F2132" s="70"/>
      <c r="G2132" s="71"/>
      <c r="H2132" s="72"/>
      <c r="I2132" s="88"/>
      <c r="J2132" s="890"/>
      <c r="K2132" s="952"/>
      <c r="L2132" s="58" t="s">
        <v>2213</v>
      </c>
      <c r="M2132" s="1446" t="s">
        <v>2157</v>
      </c>
      <c r="N2132" s="1334" t="s">
        <v>909</v>
      </c>
      <c r="O2132" s="1408" t="s">
        <v>2844</v>
      </c>
      <c r="P2132" s="179" t="s">
        <v>2847</v>
      </c>
    </row>
    <row r="2133" spans="1:16" s="14" customFormat="1" ht="42.65" customHeight="1" thickBot="1">
      <c r="A2133" s="1018"/>
      <c r="B2133" s="1463" t="s">
        <v>2307</v>
      </c>
      <c r="C2133" s="607" t="s">
        <v>2849</v>
      </c>
      <c r="D2133" s="178"/>
      <c r="E2133" s="24"/>
      <c r="F2133" s="15"/>
      <c r="G2133" s="36"/>
      <c r="H2133" s="37"/>
      <c r="I2133" s="59"/>
      <c r="J2133" s="890"/>
      <c r="K2133" s="952"/>
      <c r="L2133" s="117" t="s">
        <v>52</v>
      </c>
      <c r="M2133" s="1446" t="s">
        <v>2157</v>
      </c>
      <c r="N2133" s="1334" t="s">
        <v>909</v>
      </c>
      <c r="O2133" s="1408" t="s">
        <v>2850</v>
      </c>
      <c r="P2133" s="179" t="s">
        <v>2847</v>
      </c>
    </row>
    <row r="2134" spans="1:16" s="14" customFormat="1" ht="42.65" customHeight="1" thickBot="1">
      <c r="A2134" s="1018"/>
      <c r="B2134" s="1463" t="s">
        <v>2307</v>
      </c>
      <c r="C2134" s="607" t="s">
        <v>2849</v>
      </c>
      <c r="D2134" s="178"/>
      <c r="E2134" s="24"/>
      <c r="F2134" s="51"/>
      <c r="G2134" s="52"/>
      <c r="H2134" s="53"/>
      <c r="I2134" s="60"/>
      <c r="J2134" s="907"/>
      <c r="K2134" s="990"/>
      <c r="L2134" s="58" t="s">
        <v>445</v>
      </c>
      <c r="M2134" s="1446" t="s">
        <v>2157</v>
      </c>
      <c r="N2134" s="1334" t="s">
        <v>909</v>
      </c>
      <c r="O2134" s="1408" t="s">
        <v>2850</v>
      </c>
      <c r="P2134" s="179" t="s">
        <v>2851</v>
      </c>
    </row>
    <row r="2135" spans="1:16" s="14" customFormat="1" ht="42.65" customHeight="1" thickBot="1">
      <c r="A2135" s="1018"/>
      <c r="B2135" s="1463" t="s">
        <v>2307</v>
      </c>
      <c r="C2135" s="607" t="s">
        <v>2849</v>
      </c>
      <c r="D2135" s="178"/>
      <c r="E2135" s="24"/>
      <c r="F2135" s="15"/>
      <c r="G2135" s="36"/>
      <c r="H2135" s="37"/>
      <c r="I2135" s="59"/>
      <c r="J2135" s="890"/>
      <c r="K2135" s="952"/>
      <c r="L2135" s="58" t="s">
        <v>447</v>
      </c>
      <c r="M2135" s="1446" t="s">
        <v>2157</v>
      </c>
      <c r="N2135" s="1334" t="s">
        <v>909</v>
      </c>
      <c r="O2135" s="1408" t="s">
        <v>2850</v>
      </c>
      <c r="P2135" s="179" t="s">
        <v>2847</v>
      </c>
    </row>
    <row r="2136" spans="1:16" s="14" customFormat="1" ht="42.65" customHeight="1" thickBot="1">
      <c r="A2136" s="1018"/>
      <c r="B2136" s="1463" t="s">
        <v>2307</v>
      </c>
      <c r="C2136" s="607" t="s">
        <v>2849</v>
      </c>
      <c r="D2136" s="1389"/>
      <c r="E2136" s="69"/>
      <c r="F2136" s="537" t="s">
        <v>939</v>
      </c>
      <c r="G2136" s="538"/>
      <c r="H2136" s="539"/>
      <c r="I2136" s="540"/>
      <c r="J2136" s="1428"/>
      <c r="K2136" s="994"/>
      <c r="L2136" s="117" t="s">
        <v>2034</v>
      </c>
      <c r="M2136" s="1446" t="s">
        <v>2157</v>
      </c>
      <c r="N2136" s="1334" t="s">
        <v>909</v>
      </c>
      <c r="O2136" s="1408" t="s">
        <v>2850</v>
      </c>
      <c r="P2136" s="179" t="s">
        <v>2350</v>
      </c>
    </row>
    <row r="2137" spans="1:16" s="68" customFormat="1" ht="42.65" customHeight="1" thickBot="1">
      <c r="A2137" s="75"/>
      <c r="B2137" s="1463" t="s">
        <v>2307</v>
      </c>
      <c r="C2137" s="607" t="s">
        <v>2849</v>
      </c>
      <c r="D2137" s="178"/>
      <c r="E2137" s="1072"/>
      <c r="F2137" s="70"/>
      <c r="G2137" s="71"/>
      <c r="H2137" s="72"/>
      <c r="I2137" s="88"/>
      <c r="J2137" s="890"/>
      <c r="K2137" s="952"/>
      <c r="L2137" s="58" t="s">
        <v>2035</v>
      </c>
      <c r="M2137" s="1446" t="s">
        <v>2157</v>
      </c>
      <c r="N2137" s="1334" t="s">
        <v>909</v>
      </c>
      <c r="O2137" s="1408" t="s">
        <v>2850</v>
      </c>
      <c r="P2137" s="179" t="s">
        <v>2852</v>
      </c>
    </row>
    <row r="2138" spans="1:16" s="14" customFormat="1" ht="42.65" customHeight="1" thickBot="1">
      <c r="A2138" s="1018"/>
      <c r="B2138" s="1463" t="s">
        <v>2307</v>
      </c>
      <c r="C2138" s="607" t="s">
        <v>2849</v>
      </c>
      <c r="D2138" s="178"/>
      <c r="E2138" s="69"/>
      <c r="F2138" s="15"/>
      <c r="G2138" s="36"/>
      <c r="H2138" s="37"/>
      <c r="I2138" s="59"/>
      <c r="J2138" s="890"/>
      <c r="K2138" s="952"/>
      <c r="L2138" s="58" t="s">
        <v>2213</v>
      </c>
      <c r="M2138" s="1446" t="s">
        <v>2157</v>
      </c>
      <c r="N2138" s="1334" t="s">
        <v>909</v>
      </c>
      <c r="O2138" s="1408" t="s">
        <v>2850</v>
      </c>
      <c r="P2138" s="179" t="s">
        <v>2350</v>
      </c>
    </row>
    <row r="2139" spans="1:16" s="14" customFormat="1" ht="42.65" customHeight="1" thickBot="1">
      <c r="A2139" s="1018"/>
      <c r="B2139" s="1463" t="s">
        <v>2307</v>
      </c>
      <c r="C2139" s="607" t="s">
        <v>2853</v>
      </c>
      <c r="D2139" s="178"/>
      <c r="E2139" s="69"/>
      <c r="F2139" s="15"/>
      <c r="G2139" s="36"/>
      <c r="H2139" s="37"/>
      <c r="I2139" s="59"/>
      <c r="J2139" s="890"/>
      <c r="K2139" s="952"/>
      <c r="L2139" s="117" t="s">
        <v>52</v>
      </c>
      <c r="M2139" s="1446" t="s">
        <v>2157</v>
      </c>
      <c r="N2139" s="1334" t="s">
        <v>909</v>
      </c>
      <c r="O2139" s="1408" t="s">
        <v>2854</v>
      </c>
      <c r="P2139" s="179" t="s">
        <v>2350</v>
      </c>
    </row>
    <row r="2140" spans="1:16" s="14" customFormat="1" ht="42.65" customHeight="1" thickBot="1">
      <c r="A2140" s="1018"/>
      <c r="B2140" s="1463" t="s">
        <v>2307</v>
      </c>
      <c r="C2140" s="607" t="s">
        <v>2853</v>
      </c>
      <c r="D2140" s="178"/>
      <c r="E2140" s="69"/>
      <c r="F2140" s="15"/>
      <c r="G2140" s="36"/>
      <c r="H2140" s="37"/>
      <c r="I2140" s="59"/>
      <c r="J2140" s="890"/>
      <c r="K2140" s="952"/>
      <c r="L2140" s="58" t="s">
        <v>445</v>
      </c>
      <c r="M2140" s="1446" t="s">
        <v>2157</v>
      </c>
      <c r="N2140" s="1334" t="s">
        <v>909</v>
      </c>
      <c r="O2140" s="1408" t="s">
        <v>2854</v>
      </c>
      <c r="P2140" s="179" t="s">
        <v>2357</v>
      </c>
    </row>
    <row r="2141" spans="1:16" s="14" customFormat="1" ht="42.65" customHeight="1" thickBot="1">
      <c r="A2141" s="1018"/>
      <c r="B2141" s="1463" t="s">
        <v>2307</v>
      </c>
      <c r="C2141" s="607" t="s">
        <v>2853</v>
      </c>
      <c r="D2141" s="178"/>
      <c r="E2141" s="69"/>
      <c r="F2141" s="15"/>
      <c r="G2141" s="36"/>
      <c r="H2141" s="37"/>
      <c r="I2141" s="59"/>
      <c r="J2141" s="890"/>
      <c r="K2141" s="952"/>
      <c r="L2141" s="58" t="s">
        <v>447</v>
      </c>
      <c r="M2141" s="1446" t="s">
        <v>2157</v>
      </c>
      <c r="N2141" s="1334" t="s">
        <v>909</v>
      </c>
      <c r="O2141" s="1408" t="s">
        <v>2854</v>
      </c>
      <c r="P2141" s="179" t="s">
        <v>2350</v>
      </c>
    </row>
    <row r="2142" spans="1:16" s="68" customFormat="1" ht="42.65" customHeight="1" thickBot="1">
      <c r="A2142" s="75"/>
      <c r="B2142" s="1463" t="s">
        <v>2307</v>
      </c>
      <c r="C2142" s="607" t="s">
        <v>2853</v>
      </c>
      <c r="D2142" s="178"/>
      <c r="E2142" s="24"/>
      <c r="F2142" s="70"/>
      <c r="G2142" s="71"/>
      <c r="H2142" s="72"/>
      <c r="I2142" s="88"/>
      <c r="J2142" s="890"/>
      <c r="K2142" s="952"/>
      <c r="L2142" s="117" t="s">
        <v>2034</v>
      </c>
      <c r="M2142" s="1446" t="s">
        <v>2157</v>
      </c>
      <c r="N2142" s="1334" t="s">
        <v>909</v>
      </c>
      <c r="O2142" s="1408" t="s">
        <v>2854</v>
      </c>
      <c r="P2142" s="179" t="s">
        <v>2350</v>
      </c>
    </row>
    <row r="2143" spans="1:16" s="14" customFormat="1" ht="42.65" customHeight="1" thickBot="1">
      <c r="A2143" s="1018"/>
      <c r="B2143" s="1463" t="s">
        <v>2307</v>
      </c>
      <c r="C2143" s="607" t="s">
        <v>2853</v>
      </c>
      <c r="D2143" s="178"/>
      <c r="E2143" s="964"/>
      <c r="F2143" s="15"/>
      <c r="G2143" s="36"/>
      <c r="H2143" s="37"/>
      <c r="I2143" s="59"/>
      <c r="J2143" s="890"/>
      <c r="K2143" s="952"/>
      <c r="L2143" s="58" t="s">
        <v>2035</v>
      </c>
      <c r="M2143" s="1446" t="s">
        <v>2157</v>
      </c>
      <c r="N2143" s="1334" t="s">
        <v>909</v>
      </c>
      <c r="O2143" s="1408" t="s">
        <v>2854</v>
      </c>
      <c r="P2143" s="179" t="s">
        <v>2357</v>
      </c>
    </row>
    <row r="2144" spans="1:16" s="68" customFormat="1" ht="42.65" customHeight="1" thickBot="1">
      <c r="A2144" s="75"/>
      <c r="B2144" s="1463" t="s">
        <v>2307</v>
      </c>
      <c r="C2144" s="607" t="s">
        <v>2853</v>
      </c>
      <c r="D2144" s="178"/>
      <c r="E2144" s="964"/>
      <c r="F2144" s="70"/>
      <c r="G2144" s="71"/>
      <c r="H2144" s="72"/>
      <c r="I2144" s="88"/>
      <c r="J2144" s="890"/>
      <c r="K2144" s="952"/>
      <c r="L2144" s="58" t="s">
        <v>2213</v>
      </c>
      <c r="M2144" s="1446" t="s">
        <v>2157</v>
      </c>
      <c r="N2144" s="1334" t="s">
        <v>909</v>
      </c>
      <c r="O2144" s="1408" t="s">
        <v>2854</v>
      </c>
      <c r="P2144" s="179" t="s">
        <v>2350</v>
      </c>
    </row>
    <row r="2145" spans="1:16" s="14" customFormat="1" ht="42.65" customHeight="1" thickBot="1">
      <c r="A2145" s="1018"/>
      <c r="B2145" s="1463" t="s">
        <v>2307</v>
      </c>
      <c r="C2145" s="611" t="s">
        <v>2855</v>
      </c>
      <c r="D2145" s="178"/>
      <c r="E2145" s="963"/>
      <c r="F2145" s="15"/>
      <c r="G2145" s="36"/>
      <c r="H2145" s="37"/>
      <c r="I2145" s="59"/>
      <c r="J2145" s="890"/>
      <c r="K2145" s="952"/>
      <c r="L2145" s="117" t="s">
        <v>52</v>
      </c>
      <c r="M2145" s="1446" t="s">
        <v>2157</v>
      </c>
      <c r="N2145" s="1334" t="s">
        <v>909</v>
      </c>
      <c r="O2145" s="1408" t="s">
        <v>2856</v>
      </c>
      <c r="P2145" s="179" t="s">
        <v>2847</v>
      </c>
    </row>
    <row r="2146" spans="1:16" s="14" customFormat="1" ht="42.65" customHeight="1" thickBot="1">
      <c r="A2146" s="1018"/>
      <c r="B2146" s="1463" t="s">
        <v>2307</v>
      </c>
      <c r="C2146" s="611" t="s">
        <v>2855</v>
      </c>
      <c r="D2146" s="178"/>
      <c r="E2146" s="963"/>
      <c r="F2146" s="15"/>
      <c r="G2146" s="36"/>
      <c r="H2146" s="37"/>
      <c r="I2146" s="59"/>
      <c r="J2146" s="890"/>
      <c r="K2146" s="952"/>
      <c r="L2146" s="58" t="s">
        <v>445</v>
      </c>
      <c r="M2146" s="1446" t="s">
        <v>2157</v>
      </c>
      <c r="N2146" s="1334" t="s">
        <v>909</v>
      </c>
      <c r="O2146" s="1408" t="s">
        <v>2856</v>
      </c>
      <c r="P2146" s="179" t="s">
        <v>2857</v>
      </c>
    </row>
    <row r="2147" spans="1:16" s="14" customFormat="1" ht="42.65" customHeight="1">
      <c r="A2147" s="1018"/>
      <c r="B2147" s="1463" t="s">
        <v>2307</v>
      </c>
      <c r="C2147" s="611" t="s">
        <v>2855</v>
      </c>
      <c r="D2147" s="178"/>
      <c r="E2147" s="963"/>
      <c r="F2147" s="15"/>
      <c r="G2147" s="36"/>
      <c r="H2147" s="37"/>
      <c r="I2147" s="59"/>
      <c r="J2147" s="890"/>
      <c r="K2147" s="952"/>
      <c r="L2147" s="58" t="s">
        <v>447</v>
      </c>
      <c r="M2147" s="1447" t="s">
        <v>2157</v>
      </c>
      <c r="N2147" s="1334" t="s">
        <v>909</v>
      </c>
      <c r="O2147" s="1408" t="s">
        <v>2856</v>
      </c>
      <c r="P2147" s="179" t="s">
        <v>2847</v>
      </c>
    </row>
    <row r="2148" spans="1:16" s="14" customFormat="1" ht="42.65" customHeight="1">
      <c r="A2148" s="1018"/>
      <c r="B2148" s="1463" t="s">
        <v>2307</v>
      </c>
      <c r="C2148" s="611" t="s">
        <v>2855</v>
      </c>
      <c r="D2148" s="178"/>
      <c r="E2148" s="963"/>
      <c r="F2148" s="15"/>
      <c r="G2148" s="36"/>
      <c r="H2148" s="37"/>
      <c r="I2148" s="59"/>
      <c r="J2148" s="890"/>
      <c r="K2148" s="952"/>
      <c r="L2148" s="117" t="s">
        <v>2034</v>
      </c>
      <c r="M2148" s="1707" t="s">
        <v>2157</v>
      </c>
      <c r="N2148" s="1334" t="s">
        <v>909</v>
      </c>
      <c r="O2148" s="1408" t="s">
        <v>2856</v>
      </c>
      <c r="P2148" s="179" t="s">
        <v>2350</v>
      </c>
    </row>
    <row r="2149" spans="1:16" s="14" customFormat="1" ht="42.65" customHeight="1">
      <c r="A2149" s="1018"/>
      <c r="B2149" s="1463" t="s">
        <v>2307</v>
      </c>
      <c r="C2149" s="611" t="s">
        <v>2855</v>
      </c>
      <c r="D2149" s="178"/>
      <c r="E2149" s="963"/>
      <c r="F2149" s="15"/>
      <c r="G2149" s="36"/>
      <c r="H2149" s="37"/>
      <c r="I2149" s="59"/>
      <c r="J2149" s="890"/>
      <c r="K2149" s="952"/>
      <c r="L2149" s="58" t="s">
        <v>2035</v>
      </c>
      <c r="M2149" s="1708"/>
      <c r="N2149" s="1334" t="s">
        <v>909</v>
      </c>
      <c r="O2149" s="1408" t="s">
        <v>2856</v>
      </c>
      <c r="P2149" s="179" t="s">
        <v>2858</v>
      </c>
    </row>
    <row r="2150" spans="1:16" s="68" customFormat="1" ht="42.65" customHeight="1" thickBot="1">
      <c r="A2150" s="75"/>
      <c r="B2150" s="1463" t="s">
        <v>2307</v>
      </c>
      <c r="C2150" s="611" t="s">
        <v>2855</v>
      </c>
      <c r="D2150" s="178"/>
      <c r="E2150" s="963"/>
      <c r="F2150" s="15"/>
      <c r="G2150" s="36"/>
      <c r="H2150" s="37"/>
      <c r="I2150" s="59"/>
      <c r="J2150" s="890"/>
      <c r="K2150" s="952"/>
      <c r="L2150" s="58" t="s">
        <v>2213</v>
      </c>
      <c r="M2150" s="1449" t="s">
        <v>2157</v>
      </c>
      <c r="N2150" s="1334" t="s">
        <v>909</v>
      </c>
      <c r="O2150" s="1408" t="s">
        <v>2856</v>
      </c>
      <c r="P2150" s="179" t="s">
        <v>2350</v>
      </c>
    </row>
    <row r="2151" spans="1:16" s="14" customFormat="1" ht="42.65" customHeight="1" thickBot="1">
      <c r="A2151" s="1018"/>
      <c r="B2151" s="1463" t="s">
        <v>2307</v>
      </c>
      <c r="C2151" s="607" t="s">
        <v>2859</v>
      </c>
      <c r="D2151" s="178"/>
      <c r="E2151" s="964"/>
      <c r="F2151" s="15"/>
      <c r="G2151" s="36"/>
      <c r="H2151" s="37"/>
      <c r="I2151" s="59"/>
      <c r="J2151" s="890"/>
      <c r="K2151" s="952"/>
      <c r="L2151" s="117" t="s">
        <v>52</v>
      </c>
      <c r="M2151" s="1446" t="s">
        <v>2157</v>
      </c>
      <c r="N2151" s="1334" t="s">
        <v>909</v>
      </c>
      <c r="O2151" s="1408" t="s">
        <v>2860</v>
      </c>
      <c r="P2151" s="179" t="s">
        <v>2847</v>
      </c>
    </row>
    <row r="2152" spans="1:16" s="68" customFormat="1" ht="42.65" customHeight="1" thickBot="1">
      <c r="A2152" s="75"/>
      <c r="B2152" s="1463" t="s">
        <v>2307</v>
      </c>
      <c r="C2152" s="607" t="s">
        <v>2859</v>
      </c>
      <c r="D2152" s="178"/>
      <c r="E2152" s="964"/>
      <c r="F2152" s="70"/>
      <c r="G2152" s="71"/>
      <c r="H2152" s="72"/>
      <c r="I2152" s="88"/>
      <c r="J2152" s="890"/>
      <c r="K2152" s="952"/>
      <c r="L2152" s="58" t="s">
        <v>445</v>
      </c>
      <c r="M2152" s="1446" t="s">
        <v>2157</v>
      </c>
      <c r="N2152" s="1334" t="s">
        <v>909</v>
      </c>
      <c r="O2152" s="1408" t="s">
        <v>2860</v>
      </c>
      <c r="P2152" s="179" t="s">
        <v>2857</v>
      </c>
    </row>
    <row r="2153" spans="1:16" s="68" customFormat="1" ht="42.65" customHeight="1" thickBot="1">
      <c r="A2153" s="75"/>
      <c r="B2153" s="1463" t="s">
        <v>2307</v>
      </c>
      <c r="C2153" s="607" t="s">
        <v>2859</v>
      </c>
      <c r="D2153" s="178"/>
      <c r="E2153" s="24"/>
      <c r="F2153" s="70"/>
      <c r="G2153" s="71"/>
      <c r="H2153" s="72"/>
      <c r="I2153" s="88"/>
      <c r="J2153" s="890"/>
      <c r="K2153" s="952"/>
      <c r="L2153" s="58" t="s">
        <v>447</v>
      </c>
      <c r="M2153" s="1446" t="s">
        <v>2157</v>
      </c>
      <c r="N2153" s="1334" t="s">
        <v>909</v>
      </c>
      <c r="O2153" s="1408" t="s">
        <v>2860</v>
      </c>
      <c r="P2153" s="179" t="s">
        <v>2847</v>
      </c>
    </row>
    <row r="2154" spans="1:16" s="68" customFormat="1" ht="42.65" customHeight="1" thickBot="1">
      <c r="A2154" s="75"/>
      <c r="B2154" s="1463" t="s">
        <v>2307</v>
      </c>
      <c r="C2154" s="607" t="s">
        <v>2859</v>
      </c>
      <c r="D2154" s="178"/>
      <c r="E2154" s="964"/>
      <c r="F2154" s="70"/>
      <c r="G2154" s="71"/>
      <c r="H2154" s="72"/>
      <c r="I2154" s="88"/>
      <c r="J2154" s="890"/>
      <c r="K2154" s="952"/>
      <c r="L2154" s="117" t="s">
        <v>2034</v>
      </c>
      <c r="M2154" s="1446" t="s">
        <v>2157</v>
      </c>
      <c r="N2154" s="1334" t="s">
        <v>909</v>
      </c>
      <c r="O2154" s="1408" t="s">
        <v>2860</v>
      </c>
      <c r="P2154" s="179" t="s">
        <v>2350</v>
      </c>
    </row>
    <row r="2155" spans="1:16" s="14" customFormat="1" ht="42.65" customHeight="1" thickBot="1">
      <c r="A2155" s="1018"/>
      <c r="B2155" s="1463" t="s">
        <v>2307</v>
      </c>
      <c r="C2155" s="607" t="s">
        <v>2859</v>
      </c>
      <c r="D2155" s="178"/>
      <c r="E2155" s="24"/>
      <c r="F2155" s="15"/>
      <c r="G2155" s="36"/>
      <c r="H2155" s="37"/>
      <c r="I2155" s="59"/>
      <c r="J2155" s="890"/>
      <c r="K2155" s="952"/>
      <c r="L2155" s="58" t="s">
        <v>2035</v>
      </c>
      <c r="M2155" s="1446" t="s">
        <v>2157</v>
      </c>
      <c r="N2155" s="1334" t="s">
        <v>909</v>
      </c>
      <c r="O2155" s="1408" t="s">
        <v>2860</v>
      </c>
      <c r="P2155" s="179" t="s">
        <v>2861</v>
      </c>
    </row>
    <row r="2156" spans="1:16" s="68" customFormat="1" ht="42.65" customHeight="1" thickBot="1">
      <c r="A2156" s="75"/>
      <c r="B2156" s="1463" t="s">
        <v>2307</v>
      </c>
      <c r="C2156" s="607" t="s">
        <v>2859</v>
      </c>
      <c r="D2156" s="178"/>
      <c r="E2156" s="24"/>
      <c r="F2156" s="70"/>
      <c r="G2156" s="71"/>
      <c r="H2156" s="72"/>
      <c r="I2156" s="88"/>
      <c r="J2156" s="890"/>
      <c r="K2156" s="952"/>
      <c r="L2156" s="58" t="s">
        <v>2213</v>
      </c>
      <c r="M2156" s="1446" t="s">
        <v>2157</v>
      </c>
      <c r="N2156" s="1334" t="s">
        <v>909</v>
      </c>
      <c r="O2156" s="1408" t="s">
        <v>2860</v>
      </c>
      <c r="P2156" s="179" t="s">
        <v>2350</v>
      </c>
    </row>
    <row r="2157" spans="1:16" s="68" customFormat="1" ht="42.65" customHeight="1" thickBot="1">
      <c r="A2157" s="75"/>
      <c r="B2157" s="1463" t="s">
        <v>2307</v>
      </c>
      <c r="C2157" s="611" t="s">
        <v>2862</v>
      </c>
      <c r="D2157" s="178"/>
      <c r="E2157" s="24"/>
      <c r="F2157" s="70"/>
      <c r="G2157" s="71"/>
      <c r="H2157" s="72"/>
      <c r="I2157" s="88"/>
      <c r="J2157" s="890"/>
      <c r="K2157" s="952"/>
      <c r="L2157" s="117" t="s">
        <v>52</v>
      </c>
      <c r="M2157" s="1446" t="s">
        <v>2157</v>
      </c>
      <c r="N2157" s="1334" t="s">
        <v>909</v>
      </c>
      <c r="O2157" s="1410" t="s">
        <v>2863</v>
      </c>
      <c r="P2157" s="179" t="s">
        <v>2847</v>
      </c>
    </row>
    <row r="2158" spans="1:16" s="14" customFormat="1" ht="42.65" customHeight="1" thickBot="1">
      <c r="A2158" s="1018"/>
      <c r="B2158" s="1463" t="s">
        <v>2307</v>
      </c>
      <c r="C2158" s="611" t="s">
        <v>2862</v>
      </c>
      <c r="D2158" s="178"/>
      <c r="E2158" s="24"/>
      <c r="F2158" s="70"/>
      <c r="G2158" s="71"/>
      <c r="H2158" s="72"/>
      <c r="I2158" s="88"/>
      <c r="J2158" s="890"/>
      <c r="K2158" s="952"/>
      <c r="L2158" s="58" t="s">
        <v>445</v>
      </c>
      <c r="M2158" s="1446" t="s">
        <v>2157</v>
      </c>
      <c r="N2158" s="1334" t="s">
        <v>909</v>
      </c>
      <c r="O2158" s="1410" t="s">
        <v>2863</v>
      </c>
      <c r="P2158" s="179" t="s">
        <v>2864</v>
      </c>
    </row>
    <row r="2159" spans="1:16" s="14" customFormat="1" ht="42.65" customHeight="1" thickBot="1">
      <c r="A2159" s="1018"/>
      <c r="B2159" s="1463" t="s">
        <v>2307</v>
      </c>
      <c r="C2159" s="611" t="s">
        <v>2862</v>
      </c>
      <c r="D2159" s="178"/>
      <c r="E2159" s="24"/>
      <c r="F2159" s="70"/>
      <c r="G2159" s="71"/>
      <c r="H2159" s="72"/>
      <c r="I2159" s="88"/>
      <c r="J2159" s="890"/>
      <c r="K2159" s="952"/>
      <c r="L2159" s="58" t="s">
        <v>447</v>
      </c>
      <c r="M2159" s="1446" t="s">
        <v>2157</v>
      </c>
      <c r="N2159" s="1334" t="s">
        <v>909</v>
      </c>
      <c r="O2159" s="1410" t="s">
        <v>2863</v>
      </c>
      <c r="P2159" s="179" t="s">
        <v>2847</v>
      </c>
    </row>
    <row r="2160" spans="1:16" s="14" customFormat="1" ht="42.65" customHeight="1" thickBot="1">
      <c r="A2160" s="1018"/>
      <c r="B2160" s="1463" t="s">
        <v>2307</v>
      </c>
      <c r="C2160" s="607" t="s">
        <v>2862</v>
      </c>
      <c r="D2160" s="178"/>
      <c r="E2160" s="24"/>
      <c r="F2160" s="70"/>
      <c r="G2160" s="71"/>
      <c r="H2160" s="72"/>
      <c r="I2160" s="88"/>
      <c r="J2160" s="890"/>
      <c r="K2160" s="952"/>
      <c r="L2160" s="117" t="s">
        <v>2034</v>
      </c>
      <c r="M2160" s="1446" t="s">
        <v>2157</v>
      </c>
      <c r="N2160" s="1334" t="s">
        <v>909</v>
      </c>
      <c r="O2160" s="1410" t="s">
        <v>2863</v>
      </c>
      <c r="P2160" s="179" t="s">
        <v>2350</v>
      </c>
    </row>
    <row r="2161" spans="1:16" s="14" customFormat="1" ht="42.65" customHeight="1" thickBot="1">
      <c r="A2161" s="1018"/>
      <c r="B2161" s="1463" t="s">
        <v>2307</v>
      </c>
      <c r="C2161" s="607" t="s">
        <v>2862</v>
      </c>
      <c r="D2161" s="178"/>
      <c r="E2161" s="24"/>
      <c r="F2161" s="70"/>
      <c r="G2161" s="71"/>
      <c r="H2161" s="72"/>
      <c r="I2161" s="88"/>
      <c r="J2161" s="890"/>
      <c r="K2161" s="952"/>
      <c r="L2161" s="58" t="s">
        <v>2035</v>
      </c>
      <c r="M2161" s="1446" t="s">
        <v>2157</v>
      </c>
      <c r="N2161" s="1334" t="s">
        <v>909</v>
      </c>
      <c r="O2161" s="1410" t="s">
        <v>2863</v>
      </c>
      <c r="P2161" s="179" t="s">
        <v>2865</v>
      </c>
    </row>
    <row r="2162" spans="1:16" s="68" customFormat="1" ht="42.65" customHeight="1" thickBot="1">
      <c r="A2162" s="75"/>
      <c r="B2162" s="1463" t="s">
        <v>2307</v>
      </c>
      <c r="C2162" s="607" t="s">
        <v>2862</v>
      </c>
      <c r="D2162" s="178"/>
      <c r="E2162" s="24"/>
      <c r="F2162" s="70"/>
      <c r="G2162" s="71"/>
      <c r="H2162" s="72"/>
      <c r="I2162" s="88"/>
      <c r="J2162" s="890"/>
      <c r="K2162" s="952"/>
      <c r="L2162" s="58" t="s">
        <v>2213</v>
      </c>
      <c r="M2162" s="1449" t="s">
        <v>2157</v>
      </c>
      <c r="N2162" s="1334" t="s">
        <v>909</v>
      </c>
      <c r="O2162" s="1410" t="s">
        <v>2863</v>
      </c>
      <c r="P2162" s="179" t="s">
        <v>2350</v>
      </c>
    </row>
    <row r="2163" spans="1:16" s="68" customFormat="1" ht="42.65" customHeight="1" thickBot="1">
      <c r="A2163" s="75"/>
      <c r="B2163" s="1463" t="s">
        <v>2307</v>
      </c>
      <c r="C2163" s="611" t="s">
        <v>2866</v>
      </c>
      <c r="D2163" s="1476" t="s">
        <v>2177</v>
      </c>
      <c r="E2163" s="24"/>
      <c r="F2163" s="70"/>
      <c r="G2163" s="71"/>
      <c r="H2163" s="72"/>
      <c r="I2163" s="88"/>
      <c r="J2163" s="890"/>
      <c r="K2163" s="952"/>
      <c r="L2163" s="117" t="s">
        <v>52</v>
      </c>
      <c r="M2163" s="1446" t="s">
        <v>2157</v>
      </c>
      <c r="N2163" s="1334" t="s">
        <v>909</v>
      </c>
      <c r="O2163" s="1408" t="s">
        <v>2867</v>
      </c>
      <c r="P2163" s="179" t="s">
        <v>2847</v>
      </c>
    </row>
    <row r="2164" spans="1:16" s="14" customFormat="1" ht="42.65" customHeight="1" thickBot="1">
      <c r="A2164" s="1018"/>
      <c r="B2164" s="1463" t="s">
        <v>2307</v>
      </c>
      <c r="C2164" s="611" t="s">
        <v>2866</v>
      </c>
      <c r="D2164" s="1476" t="s">
        <v>2177</v>
      </c>
      <c r="E2164" s="24"/>
      <c r="F2164" s="70"/>
      <c r="G2164" s="71"/>
      <c r="H2164" s="72"/>
      <c r="I2164" s="88"/>
      <c r="J2164" s="890"/>
      <c r="K2164" s="952"/>
      <c r="L2164" s="58" t="s">
        <v>445</v>
      </c>
      <c r="M2164" s="1446" t="s">
        <v>2157</v>
      </c>
      <c r="N2164" s="1334" t="s">
        <v>909</v>
      </c>
      <c r="O2164" s="1408" t="s">
        <v>2867</v>
      </c>
      <c r="P2164" s="179" t="s">
        <v>2868</v>
      </c>
    </row>
    <row r="2165" spans="1:16" s="68" customFormat="1" ht="42.65" customHeight="1" thickBot="1">
      <c r="A2165" s="75"/>
      <c r="B2165" s="1463" t="s">
        <v>2307</v>
      </c>
      <c r="C2165" s="611" t="s">
        <v>2866</v>
      </c>
      <c r="D2165" s="1476" t="s">
        <v>2177</v>
      </c>
      <c r="E2165" s="24"/>
      <c r="F2165" s="70"/>
      <c r="G2165" s="71"/>
      <c r="H2165" s="72"/>
      <c r="I2165" s="88"/>
      <c r="J2165" s="890"/>
      <c r="K2165" s="952"/>
      <c r="L2165" s="58" t="s">
        <v>447</v>
      </c>
      <c r="M2165" s="1446" t="s">
        <v>2157</v>
      </c>
      <c r="N2165" s="1334" t="s">
        <v>909</v>
      </c>
      <c r="O2165" s="1408" t="s">
        <v>2867</v>
      </c>
      <c r="P2165" s="179" t="s">
        <v>2350</v>
      </c>
    </row>
    <row r="2166" spans="1:16" s="14" customFormat="1" ht="42.65" customHeight="1" thickBot="1">
      <c r="A2166" s="1018"/>
      <c r="B2166" s="1463" t="s">
        <v>2307</v>
      </c>
      <c r="C2166" s="607" t="s">
        <v>2866</v>
      </c>
      <c r="D2166" s="1476" t="s">
        <v>2177</v>
      </c>
      <c r="E2166" s="24"/>
      <c r="F2166" s="70"/>
      <c r="G2166" s="71"/>
      <c r="H2166" s="72"/>
      <c r="I2166" s="88"/>
      <c r="J2166" s="890"/>
      <c r="K2166" s="952"/>
      <c r="L2166" s="117" t="s">
        <v>2034</v>
      </c>
      <c r="M2166" s="1446" t="s">
        <v>2157</v>
      </c>
      <c r="N2166" s="1334" t="s">
        <v>909</v>
      </c>
      <c r="O2166" s="1408" t="s">
        <v>2867</v>
      </c>
      <c r="P2166" s="179" t="s">
        <v>2350</v>
      </c>
    </row>
    <row r="2167" spans="1:16" s="14" customFormat="1" ht="42.65" customHeight="1" thickBot="1">
      <c r="A2167" s="1018"/>
      <c r="B2167" s="1463" t="s">
        <v>2307</v>
      </c>
      <c r="C2167" s="607" t="s">
        <v>2866</v>
      </c>
      <c r="D2167" s="1476" t="s">
        <v>2177</v>
      </c>
      <c r="E2167" s="24"/>
      <c r="F2167" s="70"/>
      <c r="G2167" s="71"/>
      <c r="H2167" s="72"/>
      <c r="I2167" s="88"/>
      <c r="J2167" s="890"/>
      <c r="K2167" s="952"/>
      <c r="L2167" s="58" t="s">
        <v>2035</v>
      </c>
      <c r="M2167" s="1446" t="s">
        <v>2157</v>
      </c>
      <c r="N2167" s="1334" t="s">
        <v>909</v>
      </c>
      <c r="O2167" s="1408" t="s">
        <v>2867</v>
      </c>
      <c r="P2167" s="179" t="s">
        <v>2868</v>
      </c>
    </row>
    <row r="2168" spans="1:16" s="21" customFormat="1" ht="42.65" customHeight="1" thickBot="1">
      <c r="A2168" s="1020"/>
      <c r="B2168" s="1463" t="s">
        <v>2307</v>
      </c>
      <c r="C2168" s="607" t="s">
        <v>2866</v>
      </c>
      <c r="D2168" s="1464" t="s">
        <v>2177</v>
      </c>
      <c r="E2168" s="24"/>
      <c r="F2168" s="70"/>
      <c r="G2168" s="71"/>
      <c r="H2168" s="72"/>
      <c r="I2168" s="88"/>
      <c r="J2168" s="890"/>
      <c r="K2168" s="952"/>
      <c r="L2168" s="58" t="s">
        <v>2213</v>
      </c>
      <c r="M2168" s="1446" t="s">
        <v>2157</v>
      </c>
      <c r="N2168" s="1334" t="s">
        <v>909</v>
      </c>
      <c r="O2168" s="1408" t="s">
        <v>2869</v>
      </c>
      <c r="P2168" s="179" t="s">
        <v>2847</v>
      </c>
    </row>
    <row r="2169" spans="1:16" s="21" customFormat="1" ht="42.65" customHeight="1" thickBot="1">
      <c r="A2169" s="1020"/>
      <c r="B2169" s="1463" t="s">
        <v>2307</v>
      </c>
      <c r="C2169" s="608" t="s">
        <v>2870</v>
      </c>
      <c r="D2169" s="1464" t="s">
        <v>2177</v>
      </c>
      <c r="E2169" s="24"/>
      <c r="F2169" s="15"/>
      <c r="G2169" s="36"/>
      <c r="H2169" s="37"/>
      <c r="I2169" s="59"/>
      <c r="J2169" s="890"/>
      <c r="K2169" s="39"/>
      <c r="L2169" s="117" t="s">
        <v>52</v>
      </c>
      <c r="M2169" s="1446" t="s">
        <v>2157</v>
      </c>
      <c r="N2169" s="1334" t="s">
        <v>909</v>
      </c>
      <c r="O2169" s="1408" t="s">
        <v>2869</v>
      </c>
      <c r="P2169" s="179" t="s">
        <v>2847</v>
      </c>
    </row>
    <row r="2170" spans="1:16" s="14" customFormat="1" ht="42.65" customHeight="1" thickBot="1">
      <c r="A2170" s="1018"/>
      <c r="B2170" s="1463" t="s">
        <v>2307</v>
      </c>
      <c r="C2170" s="608" t="s">
        <v>2870</v>
      </c>
      <c r="D2170" s="1464" t="s">
        <v>2177</v>
      </c>
      <c r="E2170" s="24"/>
      <c r="F2170" s="15"/>
      <c r="G2170" s="36"/>
      <c r="H2170" s="37"/>
      <c r="I2170" s="59"/>
      <c r="J2170" s="890"/>
      <c r="K2170" s="39"/>
      <c r="L2170" s="58" t="s">
        <v>445</v>
      </c>
      <c r="M2170" s="1446" t="s">
        <v>2157</v>
      </c>
      <c r="N2170" s="1334" t="s">
        <v>909</v>
      </c>
      <c r="O2170" s="1408" t="s">
        <v>2869</v>
      </c>
      <c r="P2170" s="179" t="s">
        <v>2868</v>
      </c>
    </row>
    <row r="2171" spans="1:16" s="21" customFormat="1" ht="42.65" customHeight="1" thickBot="1">
      <c r="A2171" s="1020"/>
      <c r="B2171" s="1463" t="s">
        <v>2307</v>
      </c>
      <c r="C2171" s="608" t="s">
        <v>2870</v>
      </c>
      <c r="D2171" s="1464" t="s">
        <v>2177</v>
      </c>
      <c r="E2171" s="24"/>
      <c r="F2171" s="15"/>
      <c r="G2171" s="36"/>
      <c r="H2171" s="37"/>
      <c r="I2171" s="59"/>
      <c r="J2171" s="890"/>
      <c r="K2171" s="39"/>
      <c r="L2171" s="58" t="s">
        <v>447</v>
      </c>
      <c r="M2171" s="1446" t="s">
        <v>2157</v>
      </c>
      <c r="N2171" s="1334" t="s">
        <v>909</v>
      </c>
      <c r="O2171" s="1408" t="s">
        <v>2869</v>
      </c>
      <c r="P2171" s="179" t="s">
        <v>2350</v>
      </c>
    </row>
    <row r="2172" spans="1:16" s="14" customFormat="1" ht="42.65" customHeight="1" thickBot="1">
      <c r="A2172" s="1018"/>
      <c r="B2172" s="1463" t="s">
        <v>2307</v>
      </c>
      <c r="C2172" s="608" t="s">
        <v>2870</v>
      </c>
      <c r="D2172" s="1464" t="s">
        <v>2177</v>
      </c>
      <c r="E2172" s="24"/>
      <c r="F2172" s="15"/>
      <c r="G2172" s="36"/>
      <c r="H2172" s="37"/>
      <c r="I2172" s="59"/>
      <c r="J2172" s="890"/>
      <c r="K2172" s="39"/>
      <c r="L2172" s="117" t="s">
        <v>2034</v>
      </c>
      <c r="M2172" s="1446" t="s">
        <v>2157</v>
      </c>
      <c r="N2172" s="1334" t="s">
        <v>909</v>
      </c>
      <c r="O2172" s="1408" t="s">
        <v>2869</v>
      </c>
      <c r="P2172" s="179" t="s">
        <v>2350</v>
      </c>
    </row>
    <row r="2173" spans="1:16" s="21" customFormat="1" ht="42.65" customHeight="1" thickBot="1">
      <c r="A2173" s="1020"/>
      <c r="B2173" s="1463" t="s">
        <v>2307</v>
      </c>
      <c r="C2173" s="608" t="s">
        <v>2870</v>
      </c>
      <c r="D2173" s="1464" t="s">
        <v>2177</v>
      </c>
      <c r="E2173" s="24"/>
      <c r="F2173" s="15"/>
      <c r="G2173" s="36"/>
      <c r="H2173" s="37"/>
      <c r="I2173" s="59"/>
      <c r="J2173" s="890"/>
      <c r="K2173" s="39"/>
      <c r="L2173" s="58" t="s">
        <v>2035</v>
      </c>
      <c r="M2173" s="1446" t="s">
        <v>2157</v>
      </c>
      <c r="N2173" s="1334" t="s">
        <v>909</v>
      </c>
      <c r="O2173" s="1408" t="s">
        <v>2869</v>
      </c>
      <c r="P2173" s="179" t="s">
        <v>2868</v>
      </c>
    </row>
    <row r="2174" spans="1:16" s="14" customFormat="1" ht="42.65" customHeight="1" thickBot="1">
      <c r="A2174" s="1018"/>
      <c r="B2174" s="1463" t="s">
        <v>2307</v>
      </c>
      <c r="C2174" s="608" t="s">
        <v>2870</v>
      </c>
      <c r="D2174" s="1464" t="s">
        <v>2177</v>
      </c>
      <c r="E2174" s="24"/>
      <c r="F2174" s="15"/>
      <c r="G2174" s="36"/>
      <c r="H2174" s="37"/>
      <c r="I2174" s="59"/>
      <c r="J2174" s="890"/>
      <c r="K2174" s="39"/>
      <c r="L2174" s="58" t="s">
        <v>2213</v>
      </c>
      <c r="M2174" s="1446" t="s">
        <v>2157</v>
      </c>
      <c r="N2174" s="1334" t="s">
        <v>909</v>
      </c>
      <c r="O2174" s="1408" t="s">
        <v>2869</v>
      </c>
      <c r="P2174" s="179" t="s">
        <v>2847</v>
      </c>
    </row>
    <row r="2175" spans="1:16" s="21" customFormat="1" ht="42.65" customHeight="1" thickBot="1">
      <c r="A2175" s="1020"/>
      <c r="B2175" s="1463" t="s">
        <v>2307</v>
      </c>
      <c r="C2175" s="607" t="s">
        <v>2871</v>
      </c>
      <c r="D2175" s="1464" t="s">
        <v>2177</v>
      </c>
      <c r="E2175" s="980"/>
      <c r="F2175" s="15"/>
      <c r="G2175" s="36"/>
      <c r="H2175" s="37"/>
      <c r="I2175" s="59"/>
      <c r="J2175" s="890"/>
      <c r="K2175" s="39"/>
      <c r="L2175" s="117" t="s">
        <v>52</v>
      </c>
      <c r="M2175" s="1446" t="s">
        <v>2157</v>
      </c>
      <c r="N2175" s="1334" t="s">
        <v>909</v>
      </c>
      <c r="O2175" s="1408" t="s">
        <v>2872</v>
      </c>
      <c r="P2175" s="179" t="s">
        <v>1226</v>
      </c>
    </row>
    <row r="2176" spans="1:16" s="14" customFormat="1" ht="42.65" customHeight="1" thickBot="1">
      <c r="A2176" s="1018"/>
      <c r="B2176" s="1463" t="s">
        <v>2307</v>
      </c>
      <c r="C2176" s="607" t="s">
        <v>2871</v>
      </c>
      <c r="D2176" s="1464" t="s">
        <v>2177</v>
      </c>
      <c r="E2176" s="980"/>
      <c r="F2176" s="15"/>
      <c r="G2176" s="36"/>
      <c r="H2176" s="37"/>
      <c r="I2176" s="59"/>
      <c r="J2176" s="890"/>
      <c r="K2176" s="39"/>
      <c r="L2176" s="58" t="s">
        <v>447</v>
      </c>
      <c r="M2176" s="1446" t="s">
        <v>2157</v>
      </c>
      <c r="N2176" s="1334" t="s">
        <v>909</v>
      </c>
      <c r="O2176" s="1408" t="s">
        <v>2873</v>
      </c>
      <c r="P2176" s="179" t="s">
        <v>1226</v>
      </c>
    </row>
    <row r="2177" spans="1:16" s="21" customFormat="1" ht="85" customHeight="1" thickBot="1">
      <c r="A2177" s="1020"/>
      <c r="B2177" s="1463" t="s">
        <v>2307</v>
      </c>
      <c r="C2177" s="607" t="s">
        <v>2871</v>
      </c>
      <c r="D2177" s="1464" t="s">
        <v>2177</v>
      </c>
      <c r="E2177" s="980"/>
      <c r="F2177" s="15"/>
      <c r="G2177" s="36"/>
      <c r="H2177" s="37"/>
      <c r="I2177" s="59"/>
      <c r="J2177" s="890"/>
      <c r="K2177" s="39"/>
      <c r="L2177" s="58" t="s">
        <v>904</v>
      </c>
      <c r="M2177" s="1446" t="s">
        <v>2157</v>
      </c>
      <c r="N2177" s="1334" t="s">
        <v>909</v>
      </c>
      <c r="O2177" s="1408" t="s">
        <v>2873</v>
      </c>
      <c r="P2177" s="179" t="s">
        <v>2874</v>
      </c>
    </row>
    <row r="2178" spans="1:16" s="14" customFormat="1" ht="85" customHeight="1" thickBot="1">
      <c r="A2178" s="1018"/>
      <c r="B2178" s="1463" t="s">
        <v>2307</v>
      </c>
      <c r="C2178" s="607" t="s">
        <v>2871</v>
      </c>
      <c r="D2178" s="1464" t="s">
        <v>2177</v>
      </c>
      <c r="E2178" s="980"/>
      <c r="F2178" s="981"/>
      <c r="G2178" s="982"/>
      <c r="H2178" s="952"/>
      <c r="I2178" s="59"/>
      <c r="J2178" s="890"/>
      <c r="K2178" s="952"/>
      <c r="L2178" s="117" t="s">
        <v>906</v>
      </c>
      <c r="M2178" s="1446" t="s">
        <v>2157</v>
      </c>
      <c r="N2178" s="1334" t="s">
        <v>909</v>
      </c>
      <c r="O2178" s="1408" t="s">
        <v>2873</v>
      </c>
      <c r="P2178" s="179" t="s">
        <v>2874</v>
      </c>
    </row>
    <row r="2179" spans="1:16" s="21" customFormat="1" ht="42.65" customHeight="1" thickBot="1">
      <c r="A2179" s="1020"/>
      <c r="B2179" s="1463" t="s">
        <v>2307</v>
      </c>
      <c r="C2179" s="607" t="s">
        <v>2871</v>
      </c>
      <c r="D2179" s="1464" t="s">
        <v>2177</v>
      </c>
      <c r="E2179" s="980"/>
      <c r="F2179" s="981"/>
      <c r="G2179" s="982"/>
      <c r="H2179" s="952"/>
      <c r="I2179" s="59"/>
      <c r="J2179" s="890"/>
      <c r="K2179" s="952"/>
      <c r="L2179" s="58" t="s">
        <v>2034</v>
      </c>
      <c r="M2179" s="1446" t="s">
        <v>2157</v>
      </c>
      <c r="N2179" s="1334" t="s">
        <v>909</v>
      </c>
      <c r="O2179" s="1408" t="s">
        <v>2875</v>
      </c>
      <c r="P2179" s="179" t="s">
        <v>1226</v>
      </c>
    </row>
    <row r="2180" spans="1:16" s="21" customFormat="1" ht="42.65" customHeight="1" thickBot="1">
      <c r="A2180" s="1020"/>
      <c r="B2180" s="1463" t="s">
        <v>2307</v>
      </c>
      <c r="C2180" s="607" t="s">
        <v>2871</v>
      </c>
      <c r="D2180" s="1464" t="s">
        <v>2177</v>
      </c>
      <c r="E2180" s="980"/>
      <c r="F2180" s="981"/>
      <c r="G2180" s="982"/>
      <c r="H2180" s="952"/>
      <c r="I2180" s="59"/>
      <c r="J2180" s="890"/>
      <c r="K2180" s="952"/>
      <c r="L2180" s="58" t="s">
        <v>2213</v>
      </c>
      <c r="M2180" s="1446" t="s">
        <v>2157</v>
      </c>
      <c r="N2180" s="1334" t="s">
        <v>909</v>
      </c>
      <c r="O2180" s="1408" t="s">
        <v>2873</v>
      </c>
      <c r="P2180" s="179" t="s">
        <v>1226</v>
      </c>
    </row>
    <row r="2181" spans="1:16" s="21" customFormat="1" ht="85.5" customHeight="1" thickBot="1">
      <c r="A2181" s="1020"/>
      <c r="B2181" s="1463" t="s">
        <v>2307</v>
      </c>
      <c r="C2181" s="607" t="s">
        <v>2871</v>
      </c>
      <c r="D2181" s="1464" t="s">
        <v>2177</v>
      </c>
      <c r="E2181" s="980"/>
      <c r="F2181" s="981"/>
      <c r="G2181" s="982"/>
      <c r="H2181" s="952"/>
      <c r="I2181" s="59"/>
      <c r="J2181" s="890"/>
      <c r="K2181" s="952"/>
      <c r="L2181" s="58" t="s">
        <v>2214</v>
      </c>
      <c r="M2181" s="1446" t="s">
        <v>2157</v>
      </c>
      <c r="N2181" s="1334" t="s">
        <v>909</v>
      </c>
      <c r="O2181" s="1408" t="s">
        <v>2873</v>
      </c>
      <c r="P2181" s="179" t="s">
        <v>2874</v>
      </c>
    </row>
    <row r="2182" spans="1:16" s="21" customFormat="1" ht="85.5" customHeight="1" thickBot="1">
      <c r="A2182" s="1020"/>
      <c r="B2182" s="1463" t="s">
        <v>2307</v>
      </c>
      <c r="C2182" s="607" t="s">
        <v>2871</v>
      </c>
      <c r="D2182" s="1464" t="s">
        <v>2177</v>
      </c>
      <c r="E2182" s="980"/>
      <c r="F2182" s="981"/>
      <c r="G2182" s="982"/>
      <c r="H2182" s="952"/>
      <c r="I2182" s="59"/>
      <c r="J2182" s="890"/>
      <c r="K2182" s="952"/>
      <c r="L2182" s="58" t="s">
        <v>2215</v>
      </c>
      <c r="M2182" s="1446" t="s">
        <v>2157</v>
      </c>
      <c r="N2182" s="1334" t="s">
        <v>909</v>
      </c>
      <c r="O2182" s="1408" t="s">
        <v>2873</v>
      </c>
      <c r="P2182" s="179" t="s">
        <v>2876</v>
      </c>
    </row>
    <row r="2183" spans="1:16" s="21" customFormat="1" ht="85.5" customHeight="1" thickBot="1">
      <c r="A2183" s="1020"/>
      <c r="B2183" s="1463" t="s">
        <v>2307</v>
      </c>
      <c r="C2183" s="607" t="s">
        <v>2871</v>
      </c>
      <c r="D2183" s="1464" t="s">
        <v>2177</v>
      </c>
      <c r="E2183" s="980"/>
      <c r="F2183" s="981"/>
      <c r="G2183" s="982"/>
      <c r="H2183" s="952"/>
      <c r="I2183" s="59"/>
      <c r="J2183" s="890"/>
      <c r="K2183" s="952"/>
      <c r="L2183" s="58" t="s">
        <v>2237</v>
      </c>
      <c r="M2183" s="1446" t="s">
        <v>2157</v>
      </c>
      <c r="N2183" s="1334" t="s">
        <v>909</v>
      </c>
      <c r="O2183" s="1408" t="s">
        <v>2873</v>
      </c>
      <c r="P2183" s="179" t="s">
        <v>2874</v>
      </c>
    </row>
    <row r="2184" spans="1:16" s="21" customFormat="1" ht="42.65" customHeight="1" thickBot="1">
      <c r="A2184" s="1020"/>
      <c r="B2184" s="1463" t="s">
        <v>2307</v>
      </c>
      <c r="C2184" s="607" t="s">
        <v>2877</v>
      </c>
      <c r="D2184" s="1464" t="s">
        <v>2177</v>
      </c>
      <c r="E2184" s="980"/>
      <c r="F2184" s="981"/>
      <c r="G2184" s="982"/>
      <c r="H2184" s="952"/>
      <c r="I2184" s="59"/>
      <c r="J2184" s="890"/>
      <c r="K2184" s="952"/>
      <c r="L2184" s="117" t="s">
        <v>52</v>
      </c>
      <c r="M2184" s="1446" t="s">
        <v>2157</v>
      </c>
      <c r="N2184" s="1334" t="s">
        <v>909</v>
      </c>
      <c r="O2184" s="1408" t="s">
        <v>2878</v>
      </c>
      <c r="P2184" s="179" t="s">
        <v>1226</v>
      </c>
    </row>
    <row r="2185" spans="1:16" s="21" customFormat="1" ht="42.65" customHeight="1" thickBot="1">
      <c r="A2185" s="1020"/>
      <c r="B2185" s="1463" t="s">
        <v>2307</v>
      </c>
      <c r="C2185" s="607" t="s">
        <v>2877</v>
      </c>
      <c r="D2185" s="1464" t="s">
        <v>2177</v>
      </c>
      <c r="E2185" s="980"/>
      <c r="F2185" s="981"/>
      <c r="G2185" s="982"/>
      <c r="H2185" s="952"/>
      <c r="I2185" s="59"/>
      <c r="J2185" s="890"/>
      <c r="K2185" s="952"/>
      <c r="L2185" s="58" t="s">
        <v>447</v>
      </c>
      <c r="M2185" s="1446" t="s">
        <v>2157</v>
      </c>
      <c r="N2185" s="1334" t="s">
        <v>909</v>
      </c>
      <c r="O2185" s="1408" t="s">
        <v>2879</v>
      </c>
      <c r="P2185" s="179" t="s">
        <v>1226</v>
      </c>
    </row>
    <row r="2186" spans="1:16" s="21" customFormat="1" ht="42.65" customHeight="1" thickBot="1">
      <c r="A2186" s="1020"/>
      <c r="B2186" s="1463" t="s">
        <v>2307</v>
      </c>
      <c r="C2186" s="607" t="s">
        <v>2877</v>
      </c>
      <c r="D2186" s="1464" t="s">
        <v>2177</v>
      </c>
      <c r="E2186" s="980"/>
      <c r="F2186" s="981"/>
      <c r="G2186" s="982"/>
      <c r="H2186" s="952"/>
      <c r="I2186" s="59"/>
      <c r="J2186" s="890"/>
      <c r="K2186" s="952"/>
      <c r="L2186" s="58" t="s">
        <v>904</v>
      </c>
      <c r="M2186" s="1446" t="s">
        <v>2157</v>
      </c>
      <c r="N2186" s="1334" t="s">
        <v>909</v>
      </c>
      <c r="O2186" s="1408" t="s">
        <v>2880</v>
      </c>
      <c r="P2186" s="179" t="s">
        <v>2874</v>
      </c>
    </row>
    <row r="2187" spans="1:16" s="14" customFormat="1" ht="42.65" customHeight="1" thickBot="1">
      <c r="A2187" s="1018"/>
      <c r="B2187" s="1463" t="s">
        <v>2307</v>
      </c>
      <c r="C2187" s="607" t="s">
        <v>2877</v>
      </c>
      <c r="D2187" s="1464" t="s">
        <v>2177</v>
      </c>
      <c r="E2187" s="980"/>
      <c r="F2187" s="981"/>
      <c r="G2187" s="982"/>
      <c r="H2187" s="952"/>
      <c r="I2187" s="59"/>
      <c r="J2187" s="890"/>
      <c r="K2187" s="952"/>
      <c r="L2187" s="117" t="s">
        <v>906</v>
      </c>
      <c r="M2187" s="1446" t="s">
        <v>2157</v>
      </c>
      <c r="N2187" s="1334" t="s">
        <v>909</v>
      </c>
      <c r="O2187" s="1408" t="s">
        <v>2880</v>
      </c>
      <c r="P2187" s="179" t="s">
        <v>2876</v>
      </c>
    </row>
    <row r="2188" spans="1:16" s="14" customFormat="1" ht="42.65" customHeight="1" thickBot="1">
      <c r="A2188" s="1018"/>
      <c r="B2188" s="1463" t="s">
        <v>2307</v>
      </c>
      <c r="C2188" s="607" t="s">
        <v>2877</v>
      </c>
      <c r="D2188" s="1464" t="s">
        <v>2177</v>
      </c>
      <c r="E2188" s="980"/>
      <c r="F2188" s="981"/>
      <c r="G2188" s="982"/>
      <c r="H2188" s="952"/>
      <c r="I2188" s="59"/>
      <c r="J2188" s="890"/>
      <c r="K2188" s="952"/>
      <c r="L2188" s="58" t="s">
        <v>2034</v>
      </c>
      <c r="M2188" s="1446" t="s">
        <v>2157</v>
      </c>
      <c r="N2188" s="1334" t="s">
        <v>909</v>
      </c>
      <c r="O2188" s="1408" t="s">
        <v>2878</v>
      </c>
      <c r="P2188" s="179" t="s">
        <v>1226</v>
      </c>
    </row>
    <row r="2189" spans="1:16" s="14" customFormat="1" ht="42.65" customHeight="1" thickBot="1">
      <c r="A2189" s="1018"/>
      <c r="B2189" s="1463" t="s">
        <v>2307</v>
      </c>
      <c r="C2189" s="607" t="s">
        <v>2877</v>
      </c>
      <c r="D2189" s="1464" t="s">
        <v>2177</v>
      </c>
      <c r="E2189" s="980"/>
      <c r="F2189" s="981"/>
      <c r="G2189" s="982"/>
      <c r="H2189" s="952"/>
      <c r="I2189" s="59"/>
      <c r="J2189" s="890"/>
      <c r="K2189" s="952"/>
      <c r="L2189" s="58" t="s">
        <v>2213</v>
      </c>
      <c r="M2189" s="1446" t="s">
        <v>2157</v>
      </c>
      <c r="N2189" s="1334" t="s">
        <v>909</v>
      </c>
      <c r="O2189" s="1408" t="s">
        <v>2879</v>
      </c>
      <c r="P2189" s="179" t="s">
        <v>1226</v>
      </c>
    </row>
    <row r="2190" spans="1:16" s="14" customFormat="1" ht="86" customHeight="1" thickBot="1">
      <c r="A2190" s="1018"/>
      <c r="B2190" s="1463" t="s">
        <v>2307</v>
      </c>
      <c r="C2190" s="607" t="s">
        <v>2877</v>
      </c>
      <c r="D2190" s="1464" t="s">
        <v>2177</v>
      </c>
      <c r="E2190" s="980"/>
      <c r="F2190" s="981"/>
      <c r="G2190" s="982"/>
      <c r="H2190" s="952"/>
      <c r="I2190" s="59"/>
      <c r="J2190" s="890"/>
      <c r="K2190" s="952"/>
      <c r="L2190" s="58" t="s">
        <v>2214</v>
      </c>
      <c r="M2190" s="1446" t="s">
        <v>2157</v>
      </c>
      <c r="N2190" s="1334" t="s">
        <v>909</v>
      </c>
      <c r="O2190" s="1408" t="s">
        <v>2881</v>
      </c>
      <c r="P2190" s="179" t="s">
        <v>2876</v>
      </c>
    </row>
    <row r="2191" spans="1:16" s="14" customFormat="1" ht="86" customHeight="1" thickBot="1">
      <c r="A2191" s="1018"/>
      <c r="B2191" s="1463" t="s">
        <v>2307</v>
      </c>
      <c r="C2191" s="607" t="s">
        <v>2877</v>
      </c>
      <c r="D2191" s="1464" t="s">
        <v>2177</v>
      </c>
      <c r="E2191" s="980"/>
      <c r="F2191" s="981"/>
      <c r="G2191" s="982"/>
      <c r="H2191" s="952"/>
      <c r="I2191" s="59"/>
      <c r="J2191" s="890"/>
      <c r="K2191" s="952"/>
      <c r="L2191" s="58" t="s">
        <v>2215</v>
      </c>
      <c r="M2191" s="1446" t="s">
        <v>2157</v>
      </c>
      <c r="N2191" s="1334" t="s">
        <v>909</v>
      </c>
      <c r="O2191" s="1408" t="s">
        <v>2879</v>
      </c>
      <c r="P2191" s="179" t="s">
        <v>2876</v>
      </c>
    </row>
    <row r="2192" spans="1:16" s="14" customFormat="1" ht="86" customHeight="1" thickBot="1">
      <c r="A2192" s="1018"/>
      <c r="B2192" s="1463" t="s">
        <v>2307</v>
      </c>
      <c r="C2192" s="607" t="s">
        <v>2877</v>
      </c>
      <c r="D2192" s="1464" t="s">
        <v>2177</v>
      </c>
      <c r="E2192" s="980"/>
      <c r="F2192" s="981"/>
      <c r="G2192" s="982"/>
      <c r="H2192" s="952"/>
      <c r="I2192" s="59"/>
      <c r="J2192" s="890"/>
      <c r="K2192" s="952"/>
      <c r="L2192" s="58" t="s">
        <v>2237</v>
      </c>
      <c r="M2192" s="1446" t="s">
        <v>2157</v>
      </c>
      <c r="N2192" s="1334" t="s">
        <v>909</v>
      </c>
      <c r="O2192" s="1408" t="s">
        <v>2880</v>
      </c>
      <c r="P2192" s="179" t="s">
        <v>2874</v>
      </c>
    </row>
    <row r="2193" spans="1:16" s="21" customFormat="1" ht="42.65" customHeight="1" thickBot="1">
      <c r="A2193" s="1020"/>
      <c r="B2193" s="1463" t="s">
        <v>2307</v>
      </c>
      <c r="C2193" s="607" t="s">
        <v>2882</v>
      </c>
      <c r="D2193" s="1464" t="s">
        <v>2177</v>
      </c>
      <c r="E2193" s="980"/>
      <c r="F2193" s="981"/>
      <c r="G2193" s="982"/>
      <c r="H2193" s="952"/>
      <c r="I2193" s="59"/>
      <c r="J2193" s="890"/>
      <c r="K2193" s="952"/>
      <c r="L2193" s="117" t="s">
        <v>52</v>
      </c>
      <c r="M2193" s="1446" t="s">
        <v>2157</v>
      </c>
      <c r="N2193" s="1334" t="s">
        <v>909</v>
      </c>
      <c r="O2193" s="1408" t="s">
        <v>2883</v>
      </c>
      <c r="P2193" s="179" t="s">
        <v>2350</v>
      </c>
    </row>
    <row r="2194" spans="1:16" s="14" customFormat="1" ht="42.65" customHeight="1" thickBot="1">
      <c r="A2194" s="1018"/>
      <c r="B2194" s="1463" t="s">
        <v>2307</v>
      </c>
      <c r="C2194" s="607" t="s">
        <v>2882</v>
      </c>
      <c r="D2194" s="1464" t="s">
        <v>2177</v>
      </c>
      <c r="E2194" s="980"/>
      <c r="F2194" s="981"/>
      <c r="G2194" s="982"/>
      <c r="H2194" s="952"/>
      <c r="I2194" s="59"/>
      <c r="J2194" s="890"/>
      <c r="K2194" s="952"/>
      <c r="L2194" s="58" t="s">
        <v>447</v>
      </c>
      <c r="M2194" s="1446" t="s">
        <v>2157</v>
      </c>
      <c r="N2194" s="1334" t="s">
        <v>909</v>
      </c>
      <c r="O2194" s="1408" t="s">
        <v>2884</v>
      </c>
      <c r="P2194" s="179" t="s">
        <v>2350</v>
      </c>
    </row>
    <row r="2195" spans="1:16" s="21" customFormat="1" ht="42.65" customHeight="1" thickBot="1">
      <c r="A2195" s="1020"/>
      <c r="B2195" s="1463" t="s">
        <v>2307</v>
      </c>
      <c r="C2195" s="607" t="s">
        <v>2882</v>
      </c>
      <c r="D2195" s="1464" t="s">
        <v>2177</v>
      </c>
      <c r="E2195" s="980"/>
      <c r="F2195" s="981"/>
      <c r="G2195" s="982"/>
      <c r="H2195" s="952"/>
      <c r="I2195" s="59"/>
      <c r="J2195" s="890"/>
      <c r="K2195" s="952"/>
      <c r="L2195" s="58" t="s">
        <v>904</v>
      </c>
      <c r="M2195" s="1446" t="s">
        <v>2157</v>
      </c>
      <c r="N2195" s="1334" t="s">
        <v>909</v>
      </c>
      <c r="O2195" s="1408" t="s">
        <v>2885</v>
      </c>
      <c r="P2195" s="179" t="s">
        <v>2886</v>
      </c>
    </row>
    <row r="2196" spans="1:16" s="14" customFormat="1" ht="42.65" customHeight="1" thickBot="1">
      <c r="A2196" s="1018"/>
      <c r="B2196" s="1463" t="s">
        <v>2307</v>
      </c>
      <c r="C2196" s="607" t="s">
        <v>2882</v>
      </c>
      <c r="D2196" s="1464" t="s">
        <v>2177</v>
      </c>
      <c r="E2196" s="980"/>
      <c r="F2196" s="981"/>
      <c r="G2196" s="982"/>
      <c r="H2196" s="952"/>
      <c r="I2196" s="59"/>
      <c r="J2196" s="890"/>
      <c r="K2196" s="952"/>
      <c r="L2196" s="117" t="s">
        <v>906</v>
      </c>
      <c r="M2196" s="1446" t="s">
        <v>2157</v>
      </c>
      <c r="N2196" s="1334" t="s">
        <v>909</v>
      </c>
      <c r="O2196" s="1408" t="s">
        <v>2887</v>
      </c>
      <c r="P2196" s="179" t="s">
        <v>2888</v>
      </c>
    </row>
    <row r="2197" spans="1:16" s="14" customFormat="1" ht="42.65" customHeight="1" thickBot="1">
      <c r="A2197" s="1018"/>
      <c r="B2197" s="1463" t="s">
        <v>2307</v>
      </c>
      <c r="C2197" s="607" t="s">
        <v>2882</v>
      </c>
      <c r="D2197" s="1464" t="s">
        <v>2177</v>
      </c>
      <c r="E2197" s="980"/>
      <c r="F2197" s="981"/>
      <c r="G2197" s="982"/>
      <c r="H2197" s="952"/>
      <c r="I2197" s="59"/>
      <c r="J2197" s="890"/>
      <c r="K2197" s="952"/>
      <c r="L2197" s="58" t="s">
        <v>2034</v>
      </c>
      <c r="M2197" s="1446" t="s">
        <v>2157</v>
      </c>
      <c r="N2197" s="1334" t="s">
        <v>909</v>
      </c>
      <c r="O2197" s="1408" t="s">
        <v>2889</v>
      </c>
      <c r="P2197" s="179" t="s">
        <v>2350</v>
      </c>
    </row>
    <row r="2198" spans="1:16" s="14" customFormat="1" ht="42.65" customHeight="1" thickBot="1">
      <c r="A2198" s="1018"/>
      <c r="B2198" s="1463" t="s">
        <v>2307</v>
      </c>
      <c r="C2198" s="607" t="s">
        <v>2882</v>
      </c>
      <c r="D2198" s="1464" t="s">
        <v>2177</v>
      </c>
      <c r="E2198" s="980"/>
      <c r="F2198" s="981"/>
      <c r="G2198" s="982"/>
      <c r="H2198" s="952"/>
      <c r="I2198" s="59"/>
      <c r="J2198" s="890"/>
      <c r="K2198" s="952"/>
      <c r="L2198" s="58" t="s">
        <v>2213</v>
      </c>
      <c r="M2198" s="1446" t="s">
        <v>2157</v>
      </c>
      <c r="N2198" s="1334" t="s">
        <v>909</v>
      </c>
      <c r="O2198" s="1408" t="s">
        <v>2884</v>
      </c>
      <c r="P2198" s="179" t="s">
        <v>2350</v>
      </c>
    </row>
    <row r="2199" spans="1:16" s="14" customFormat="1" ht="79.5" customHeight="1" thickBot="1">
      <c r="A2199" s="1018"/>
      <c r="B2199" s="1463" t="s">
        <v>2307</v>
      </c>
      <c r="C2199" s="607" t="s">
        <v>2882</v>
      </c>
      <c r="D2199" s="1464" t="s">
        <v>2177</v>
      </c>
      <c r="E2199" s="903"/>
      <c r="F2199" s="981"/>
      <c r="G2199" s="982"/>
      <c r="H2199" s="952"/>
      <c r="I2199" s="59"/>
      <c r="J2199" s="890"/>
      <c r="K2199" s="952"/>
      <c r="L2199" s="58" t="s">
        <v>2214</v>
      </c>
      <c r="M2199" s="1446" t="s">
        <v>2157</v>
      </c>
      <c r="N2199" s="1334" t="s">
        <v>909</v>
      </c>
      <c r="O2199" s="1408" t="s">
        <v>2885</v>
      </c>
      <c r="P2199" s="179" t="s">
        <v>2888</v>
      </c>
    </row>
    <row r="2200" spans="1:16" s="14" customFormat="1" ht="79.5" customHeight="1" thickBot="1">
      <c r="A2200" s="1018"/>
      <c r="B2200" s="1463" t="s">
        <v>2307</v>
      </c>
      <c r="C2200" s="607" t="s">
        <v>2882</v>
      </c>
      <c r="D2200" s="1464" t="s">
        <v>2177</v>
      </c>
      <c r="E2200" s="903"/>
      <c r="F2200" s="981"/>
      <c r="G2200" s="982"/>
      <c r="H2200" s="952"/>
      <c r="I2200" s="59"/>
      <c r="J2200" s="890"/>
      <c r="K2200" s="952"/>
      <c r="L2200" s="58" t="s">
        <v>2215</v>
      </c>
      <c r="M2200" s="1446" t="s">
        <v>2157</v>
      </c>
      <c r="N2200" s="1334" t="s">
        <v>909</v>
      </c>
      <c r="O2200" s="1408" t="s">
        <v>2887</v>
      </c>
      <c r="P2200" s="179" t="s">
        <v>2888</v>
      </c>
    </row>
    <row r="2201" spans="1:16" s="14" customFormat="1" ht="79.5" customHeight="1" thickBot="1">
      <c r="A2201" s="1018"/>
      <c r="B2201" s="1463" t="s">
        <v>2307</v>
      </c>
      <c r="C2201" s="607" t="s">
        <v>2882</v>
      </c>
      <c r="D2201" s="1464" t="s">
        <v>2177</v>
      </c>
      <c r="E2201" s="903"/>
      <c r="F2201" s="981"/>
      <c r="G2201" s="982"/>
      <c r="H2201" s="952"/>
      <c r="I2201" s="59"/>
      <c r="J2201" s="890"/>
      <c r="K2201" s="952"/>
      <c r="L2201" s="58" t="s">
        <v>2237</v>
      </c>
      <c r="M2201" s="1446" t="s">
        <v>2157</v>
      </c>
      <c r="N2201" s="1334" t="s">
        <v>909</v>
      </c>
      <c r="O2201" s="1408" t="s">
        <v>2884</v>
      </c>
      <c r="P2201" s="179" t="s">
        <v>2888</v>
      </c>
    </row>
    <row r="2202" spans="1:16" s="14" customFormat="1" ht="42.65" customHeight="1" thickBot="1">
      <c r="A2202" s="1018"/>
      <c r="B2202" s="1463" t="s">
        <v>2307</v>
      </c>
      <c r="C2202" s="607" t="s">
        <v>2890</v>
      </c>
      <c r="D2202" s="1510"/>
      <c r="E2202" s="960"/>
      <c r="F2202" s="981"/>
      <c r="G2202" s="982"/>
      <c r="H2202" s="952"/>
      <c r="I2202" s="59"/>
      <c r="J2202" s="890"/>
      <c r="K2202" s="952"/>
      <c r="L2202" s="58" t="s">
        <v>52</v>
      </c>
      <c r="M2202" s="1446" t="s">
        <v>2157</v>
      </c>
      <c r="N2202" s="1334" t="s">
        <v>909</v>
      </c>
      <c r="O2202" s="1408" t="s">
        <v>2891</v>
      </c>
      <c r="P2202" s="179" t="s">
        <v>2847</v>
      </c>
    </row>
    <row r="2203" spans="1:16" s="14" customFormat="1" ht="42.65" customHeight="1" thickBot="1">
      <c r="A2203" s="1018"/>
      <c r="B2203" s="1463" t="s">
        <v>2307</v>
      </c>
      <c r="C2203" s="607" t="s">
        <v>2890</v>
      </c>
      <c r="D2203" s="1510"/>
      <c r="E2203" s="960"/>
      <c r="F2203" s="981"/>
      <c r="G2203" s="982"/>
      <c r="H2203" s="952"/>
      <c r="I2203" s="59"/>
      <c r="J2203" s="890"/>
      <c r="K2203" s="952"/>
      <c r="L2203" s="58" t="s">
        <v>445</v>
      </c>
      <c r="M2203" s="1446" t="s">
        <v>2157</v>
      </c>
      <c r="N2203" s="1334" t="s">
        <v>909</v>
      </c>
      <c r="O2203" s="1408" t="s">
        <v>2891</v>
      </c>
      <c r="P2203" s="179" t="s">
        <v>2892</v>
      </c>
    </row>
    <row r="2204" spans="1:16" s="14" customFormat="1" ht="42.65" customHeight="1" thickBot="1">
      <c r="A2204" s="1018"/>
      <c r="B2204" s="1463" t="s">
        <v>2307</v>
      </c>
      <c r="C2204" s="607" t="s">
        <v>2890</v>
      </c>
      <c r="D2204" s="1510"/>
      <c r="E2204" s="964"/>
      <c r="F2204" s="981"/>
      <c r="G2204" s="982"/>
      <c r="H2204" s="952"/>
      <c r="I2204" s="59"/>
      <c r="J2204" s="1414"/>
      <c r="K2204" s="952"/>
      <c r="L2204" s="58" t="s">
        <v>447</v>
      </c>
      <c r="M2204" s="1446" t="s">
        <v>2157</v>
      </c>
      <c r="N2204" s="1334" t="s">
        <v>909</v>
      </c>
      <c r="O2204" s="1408" t="s">
        <v>2891</v>
      </c>
      <c r="P2204" s="179" t="s">
        <v>2847</v>
      </c>
    </row>
    <row r="2205" spans="1:16" s="14" customFormat="1" ht="42.65" customHeight="1" thickBot="1">
      <c r="A2205" s="1018"/>
      <c r="B2205" s="1463" t="s">
        <v>2307</v>
      </c>
      <c r="C2205" s="607" t="s">
        <v>2890</v>
      </c>
      <c r="D2205" s="1583"/>
      <c r="E2205" s="960"/>
      <c r="F2205" s="66"/>
      <c r="G2205" s="961"/>
      <c r="H2205" s="943"/>
      <c r="I2205" s="88"/>
      <c r="J2205" s="1414"/>
      <c r="K2205" s="952"/>
      <c r="L2205" s="117" t="s">
        <v>2034</v>
      </c>
      <c r="M2205" s="1446" t="s">
        <v>2157</v>
      </c>
      <c r="N2205" s="1334" t="s">
        <v>909</v>
      </c>
      <c r="O2205" s="1408" t="s">
        <v>2891</v>
      </c>
      <c r="P2205" s="179" t="s">
        <v>2847</v>
      </c>
    </row>
    <row r="2206" spans="1:16" s="68" customFormat="1" ht="42.65" customHeight="1" thickBot="1">
      <c r="A2206" s="75"/>
      <c r="B2206" s="1463" t="s">
        <v>2307</v>
      </c>
      <c r="C2206" s="607" t="s">
        <v>2890</v>
      </c>
      <c r="D2206" s="1583"/>
      <c r="E2206" s="964"/>
      <c r="F2206" s="66"/>
      <c r="G2206" s="961"/>
      <c r="H2206" s="943"/>
      <c r="I2206" s="88"/>
      <c r="J2206" s="1414"/>
      <c r="K2206" s="952"/>
      <c r="L2206" s="117" t="s">
        <v>2035</v>
      </c>
      <c r="M2206" s="1446" t="s">
        <v>2157</v>
      </c>
      <c r="N2206" s="1334" t="s">
        <v>909</v>
      </c>
      <c r="O2206" s="1408" t="s">
        <v>2891</v>
      </c>
      <c r="P2206" s="179" t="s">
        <v>2893</v>
      </c>
    </row>
    <row r="2207" spans="1:16" s="14" customFormat="1" ht="42.65" customHeight="1" thickBot="1">
      <c r="A2207" s="1018"/>
      <c r="B2207" s="1463" t="s">
        <v>2307</v>
      </c>
      <c r="C2207" s="607" t="s">
        <v>2890</v>
      </c>
      <c r="D2207" s="1583"/>
      <c r="E2207" s="960"/>
      <c r="F2207" s="948"/>
      <c r="G2207" s="949"/>
      <c r="H2207" s="933"/>
      <c r="I2207" s="86"/>
      <c r="J2207" s="1414"/>
      <c r="K2207" s="952"/>
      <c r="L2207" s="117" t="s">
        <v>2213</v>
      </c>
      <c r="M2207" s="1446" t="s">
        <v>2157</v>
      </c>
      <c r="N2207" s="1334" t="s">
        <v>909</v>
      </c>
      <c r="O2207" s="1408" t="s">
        <v>2894</v>
      </c>
      <c r="P2207" s="179" t="s">
        <v>2847</v>
      </c>
    </row>
    <row r="2208" spans="1:16" s="68" customFormat="1" ht="42.65" customHeight="1" thickBot="1">
      <c r="A2208" s="75"/>
      <c r="B2208" s="1463" t="s">
        <v>2307</v>
      </c>
      <c r="C2208" s="607" t="s">
        <v>2895</v>
      </c>
      <c r="D2208" s="178" t="s">
        <v>465</v>
      </c>
      <c r="E2208" s="947"/>
      <c r="F2208" s="948"/>
      <c r="G2208" s="949" t="str">
        <f>IF(F2208=0,"",E2208/F2208)</f>
        <v/>
      </c>
      <c r="H2208" s="933" t="str">
        <f>IF(F2208=0,"",G2208*1.35)</f>
        <v/>
      </c>
      <c r="I2208" s="86"/>
      <c r="J2208" s="890"/>
      <c r="K2208" s="933" t="str">
        <f>IF(I2208=0,"",I2208*1.35*J2208)</f>
        <v/>
      </c>
      <c r="L2208" s="58" t="s">
        <v>52</v>
      </c>
      <c r="M2208" s="1446" t="s">
        <v>2157</v>
      </c>
      <c r="N2208" s="1334" t="s">
        <v>909</v>
      </c>
      <c r="O2208" s="1408" t="s">
        <v>2896</v>
      </c>
      <c r="P2208" s="179" t="s">
        <v>2897</v>
      </c>
    </row>
    <row r="2209" spans="1:16" s="14" customFormat="1" ht="42.65" customHeight="1" thickBot="1">
      <c r="A2209" s="1018"/>
      <c r="B2209" s="1463" t="s">
        <v>2307</v>
      </c>
      <c r="C2209" s="607" t="s">
        <v>2895</v>
      </c>
      <c r="D2209" s="178" t="s">
        <v>512</v>
      </c>
      <c r="E2209" s="947"/>
      <c r="F2209" s="948"/>
      <c r="G2209" s="949"/>
      <c r="H2209" s="933"/>
      <c r="I2209" s="955" t="str">
        <f>IF(G2209=0,"",G2209*1.2*H2209)</f>
        <v/>
      </c>
      <c r="J2209" s="1414" t="s">
        <v>513</v>
      </c>
      <c r="K2209" s="35" t="str">
        <f>IF(I2208=0,"",K2208*0.1)</f>
        <v/>
      </c>
      <c r="L2209" s="117" t="s">
        <v>2251</v>
      </c>
      <c r="M2209" s="1446" t="s">
        <v>2157</v>
      </c>
      <c r="N2209" s="1334" t="s">
        <v>909</v>
      </c>
      <c r="O2209" s="1408" t="s">
        <v>2896</v>
      </c>
      <c r="P2209" s="179" t="s">
        <v>2892</v>
      </c>
    </row>
    <row r="2210" spans="1:16" s="68" customFormat="1" ht="42.65" customHeight="1" thickBot="1">
      <c r="A2210" s="75"/>
      <c r="B2210" s="1463" t="s">
        <v>2307</v>
      </c>
      <c r="C2210" s="607" t="s">
        <v>2895</v>
      </c>
      <c r="D2210" s="178" t="s">
        <v>512</v>
      </c>
      <c r="E2210" s="947"/>
      <c r="F2210" s="948"/>
      <c r="G2210" s="949"/>
      <c r="H2210" s="933"/>
      <c r="I2210" s="955" t="str">
        <f>IF(G2210=0,"",G2210*1.2*H2210)</f>
        <v/>
      </c>
      <c r="J2210" s="1414" t="s">
        <v>515</v>
      </c>
      <c r="K2210" s="35" t="str">
        <f>IF(I2208=0,"",K2208*0.75)</f>
        <v/>
      </c>
      <c r="L2210" s="58" t="s">
        <v>447</v>
      </c>
      <c r="M2210" s="1446" t="s">
        <v>2157</v>
      </c>
      <c r="N2210" s="1334" t="s">
        <v>909</v>
      </c>
      <c r="O2210" s="1408" t="s">
        <v>2896</v>
      </c>
      <c r="P2210" s="179" t="s">
        <v>2897</v>
      </c>
    </row>
    <row r="2211" spans="1:16" s="14" customFormat="1" ht="103.5" customHeight="1" thickBot="1">
      <c r="A2211" s="1018"/>
      <c r="B2211" s="1463" t="s">
        <v>2307</v>
      </c>
      <c r="C2211" s="607" t="s">
        <v>2898</v>
      </c>
      <c r="D2211" s="1588"/>
      <c r="E2211" s="960"/>
      <c r="F2211" s="948"/>
      <c r="G2211" s="949"/>
      <c r="H2211" s="933"/>
      <c r="I2211" s="86"/>
      <c r="J2211" s="890"/>
      <c r="K2211" s="933" t="str">
        <f>IF(I2211=0,"",I2211*1.35*#REF!)</f>
        <v/>
      </c>
      <c r="L2211" s="58" t="s">
        <v>52</v>
      </c>
      <c r="M2211" s="1446" t="s">
        <v>2157</v>
      </c>
      <c r="N2211" s="1334" t="s">
        <v>909</v>
      </c>
      <c r="O2211" s="1408" t="s">
        <v>2899</v>
      </c>
      <c r="P2211" s="179" t="s">
        <v>2900</v>
      </c>
    </row>
    <row r="2212" spans="1:16" s="68" customFormat="1" ht="103.5" customHeight="1" thickBot="1">
      <c r="A2212" s="75"/>
      <c r="B2212" s="1463" t="s">
        <v>2307</v>
      </c>
      <c r="C2212" s="608" t="s">
        <v>2898</v>
      </c>
      <c r="D2212" s="178"/>
      <c r="E2212" s="974"/>
      <c r="F2212" s="66"/>
      <c r="G2212" s="961"/>
      <c r="H2212" s="943"/>
      <c r="I2212" s="88"/>
      <c r="J2212" s="1414"/>
      <c r="K2212" s="952"/>
      <c r="L2212" s="58" t="s">
        <v>447</v>
      </c>
      <c r="M2212" s="1446" t="s">
        <v>2157</v>
      </c>
      <c r="N2212" s="1334" t="s">
        <v>909</v>
      </c>
      <c r="O2212" s="1408" t="s">
        <v>2899</v>
      </c>
      <c r="P2212" s="179" t="s">
        <v>2901</v>
      </c>
    </row>
    <row r="2213" spans="1:16" s="68" customFormat="1" ht="103.5" customHeight="1" thickBot="1">
      <c r="A2213" s="75"/>
      <c r="B2213" s="1463" t="s">
        <v>2307</v>
      </c>
      <c r="C2213" s="608" t="s">
        <v>2898</v>
      </c>
      <c r="D2213" s="178"/>
      <c r="E2213" s="974"/>
      <c r="F2213" s="66"/>
      <c r="G2213" s="961"/>
      <c r="H2213" s="943"/>
      <c r="I2213" s="88"/>
      <c r="J2213" s="1414"/>
      <c r="K2213" s="952"/>
      <c r="L2213" s="58" t="s">
        <v>904</v>
      </c>
      <c r="M2213" s="1446" t="s">
        <v>2157</v>
      </c>
      <c r="N2213" s="1334" t="s">
        <v>909</v>
      </c>
      <c r="O2213" s="1408" t="s">
        <v>2899</v>
      </c>
      <c r="P2213" s="179" t="s">
        <v>2902</v>
      </c>
    </row>
    <row r="2214" spans="1:16" s="68" customFormat="1" ht="103.5" customHeight="1" thickBot="1">
      <c r="A2214" s="75"/>
      <c r="B2214" s="1463" t="s">
        <v>2307</v>
      </c>
      <c r="C2214" s="608" t="s">
        <v>2898</v>
      </c>
      <c r="D2214" s="178"/>
      <c r="E2214" s="974"/>
      <c r="F2214" s="66"/>
      <c r="G2214" s="961"/>
      <c r="H2214" s="943"/>
      <c r="I2214" s="88"/>
      <c r="J2214" s="1414"/>
      <c r="K2214" s="952"/>
      <c r="L2214" s="58" t="s">
        <v>906</v>
      </c>
      <c r="M2214" s="1446" t="s">
        <v>2157</v>
      </c>
      <c r="N2214" s="1334" t="s">
        <v>909</v>
      </c>
      <c r="O2214" s="1408" t="s">
        <v>2899</v>
      </c>
      <c r="P2214" s="179" t="s">
        <v>2902</v>
      </c>
    </row>
    <row r="2215" spans="1:16" s="68" customFormat="1" ht="103.5" customHeight="1" thickBot="1">
      <c r="A2215" s="75"/>
      <c r="B2215" s="1463" t="s">
        <v>2307</v>
      </c>
      <c r="C2215" s="608" t="s">
        <v>2898</v>
      </c>
      <c r="D2215" s="178"/>
      <c r="E2215" s="974"/>
      <c r="F2215" s="975"/>
      <c r="G2215" s="976"/>
      <c r="H2215" s="977"/>
      <c r="I2215" s="566"/>
      <c r="J2215" s="1414"/>
      <c r="K2215" s="952"/>
      <c r="L2215" s="117" t="s">
        <v>2034</v>
      </c>
      <c r="M2215" s="1446" t="s">
        <v>2157</v>
      </c>
      <c r="N2215" s="1334" t="s">
        <v>909</v>
      </c>
      <c r="O2215" s="1408" t="s">
        <v>2899</v>
      </c>
      <c r="P2215" s="179" t="s">
        <v>2900</v>
      </c>
    </row>
    <row r="2216" spans="1:16" s="68" customFormat="1" ht="103.5" customHeight="1" thickBot="1">
      <c r="A2216" s="75"/>
      <c r="B2216" s="1463" t="s">
        <v>2307</v>
      </c>
      <c r="C2216" s="608" t="s">
        <v>2898</v>
      </c>
      <c r="D2216" s="178"/>
      <c r="E2216" s="974"/>
      <c r="F2216" s="975"/>
      <c r="G2216" s="976"/>
      <c r="H2216" s="977"/>
      <c r="I2216" s="566"/>
      <c r="J2216" s="1414"/>
      <c r="K2216" s="952"/>
      <c r="L2216" s="58" t="s">
        <v>2213</v>
      </c>
      <c r="M2216" s="1446" t="s">
        <v>2157</v>
      </c>
      <c r="N2216" s="1334" t="s">
        <v>909</v>
      </c>
      <c r="O2216" s="1408" t="s">
        <v>2899</v>
      </c>
      <c r="P2216" s="179" t="s">
        <v>2903</v>
      </c>
    </row>
    <row r="2217" spans="1:16" s="68" customFormat="1" ht="103.5" customHeight="1" thickBot="1">
      <c r="A2217" s="75"/>
      <c r="B2217" s="1463" t="s">
        <v>2307</v>
      </c>
      <c r="C2217" s="608" t="s">
        <v>2898</v>
      </c>
      <c r="D2217" s="178"/>
      <c r="E2217" s="974"/>
      <c r="F2217" s="975"/>
      <c r="G2217" s="976"/>
      <c r="H2217" s="977"/>
      <c r="I2217" s="566"/>
      <c r="J2217" s="1414"/>
      <c r="K2217" s="952"/>
      <c r="L2217" s="58" t="s">
        <v>2214</v>
      </c>
      <c r="M2217" s="1446" t="s">
        <v>2157</v>
      </c>
      <c r="N2217" s="1334" t="s">
        <v>909</v>
      </c>
      <c r="O2217" s="1408" t="s">
        <v>2899</v>
      </c>
      <c r="P2217" s="179" t="s">
        <v>2902</v>
      </c>
    </row>
    <row r="2218" spans="1:16" s="68" customFormat="1" ht="103.5" customHeight="1" thickBot="1">
      <c r="A2218" s="75"/>
      <c r="B2218" s="1463" t="s">
        <v>2307</v>
      </c>
      <c r="C2218" s="608" t="s">
        <v>2898</v>
      </c>
      <c r="D2218" s="178"/>
      <c r="E2218" s="974"/>
      <c r="F2218" s="975"/>
      <c r="G2218" s="976"/>
      <c r="H2218" s="977"/>
      <c r="I2218" s="566"/>
      <c r="J2218" s="1414"/>
      <c r="K2218" s="952"/>
      <c r="L2218" s="58" t="s">
        <v>2215</v>
      </c>
      <c r="M2218" s="1446" t="s">
        <v>2157</v>
      </c>
      <c r="N2218" s="1334" t="s">
        <v>909</v>
      </c>
      <c r="O2218" s="1408" t="s">
        <v>2899</v>
      </c>
      <c r="P2218" s="179" t="s">
        <v>2902</v>
      </c>
    </row>
    <row r="2219" spans="1:16" s="68" customFormat="1" ht="103.5" customHeight="1" thickBot="1">
      <c r="A2219" s="75"/>
      <c r="B2219" s="1463" t="s">
        <v>2307</v>
      </c>
      <c r="C2219" s="608" t="s">
        <v>2898</v>
      </c>
      <c r="D2219" s="178"/>
      <c r="E2219" s="974"/>
      <c r="F2219" s="975"/>
      <c r="G2219" s="976"/>
      <c r="H2219" s="977"/>
      <c r="I2219" s="566"/>
      <c r="J2219" s="1414"/>
      <c r="K2219" s="952"/>
      <c r="L2219" s="58" t="s">
        <v>2237</v>
      </c>
      <c r="M2219" s="1446" t="s">
        <v>2157</v>
      </c>
      <c r="N2219" s="1334" t="s">
        <v>909</v>
      </c>
      <c r="O2219" s="1408" t="s">
        <v>2899</v>
      </c>
      <c r="P2219" s="179" t="s">
        <v>2902</v>
      </c>
    </row>
    <row r="2220" spans="1:16" s="68" customFormat="1" ht="103.5" customHeight="1" thickBot="1">
      <c r="A2220" s="75"/>
      <c r="B2220" s="1463" t="s">
        <v>2307</v>
      </c>
      <c r="C2220" s="608" t="s">
        <v>2898</v>
      </c>
      <c r="D2220" s="178"/>
      <c r="E2220" s="974"/>
      <c r="F2220" s="975"/>
      <c r="G2220" s="976"/>
      <c r="H2220" s="977"/>
      <c r="I2220" s="566"/>
      <c r="J2220" s="1414"/>
      <c r="K2220" s="952"/>
      <c r="L2220" s="58" t="s">
        <v>2768</v>
      </c>
      <c r="M2220" s="1446" t="s">
        <v>2157</v>
      </c>
      <c r="N2220" s="1334" t="s">
        <v>909</v>
      </c>
      <c r="O2220" s="1408" t="s">
        <v>2899</v>
      </c>
      <c r="P2220" s="179" t="s">
        <v>2904</v>
      </c>
    </row>
    <row r="2221" spans="1:16" s="68" customFormat="1" ht="103.5" customHeight="1" thickBot="1">
      <c r="A2221" s="75"/>
      <c r="B2221" s="1463" t="s">
        <v>2307</v>
      </c>
      <c r="C2221" s="608" t="s">
        <v>2898</v>
      </c>
      <c r="D2221" s="178"/>
      <c r="E2221" s="974"/>
      <c r="F2221" s="975"/>
      <c r="G2221" s="976"/>
      <c r="H2221" s="977"/>
      <c r="I2221" s="566"/>
      <c r="J2221" s="1414"/>
      <c r="K2221" s="952"/>
      <c r="L2221" s="58" t="s">
        <v>2770</v>
      </c>
      <c r="M2221" s="1446" t="s">
        <v>2157</v>
      </c>
      <c r="N2221" s="1334" t="s">
        <v>909</v>
      </c>
      <c r="O2221" s="1408" t="s">
        <v>2899</v>
      </c>
      <c r="P2221" s="179" t="s">
        <v>2900</v>
      </c>
    </row>
    <row r="2222" spans="1:16" s="68" customFormat="1" ht="103.5" customHeight="1" thickBot="1">
      <c r="A2222" s="75"/>
      <c r="B2222" s="1463" t="s">
        <v>2307</v>
      </c>
      <c r="C2222" s="608" t="s">
        <v>2898</v>
      </c>
      <c r="D2222" s="178"/>
      <c r="E2222" s="974"/>
      <c r="F2222" s="975"/>
      <c r="G2222" s="976"/>
      <c r="H2222" s="977"/>
      <c r="I2222" s="566"/>
      <c r="J2222" s="1414"/>
      <c r="K2222" s="952"/>
      <c r="L2222" s="58" t="s">
        <v>2773</v>
      </c>
      <c r="M2222" s="1446" t="s">
        <v>2157</v>
      </c>
      <c r="N2222" s="1334" t="s">
        <v>909</v>
      </c>
      <c r="O2222" s="1408" t="s">
        <v>2905</v>
      </c>
      <c r="P2222" s="179" t="s">
        <v>2902</v>
      </c>
    </row>
    <row r="2223" spans="1:16" s="68" customFormat="1" ht="103.5" customHeight="1" thickBot="1">
      <c r="A2223" s="75"/>
      <c r="B2223" s="1463" t="s">
        <v>2307</v>
      </c>
      <c r="C2223" s="608" t="s">
        <v>2898</v>
      </c>
      <c r="D2223" s="178"/>
      <c r="E2223" s="974"/>
      <c r="F2223" s="975"/>
      <c r="G2223" s="976"/>
      <c r="H2223" s="977"/>
      <c r="I2223" s="566"/>
      <c r="J2223" s="1414"/>
      <c r="K2223" s="952"/>
      <c r="L2223" s="58" t="s">
        <v>2774</v>
      </c>
      <c r="M2223" s="1446" t="s">
        <v>2157</v>
      </c>
      <c r="N2223" s="1334" t="s">
        <v>909</v>
      </c>
      <c r="O2223" s="1408" t="s">
        <v>2905</v>
      </c>
      <c r="P2223" s="179" t="s">
        <v>2902</v>
      </c>
    </row>
    <row r="2224" spans="1:16" s="68" customFormat="1" ht="103.5" customHeight="1" thickBot="1">
      <c r="A2224" s="75"/>
      <c r="B2224" s="1463" t="s">
        <v>2307</v>
      </c>
      <c r="C2224" s="608" t="s">
        <v>2898</v>
      </c>
      <c r="D2224" s="178"/>
      <c r="E2224" s="974"/>
      <c r="F2224" s="975"/>
      <c r="G2224" s="976"/>
      <c r="H2224" s="977"/>
      <c r="I2224" s="566"/>
      <c r="J2224" s="1414"/>
      <c r="K2224" s="952"/>
      <c r="L2224" s="58" t="s">
        <v>2775</v>
      </c>
      <c r="M2224" s="1446" t="s">
        <v>2157</v>
      </c>
      <c r="N2224" s="1334" t="s">
        <v>909</v>
      </c>
      <c r="O2224" s="1408" t="s">
        <v>2905</v>
      </c>
      <c r="P2224" s="179" t="s">
        <v>2902</v>
      </c>
    </row>
    <row r="2225" spans="1:16" s="68" customFormat="1" ht="103.5" customHeight="1" thickBot="1">
      <c r="A2225" s="75"/>
      <c r="B2225" s="1463" t="s">
        <v>2307</v>
      </c>
      <c r="C2225" s="607" t="s">
        <v>2906</v>
      </c>
      <c r="D2225" s="1464" t="s">
        <v>2177</v>
      </c>
      <c r="E2225" s="960"/>
      <c r="F2225" s="975"/>
      <c r="G2225" s="976"/>
      <c r="H2225" s="977"/>
      <c r="I2225" s="566"/>
      <c r="J2225" s="1414"/>
      <c r="K2225" s="952"/>
      <c r="L2225" s="58" t="s">
        <v>52</v>
      </c>
      <c r="M2225" s="1446" t="s">
        <v>2157</v>
      </c>
      <c r="N2225" s="1334" t="s">
        <v>909</v>
      </c>
      <c r="O2225" s="1408" t="s">
        <v>2907</v>
      </c>
      <c r="P2225" s="179" t="s">
        <v>2900</v>
      </c>
    </row>
    <row r="2226" spans="1:16" s="68" customFormat="1" ht="103.5" customHeight="1" thickBot="1">
      <c r="A2226" s="75"/>
      <c r="B2226" s="1463" t="s">
        <v>2307</v>
      </c>
      <c r="C2226" s="607" t="s">
        <v>2906</v>
      </c>
      <c r="D2226" s="1464" t="s">
        <v>2177</v>
      </c>
      <c r="E2226" s="960"/>
      <c r="F2226" s="975"/>
      <c r="G2226" s="976"/>
      <c r="H2226" s="977"/>
      <c r="I2226" s="566"/>
      <c r="J2226" s="1414"/>
      <c r="K2226" s="952"/>
      <c r="L2226" s="58" t="s">
        <v>2034</v>
      </c>
      <c r="M2226" s="1446" t="s">
        <v>2157</v>
      </c>
      <c r="N2226" s="1334" t="s">
        <v>909</v>
      </c>
      <c r="O2226" s="1408" t="s">
        <v>2907</v>
      </c>
      <c r="P2226" s="179" t="s">
        <v>2900</v>
      </c>
    </row>
    <row r="2227" spans="1:16" s="68" customFormat="1" ht="103.5" customHeight="1" thickBot="1">
      <c r="A2227" s="75"/>
      <c r="B2227" s="1463" t="s">
        <v>2307</v>
      </c>
      <c r="C2227" s="607" t="s">
        <v>2906</v>
      </c>
      <c r="D2227" s="1464" t="s">
        <v>2177</v>
      </c>
      <c r="E2227" s="964"/>
      <c r="F2227" s="975"/>
      <c r="G2227" s="976"/>
      <c r="H2227" s="977"/>
      <c r="I2227" s="566"/>
      <c r="J2227" s="1414"/>
      <c r="K2227" s="952"/>
      <c r="L2227" s="58" t="s">
        <v>904</v>
      </c>
      <c r="M2227" s="1446" t="s">
        <v>2157</v>
      </c>
      <c r="N2227" s="1334" t="s">
        <v>909</v>
      </c>
      <c r="O2227" s="1408" t="s">
        <v>2907</v>
      </c>
      <c r="P2227" s="179" t="s">
        <v>2908</v>
      </c>
    </row>
    <row r="2228" spans="1:16" s="68" customFormat="1" ht="103.5" customHeight="1" thickBot="1">
      <c r="A2228" s="75"/>
      <c r="B2228" s="1463" t="s">
        <v>2307</v>
      </c>
      <c r="C2228" s="608" t="s">
        <v>2906</v>
      </c>
      <c r="D2228" s="1464" t="s">
        <v>2177</v>
      </c>
      <c r="E2228" s="960"/>
      <c r="F2228" s="66"/>
      <c r="G2228" s="961"/>
      <c r="H2228" s="943"/>
      <c r="I2228" s="88"/>
      <c r="J2228" s="1414"/>
      <c r="K2228" s="952"/>
      <c r="L2228" s="58" t="s">
        <v>2214</v>
      </c>
      <c r="M2228" s="1446" t="s">
        <v>2157</v>
      </c>
      <c r="N2228" s="1334" t="s">
        <v>909</v>
      </c>
      <c r="O2228" s="1408" t="s">
        <v>2907</v>
      </c>
      <c r="P2228" s="179" t="s">
        <v>2902</v>
      </c>
    </row>
    <row r="2229" spans="1:16" s="68" customFormat="1" ht="103.5" customHeight="1" thickBot="1">
      <c r="A2229" s="75"/>
      <c r="B2229" s="1463" t="s">
        <v>2307</v>
      </c>
      <c r="C2229" s="608" t="s">
        <v>2906</v>
      </c>
      <c r="D2229" s="1464" t="s">
        <v>2177</v>
      </c>
      <c r="E2229" s="960"/>
      <c r="F2229" s="66"/>
      <c r="G2229" s="961"/>
      <c r="H2229" s="943"/>
      <c r="I2229" s="88"/>
      <c r="J2229" s="1414"/>
      <c r="K2229" s="952"/>
      <c r="L2229" s="58" t="s">
        <v>2215</v>
      </c>
      <c r="M2229" s="1446" t="s">
        <v>2157</v>
      </c>
      <c r="N2229" s="1334" t="s">
        <v>909</v>
      </c>
      <c r="O2229" s="1408" t="s">
        <v>2907</v>
      </c>
      <c r="P2229" s="179" t="s">
        <v>2902</v>
      </c>
    </row>
    <row r="2230" spans="1:16" s="68" customFormat="1" ht="103.5" customHeight="1" thickBot="1">
      <c r="A2230" s="75"/>
      <c r="B2230" s="1463" t="s">
        <v>2307</v>
      </c>
      <c r="C2230" s="608" t="s">
        <v>2906</v>
      </c>
      <c r="D2230" s="1464" t="s">
        <v>2177</v>
      </c>
      <c r="E2230" s="960"/>
      <c r="F2230" s="66"/>
      <c r="G2230" s="961"/>
      <c r="H2230" s="943"/>
      <c r="I2230" s="88"/>
      <c r="J2230" s="1414"/>
      <c r="K2230" s="952"/>
      <c r="L2230" s="1073" t="s">
        <v>906</v>
      </c>
      <c r="M2230" s="1446" t="s">
        <v>2157</v>
      </c>
      <c r="N2230" s="1334" t="s">
        <v>909</v>
      </c>
      <c r="O2230" s="1408" t="s">
        <v>2907</v>
      </c>
      <c r="P2230" s="179" t="s">
        <v>2902</v>
      </c>
    </row>
    <row r="2231" spans="1:16" s="68" customFormat="1" ht="103.5" customHeight="1" thickBot="1">
      <c r="A2231" s="75"/>
      <c r="B2231" s="1463" t="s">
        <v>2307</v>
      </c>
      <c r="C2231" s="608" t="s">
        <v>2906</v>
      </c>
      <c r="D2231" s="1464" t="s">
        <v>2177</v>
      </c>
      <c r="E2231" s="960"/>
      <c r="F2231" s="66"/>
      <c r="G2231" s="961"/>
      <c r="H2231" s="943"/>
      <c r="I2231" s="88"/>
      <c r="J2231" s="1414"/>
      <c r="K2231" s="952"/>
      <c r="L2231" s="58" t="s">
        <v>2237</v>
      </c>
      <c r="M2231" s="1446" t="s">
        <v>2157</v>
      </c>
      <c r="N2231" s="1334" t="s">
        <v>909</v>
      </c>
      <c r="O2231" s="1408" t="s">
        <v>2907</v>
      </c>
      <c r="P2231" s="179" t="s">
        <v>2902</v>
      </c>
    </row>
    <row r="2232" spans="1:16" s="68" customFormat="1" ht="103.5" customHeight="1" thickBot="1">
      <c r="A2232" s="75"/>
      <c r="B2232" s="1463" t="s">
        <v>2307</v>
      </c>
      <c r="C2232" s="608" t="s">
        <v>2906</v>
      </c>
      <c r="D2232" s="1464" t="s">
        <v>2177</v>
      </c>
      <c r="E2232" s="960"/>
      <c r="F2232" s="66"/>
      <c r="G2232" s="961"/>
      <c r="H2232" s="943"/>
      <c r="I2232" s="88"/>
      <c r="J2232" s="1414"/>
      <c r="K2232" s="952"/>
      <c r="L2232" s="58" t="s">
        <v>447</v>
      </c>
      <c r="M2232" s="1446" t="s">
        <v>2157</v>
      </c>
      <c r="N2232" s="1334" t="s">
        <v>909</v>
      </c>
      <c r="O2232" s="1408" t="s">
        <v>2907</v>
      </c>
      <c r="P2232" s="179" t="s">
        <v>2904</v>
      </c>
    </row>
    <row r="2233" spans="1:16" s="68" customFormat="1" ht="103.5" customHeight="1" thickBot="1">
      <c r="A2233" s="75"/>
      <c r="B2233" s="1463" t="s">
        <v>2307</v>
      </c>
      <c r="C2233" s="608" t="s">
        <v>2906</v>
      </c>
      <c r="D2233" s="1464" t="s">
        <v>2177</v>
      </c>
      <c r="E2233" s="960"/>
      <c r="F2233" s="66"/>
      <c r="G2233" s="961"/>
      <c r="H2233" s="943"/>
      <c r="I2233" s="88"/>
      <c r="J2233" s="1414"/>
      <c r="K2233" s="952"/>
      <c r="L2233" s="58" t="s">
        <v>2213</v>
      </c>
      <c r="M2233" s="1446" t="s">
        <v>2157</v>
      </c>
      <c r="N2233" s="1334" t="s">
        <v>909</v>
      </c>
      <c r="O2233" s="1408" t="s">
        <v>2907</v>
      </c>
      <c r="P2233" s="179" t="s">
        <v>2900</v>
      </c>
    </row>
    <row r="2234" spans="1:16" s="68" customFormat="1" ht="42.65" customHeight="1" thickBot="1">
      <c r="A2234" s="75"/>
      <c r="B2234" s="1463" t="s">
        <v>2307</v>
      </c>
      <c r="C2234" s="607" t="s">
        <v>2909</v>
      </c>
      <c r="D2234" s="1464" t="s">
        <v>2177</v>
      </c>
      <c r="E2234" s="960"/>
      <c r="F2234" s="66"/>
      <c r="G2234" s="961"/>
      <c r="H2234" s="943"/>
      <c r="I2234" s="88"/>
      <c r="J2234" s="1414"/>
      <c r="K2234" s="952"/>
      <c r="L2234" s="58" t="s">
        <v>52</v>
      </c>
      <c r="M2234" s="1446" t="s">
        <v>2157</v>
      </c>
      <c r="N2234" s="1334" t="s">
        <v>909</v>
      </c>
      <c r="O2234" s="1408" t="s">
        <v>2910</v>
      </c>
      <c r="P2234" s="179" t="s">
        <v>2911</v>
      </c>
    </row>
    <row r="2235" spans="1:16" s="68" customFormat="1" ht="42.65" customHeight="1" thickBot="1">
      <c r="A2235" s="75"/>
      <c r="B2235" s="1463" t="s">
        <v>2307</v>
      </c>
      <c r="C2235" s="607" t="s">
        <v>2909</v>
      </c>
      <c r="D2235" s="1464" t="s">
        <v>2177</v>
      </c>
      <c r="E2235" s="964"/>
      <c r="F2235" s="66"/>
      <c r="G2235" s="961"/>
      <c r="H2235" s="943"/>
      <c r="I2235" s="88"/>
      <c r="J2235" s="1414"/>
      <c r="K2235" s="952"/>
      <c r="L2235" s="58" t="s">
        <v>2034</v>
      </c>
      <c r="M2235" s="1446" t="s">
        <v>2157</v>
      </c>
      <c r="N2235" s="1334" t="s">
        <v>909</v>
      </c>
      <c r="O2235" s="1408" t="s">
        <v>2912</v>
      </c>
      <c r="P2235" s="179" t="s">
        <v>2911</v>
      </c>
    </row>
    <row r="2236" spans="1:16" s="68" customFormat="1" ht="89" customHeight="1" thickBot="1">
      <c r="A2236" s="75"/>
      <c r="B2236" s="1463" t="s">
        <v>2307</v>
      </c>
      <c r="C2236" s="607" t="s">
        <v>2909</v>
      </c>
      <c r="D2236" s="1464" t="s">
        <v>2177</v>
      </c>
      <c r="E2236" s="964"/>
      <c r="F2236" s="66"/>
      <c r="G2236" s="961"/>
      <c r="H2236" s="943"/>
      <c r="I2236" s="88"/>
      <c r="J2236" s="1414"/>
      <c r="K2236" s="952"/>
      <c r="L2236" s="58" t="s">
        <v>904</v>
      </c>
      <c r="M2236" s="1446" t="s">
        <v>2157</v>
      </c>
      <c r="N2236" s="1334" t="s">
        <v>909</v>
      </c>
      <c r="O2236" s="1408" t="s">
        <v>2910</v>
      </c>
      <c r="P2236" s="179" t="s">
        <v>2902</v>
      </c>
    </row>
    <row r="2237" spans="1:16" s="68" customFormat="1" ht="89" customHeight="1" thickBot="1">
      <c r="A2237" s="75"/>
      <c r="B2237" s="1463" t="s">
        <v>2307</v>
      </c>
      <c r="C2237" s="607" t="s">
        <v>2909</v>
      </c>
      <c r="D2237" s="1464" t="s">
        <v>2177</v>
      </c>
      <c r="E2237" s="964"/>
      <c r="F2237" s="66"/>
      <c r="G2237" s="961"/>
      <c r="H2237" s="943"/>
      <c r="I2237" s="88"/>
      <c r="J2237" s="1414"/>
      <c r="K2237" s="952"/>
      <c r="L2237" s="58" t="s">
        <v>2214</v>
      </c>
      <c r="M2237" s="1446" t="s">
        <v>2157</v>
      </c>
      <c r="N2237" s="1334" t="s">
        <v>909</v>
      </c>
      <c r="O2237" s="1408" t="s">
        <v>2910</v>
      </c>
      <c r="P2237" s="179" t="s">
        <v>2902</v>
      </c>
    </row>
    <row r="2238" spans="1:16" s="68" customFormat="1" ht="89" customHeight="1" thickBot="1">
      <c r="A2238" s="75"/>
      <c r="B2238" s="1463" t="s">
        <v>2307</v>
      </c>
      <c r="C2238" s="607" t="s">
        <v>2909</v>
      </c>
      <c r="D2238" s="1464" t="s">
        <v>2177</v>
      </c>
      <c r="E2238" s="964"/>
      <c r="F2238" s="66"/>
      <c r="G2238" s="961"/>
      <c r="H2238" s="943"/>
      <c r="I2238" s="88"/>
      <c r="J2238" s="1414"/>
      <c r="K2238" s="952"/>
      <c r="L2238" s="58" t="s">
        <v>2215</v>
      </c>
      <c r="M2238" s="1446" t="s">
        <v>2157</v>
      </c>
      <c r="N2238" s="1334" t="s">
        <v>909</v>
      </c>
      <c r="O2238" s="1408" t="s">
        <v>2910</v>
      </c>
      <c r="P2238" s="179" t="s">
        <v>2902</v>
      </c>
    </row>
    <row r="2239" spans="1:16" s="68" customFormat="1" ht="89" customHeight="1" thickBot="1">
      <c r="A2239" s="75"/>
      <c r="B2239" s="1463" t="s">
        <v>2307</v>
      </c>
      <c r="C2239" s="607" t="s">
        <v>2909</v>
      </c>
      <c r="D2239" s="1464" t="s">
        <v>2177</v>
      </c>
      <c r="E2239" s="964"/>
      <c r="F2239" s="66"/>
      <c r="G2239" s="961"/>
      <c r="H2239" s="943"/>
      <c r="I2239" s="88"/>
      <c r="J2239" s="1414"/>
      <c r="K2239" s="952"/>
      <c r="L2239" s="58" t="s">
        <v>906</v>
      </c>
      <c r="M2239" s="1446" t="s">
        <v>2157</v>
      </c>
      <c r="N2239" s="1334" t="s">
        <v>909</v>
      </c>
      <c r="O2239" s="1408" t="s">
        <v>2910</v>
      </c>
      <c r="P2239" s="179" t="s">
        <v>2902</v>
      </c>
    </row>
    <row r="2240" spans="1:16" s="68" customFormat="1" ht="89" customHeight="1" thickBot="1">
      <c r="A2240" s="75"/>
      <c r="B2240" s="1463" t="s">
        <v>2307</v>
      </c>
      <c r="C2240" s="607" t="s">
        <v>2909</v>
      </c>
      <c r="D2240" s="1464" t="s">
        <v>2177</v>
      </c>
      <c r="E2240" s="964"/>
      <c r="F2240" s="66"/>
      <c r="G2240" s="961"/>
      <c r="H2240" s="943"/>
      <c r="I2240" s="88"/>
      <c r="J2240" s="1414"/>
      <c r="K2240" s="952"/>
      <c r="L2240" s="58" t="s">
        <v>2237</v>
      </c>
      <c r="M2240" s="1446" t="s">
        <v>2157</v>
      </c>
      <c r="N2240" s="1334" t="s">
        <v>909</v>
      </c>
      <c r="O2240" s="1408" t="s">
        <v>2910</v>
      </c>
      <c r="P2240" s="179" t="s">
        <v>2902</v>
      </c>
    </row>
    <row r="2241" spans="1:16" s="68" customFormat="1" ht="42.65" customHeight="1" thickBot="1">
      <c r="A2241" s="75"/>
      <c r="B2241" s="1463" t="s">
        <v>2307</v>
      </c>
      <c r="C2241" s="607" t="s">
        <v>2909</v>
      </c>
      <c r="D2241" s="1464" t="s">
        <v>2177</v>
      </c>
      <c r="E2241" s="964"/>
      <c r="F2241" s="66"/>
      <c r="G2241" s="961"/>
      <c r="H2241" s="943"/>
      <c r="I2241" s="88"/>
      <c r="J2241" s="1414"/>
      <c r="K2241" s="952"/>
      <c r="L2241" s="58" t="s">
        <v>2253</v>
      </c>
      <c r="M2241" s="1446" t="s">
        <v>2157</v>
      </c>
      <c r="N2241" s="1334" t="s">
        <v>909</v>
      </c>
      <c r="O2241" s="1408" t="s">
        <v>2910</v>
      </c>
      <c r="P2241" s="179" t="s">
        <v>2913</v>
      </c>
    </row>
    <row r="2242" spans="1:16" s="68" customFormat="1" ht="42.65" customHeight="1" thickBot="1">
      <c r="A2242" s="75"/>
      <c r="B2242" s="1463" t="s">
        <v>2307</v>
      </c>
      <c r="C2242" s="607" t="s">
        <v>2909</v>
      </c>
      <c r="D2242" s="1464" t="s">
        <v>2177</v>
      </c>
      <c r="E2242" s="960"/>
      <c r="F2242" s="66"/>
      <c r="G2242" s="961"/>
      <c r="H2242" s="943"/>
      <c r="I2242" s="88"/>
      <c r="J2242" s="1414"/>
      <c r="K2242" s="952"/>
      <c r="L2242" s="58" t="s">
        <v>2037</v>
      </c>
      <c r="M2242" s="1446" t="s">
        <v>2157</v>
      </c>
      <c r="N2242" s="1334" t="s">
        <v>909</v>
      </c>
      <c r="O2242" s="1408" t="s">
        <v>2910</v>
      </c>
      <c r="P2242" s="179" t="s">
        <v>2913</v>
      </c>
    </row>
    <row r="2243" spans="1:16" s="68" customFormat="1" ht="96.5" customHeight="1" thickBot="1">
      <c r="A2243" s="75"/>
      <c r="B2243" s="1463" t="s">
        <v>2307</v>
      </c>
      <c r="C2243" s="607" t="s">
        <v>2914</v>
      </c>
      <c r="D2243" s="1464" t="s">
        <v>2177</v>
      </c>
      <c r="E2243" s="960"/>
      <c r="F2243" s="66"/>
      <c r="G2243" s="961"/>
      <c r="H2243" s="943"/>
      <c r="I2243" s="88"/>
      <c r="J2243" s="1414"/>
      <c r="K2243" s="952"/>
      <c r="L2243" s="58" t="s">
        <v>52</v>
      </c>
      <c r="M2243" s="1446" t="s">
        <v>2157</v>
      </c>
      <c r="N2243" s="1334" t="s">
        <v>909</v>
      </c>
      <c r="O2243" s="1408" t="s">
        <v>2910</v>
      </c>
      <c r="P2243" s="179" t="s">
        <v>2900</v>
      </c>
    </row>
    <row r="2244" spans="1:16" s="68" customFormat="1" ht="96.5" customHeight="1" thickBot="1">
      <c r="A2244" s="75"/>
      <c r="B2244" s="1463" t="s">
        <v>2307</v>
      </c>
      <c r="C2244" s="608" t="s">
        <v>2914</v>
      </c>
      <c r="D2244" s="1464" t="s">
        <v>2177</v>
      </c>
      <c r="E2244" s="960"/>
      <c r="F2244" s="66"/>
      <c r="G2244" s="961"/>
      <c r="H2244" s="943"/>
      <c r="I2244" s="88"/>
      <c r="J2244" s="1414"/>
      <c r="K2244" s="952"/>
      <c r="L2244" s="58" t="s">
        <v>2034</v>
      </c>
      <c r="M2244" s="1446" t="s">
        <v>2157</v>
      </c>
      <c r="N2244" s="1334" t="s">
        <v>909</v>
      </c>
      <c r="O2244" s="1408" t="s">
        <v>2915</v>
      </c>
      <c r="P2244" s="179" t="s">
        <v>2900</v>
      </c>
    </row>
    <row r="2245" spans="1:16" s="68" customFormat="1" ht="96.5" customHeight="1" thickBot="1">
      <c r="A2245" s="75"/>
      <c r="B2245" s="1463" t="s">
        <v>2307</v>
      </c>
      <c r="C2245" s="608" t="s">
        <v>2914</v>
      </c>
      <c r="D2245" s="1464" t="s">
        <v>2177</v>
      </c>
      <c r="E2245" s="964"/>
      <c r="F2245" s="66"/>
      <c r="G2245" s="961"/>
      <c r="H2245" s="943"/>
      <c r="I2245" s="88"/>
      <c r="J2245" s="1414"/>
      <c r="K2245" s="952"/>
      <c r="L2245" s="58" t="s">
        <v>904</v>
      </c>
      <c r="M2245" s="1446" t="s">
        <v>2157</v>
      </c>
      <c r="N2245" s="1334" t="s">
        <v>909</v>
      </c>
      <c r="O2245" s="1408" t="s">
        <v>2915</v>
      </c>
      <c r="P2245" s="179" t="s">
        <v>2902</v>
      </c>
    </row>
    <row r="2246" spans="1:16" s="68" customFormat="1" ht="96.5" customHeight="1" thickBot="1">
      <c r="A2246" s="75"/>
      <c r="B2246" s="1463" t="s">
        <v>2307</v>
      </c>
      <c r="C2246" s="608" t="s">
        <v>2914</v>
      </c>
      <c r="D2246" s="1464" t="s">
        <v>2177</v>
      </c>
      <c r="E2246" s="960"/>
      <c r="F2246" s="66"/>
      <c r="G2246" s="961"/>
      <c r="H2246" s="943"/>
      <c r="I2246" s="88"/>
      <c r="J2246" s="1414"/>
      <c r="K2246" s="952"/>
      <c r="L2246" s="58" t="s">
        <v>2214</v>
      </c>
      <c r="M2246" s="1446" t="s">
        <v>2157</v>
      </c>
      <c r="N2246" s="1334" t="s">
        <v>909</v>
      </c>
      <c r="O2246" s="1408" t="s">
        <v>2916</v>
      </c>
      <c r="P2246" s="179" t="s">
        <v>2902</v>
      </c>
    </row>
    <row r="2247" spans="1:16" s="68" customFormat="1" ht="96.5" customHeight="1" thickBot="1">
      <c r="A2247" s="75"/>
      <c r="B2247" s="1463" t="s">
        <v>2307</v>
      </c>
      <c r="C2247" s="608" t="s">
        <v>2914</v>
      </c>
      <c r="D2247" s="1464" t="s">
        <v>2177</v>
      </c>
      <c r="E2247" s="960"/>
      <c r="F2247" s="66"/>
      <c r="G2247" s="961"/>
      <c r="H2247" s="943"/>
      <c r="I2247" s="88"/>
      <c r="J2247" s="1414"/>
      <c r="K2247" s="952"/>
      <c r="L2247" s="58" t="s">
        <v>2215</v>
      </c>
      <c r="M2247" s="1446" t="s">
        <v>2157</v>
      </c>
      <c r="N2247" s="1334" t="s">
        <v>909</v>
      </c>
      <c r="O2247" s="1408" t="s">
        <v>2915</v>
      </c>
      <c r="P2247" s="179" t="s">
        <v>2902</v>
      </c>
    </row>
    <row r="2248" spans="1:16" s="68" customFormat="1" ht="96.5" customHeight="1" thickBot="1">
      <c r="A2248" s="75"/>
      <c r="B2248" s="1463" t="s">
        <v>2307</v>
      </c>
      <c r="C2248" s="608" t="s">
        <v>2914</v>
      </c>
      <c r="D2248" s="1464" t="s">
        <v>2177</v>
      </c>
      <c r="E2248" s="960"/>
      <c r="F2248" s="66"/>
      <c r="G2248" s="961"/>
      <c r="H2248" s="943"/>
      <c r="I2248" s="88"/>
      <c r="J2248" s="1414"/>
      <c r="K2248" s="952"/>
      <c r="L2248" s="58" t="s">
        <v>906</v>
      </c>
      <c r="M2248" s="1446" t="s">
        <v>2157</v>
      </c>
      <c r="N2248" s="1334" t="s">
        <v>909</v>
      </c>
      <c r="O2248" s="1408" t="s">
        <v>2915</v>
      </c>
      <c r="P2248" s="179" t="s">
        <v>2902</v>
      </c>
    </row>
    <row r="2249" spans="1:16" s="68" customFormat="1" ht="96.5" customHeight="1" thickBot="1">
      <c r="A2249" s="75"/>
      <c r="B2249" s="1463" t="s">
        <v>2307</v>
      </c>
      <c r="C2249" s="608" t="s">
        <v>2914</v>
      </c>
      <c r="D2249" s="1464" t="s">
        <v>2177</v>
      </c>
      <c r="E2249" s="960"/>
      <c r="F2249" s="66"/>
      <c r="G2249" s="961"/>
      <c r="H2249" s="943"/>
      <c r="I2249" s="88"/>
      <c r="J2249" s="1414"/>
      <c r="K2249" s="952"/>
      <c r="L2249" s="58" t="s">
        <v>2237</v>
      </c>
      <c r="M2249" s="1446" t="s">
        <v>2157</v>
      </c>
      <c r="N2249" s="1334" t="s">
        <v>909</v>
      </c>
      <c r="O2249" s="1408" t="s">
        <v>2915</v>
      </c>
      <c r="P2249" s="179" t="s">
        <v>2902</v>
      </c>
    </row>
    <row r="2250" spans="1:16" s="68" customFormat="1" ht="96.5" customHeight="1" thickBot="1">
      <c r="A2250" s="75"/>
      <c r="B2250" s="1463" t="s">
        <v>2307</v>
      </c>
      <c r="C2250" s="608" t="s">
        <v>2914</v>
      </c>
      <c r="D2250" s="1464" t="s">
        <v>2177</v>
      </c>
      <c r="E2250" s="960"/>
      <c r="F2250" s="66"/>
      <c r="G2250" s="961"/>
      <c r="H2250" s="943"/>
      <c r="I2250" s="88"/>
      <c r="J2250" s="1414"/>
      <c r="K2250" s="952"/>
      <c r="L2250" s="58" t="s">
        <v>2253</v>
      </c>
      <c r="M2250" s="1446" t="s">
        <v>2157</v>
      </c>
      <c r="N2250" s="1334" t="s">
        <v>909</v>
      </c>
      <c r="O2250" s="1408" t="s">
        <v>2915</v>
      </c>
      <c r="P2250" s="179" t="s">
        <v>2904</v>
      </c>
    </row>
    <row r="2251" spans="1:16" s="68" customFormat="1" ht="96.5" customHeight="1" thickBot="1">
      <c r="A2251" s="75"/>
      <c r="B2251" s="1463" t="s">
        <v>2307</v>
      </c>
      <c r="C2251" s="608" t="s">
        <v>2914</v>
      </c>
      <c r="D2251" s="1464" t="s">
        <v>2177</v>
      </c>
      <c r="E2251" s="960"/>
      <c r="F2251" s="66"/>
      <c r="G2251" s="961"/>
      <c r="H2251" s="943"/>
      <c r="I2251" s="88"/>
      <c r="J2251" s="1414"/>
      <c r="K2251" s="952"/>
      <c r="L2251" s="58" t="s">
        <v>2037</v>
      </c>
      <c r="M2251" s="1446" t="s">
        <v>2157</v>
      </c>
      <c r="N2251" s="1334" t="s">
        <v>909</v>
      </c>
      <c r="O2251" s="1408" t="s">
        <v>2915</v>
      </c>
      <c r="P2251" s="179" t="s">
        <v>2900</v>
      </c>
    </row>
    <row r="2252" spans="1:16" s="68" customFormat="1" ht="96.5" customHeight="1" thickBot="1">
      <c r="A2252" s="75"/>
      <c r="B2252" s="1463" t="s">
        <v>2307</v>
      </c>
      <c r="C2252" s="607" t="s">
        <v>2917</v>
      </c>
      <c r="D2252" s="1510"/>
      <c r="E2252" s="960"/>
      <c r="F2252" s="66"/>
      <c r="G2252" s="961"/>
      <c r="H2252" s="943"/>
      <c r="I2252" s="88"/>
      <c r="J2252" s="1414"/>
      <c r="K2252" s="952"/>
      <c r="L2252" s="58" t="s">
        <v>52</v>
      </c>
      <c r="M2252" s="1446" t="s">
        <v>2157</v>
      </c>
      <c r="N2252" s="1334" t="s">
        <v>909</v>
      </c>
      <c r="O2252" s="1408" t="s">
        <v>2918</v>
      </c>
      <c r="P2252" s="179" t="s">
        <v>2900</v>
      </c>
    </row>
    <row r="2253" spans="1:16" s="68" customFormat="1" ht="96.5" customHeight="1" thickBot="1">
      <c r="A2253" s="75"/>
      <c r="B2253" s="1463" t="s">
        <v>2307</v>
      </c>
      <c r="C2253" s="607" t="s">
        <v>2917</v>
      </c>
      <c r="D2253" s="1510"/>
      <c r="E2253" s="960"/>
      <c r="F2253" s="66"/>
      <c r="G2253" s="961"/>
      <c r="H2253" s="943"/>
      <c r="I2253" s="88"/>
      <c r="J2253" s="1414"/>
      <c r="K2253" s="952"/>
      <c r="L2253" s="58" t="s">
        <v>2034</v>
      </c>
      <c r="M2253" s="1446" t="s">
        <v>2157</v>
      </c>
      <c r="N2253" s="1334" t="s">
        <v>909</v>
      </c>
      <c r="O2253" s="1408" t="s">
        <v>2918</v>
      </c>
      <c r="P2253" s="179" t="s">
        <v>2900</v>
      </c>
    </row>
    <row r="2254" spans="1:16" s="68" customFormat="1" ht="96.5" customHeight="1" thickBot="1">
      <c r="A2254" s="75"/>
      <c r="B2254" s="1463" t="s">
        <v>2307</v>
      </c>
      <c r="C2254" s="607" t="s">
        <v>2917</v>
      </c>
      <c r="D2254" s="1510"/>
      <c r="E2254" s="960"/>
      <c r="F2254" s="66"/>
      <c r="G2254" s="961"/>
      <c r="H2254" s="943"/>
      <c r="I2254" s="88"/>
      <c r="J2254" s="1414"/>
      <c r="K2254" s="952"/>
      <c r="L2254" s="58" t="s">
        <v>904</v>
      </c>
      <c r="M2254" s="1446" t="s">
        <v>2157</v>
      </c>
      <c r="N2254" s="1334" t="s">
        <v>909</v>
      </c>
      <c r="O2254" s="1408" t="s">
        <v>2918</v>
      </c>
      <c r="P2254" s="179" t="s">
        <v>2902</v>
      </c>
    </row>
    <row r="2255" spans="1:16" s="68" customFormat="1" ht="96.5" customHeight="1" thickBot="1">
      <c r="A2255" s="75"/>
      <c r="B2255" s="1463" t="s">
        <v>2307</v>
      </c>
      <c r="C2255" s="607" t="s">
        <v>2917</v>
      </c>
      <c r="D2255" s="1567"/>
      <c r="E2255" s="960"/>
      <c r="F2255" s="66"/>
      <c r="G2255" s="961"/>
      <c r="H2255" s="943"/>
      <c r="I2255" s="88"/>
      <c r="J2255" s="1414"/>
      <c r="K2255" s="952"/>
      <c r="L2255" s="58" t="s">
        <v>2214</v>
      </c>
      <c r="M2255" s="1446" t="s">
        <v>2157</v>
      </c>
      <c r="N2255" s="1334" t="s">
        <v>909</v>
      </c>
      <c r="O2255" s="1408" t="s">
        <v>2918</v>
      </c>
      <c r="P2255" s="179" t="s">
        <v>2902</v>
      </c>
    </row>
    <row r="2256" spans="1:16" s="68" customFormat="1" ht="96.5" customHeight="1" thickBot="1">
      <c r="A2256" s="75"/>
      <c r="B2256" s="1463" t="s">
        <v>2307</v>
      </c>
      <c r="C2256" s="608" t="s">
        <v>2917</v>
      </c>
      <c r="D2256" s="1567"/>
      <c r="E2256" s="960"/>
      <c r="F2256" s="66"/>
      <c r="G2256" s="961"/>
      <c r="H2256" s="943"/>
      <c r="I2256" s="88"/>
      <c r="J2256" s="1414"/>
      <c r="K2256" s="952"/>
      <c r="L2256" s="58" t="s">
        <v>2215</v>
      </c>
      <c r="M2256" s="1446" t="s">
        <v>2157</v>
      </c>
      <c r="N2256" s="1334" t="s">
        <v>909</v>
      </c>
      <c r="O2256" s="1408" t="s">
        <v>2918</v>
      </c>
      <c r="P2256" s="179" t="s">
        <v>2902</v>
      </c>
    </row>
    <row r="2257" spans="1:16" s="68" customFormat="1" ht="96.5" customHeight="1" thickBot="1">
      <c r="A2257" s="75"/>
      <c r="B2257" s="1463" t="s">
        <v>2307</v>
      </c>
      <c r="C2257" s="608" t="s">
        <v>2917</v>
      </c>
      <c r="D2257" s="1567"/>
      <c r="E2257" s="960"/>
      <c r="F2257" s="66"/>
      <c r="G2257" s="961"/>
      <c r="H2257" s="943"/>
      <c r="I2257" s="88"/>
      <c r="J2257" s="1414"/>
      <c r="K2257" s="952"/>
      <c r="L2257" s="58" t="s">
        <v>906</v>
      </c>
      <c r="M2257" s="1446" t="s">
        <v>2157</v>
      </c>
      <c r="N2257" s="1334" t="s">
        <v>909</v>
      </c>
      <c r="O2257" s="1408" t="s">
        <v>2918</v>
      </c>
      <c r="P2257" s="179" t="s">
        <v>2902</v>
      </c>
    </row>
    <row r="2258" spans="1:16" s="68" customFormat="1" ht="96.5" customHeight="1" thickBot="1">
      <c r="A2258" s="75"/>
      <c r="B2258" s="1463" t="s">
        <v>2307</v>
      </c>
      <c r="C2258" s="608" t="s">
        <v>2917</v>
      </c>
      <c r="D2258" s="1589"/>
      <c r="E2258" s="960"/>
      <c r="F2258" s="66"/>
      <c r="G2258" s="961"/>
      <c r="H2258" s="943"/>
      <c r="I2258" s="88"/>
      <c r="J2258" s="1414"/>
      <c r="K2258" s="952"/>
      <c r="L2258" s="58" t="s">
        <v>2237</v>
      </c>
      <c r="M2258" s="1446" t="s">
        <v>2157</v>
      </c>
      <c r="N2258" s="1334" t="s">
        <v>909</v>
      </c>
      <c r="O2258" s="1408" t="s">
        <v>2918</v>
      </c>
      <c r="P2258" s="179" t="s">
        <v>2902</v>
      </c>
    </row>
    <row r="2259" spans="1:16" s="68" customFormat="1" ht="96.5" customHeight="1" thickBot="1">
      <c r="A2259" s="75"/>
      <c r="B2259" s="1463" t="s">
        <v>2307</v>
      </c>
      <c r="C2259" s="608" t="s">
        <v>2917</v>
      </c>
      <c r="D2259" s="1567"/>
      <c r="E2259" s="960"/>
      <c r="F2259" s="66"/>
      <c r="G2259" s="961"/>
      <c r="H2259" s="943"/>
      <c r="I2259" s="88"/>
      <c r="J2259" s="1414"/>
      <c r="K2259" s="952"/>
      <c r="L2259" s="58" t="s">
        <v>2253</v>
      </c>
      <c r="M2259" s="1446" t="s">
        <v>2157</v>
      </c>
      <c r="N2259" s="1334" t="s">
        <v>909</v>
      </c>
      <c r="O2259" s="1408" t="s">
        <v>2918</v>
      </c>
      <c r="P2259" s="179" t="s">
        <v>2900</v>
      </c>
    </row>
    <row r="2260" spans="1:16" s="68" customFormat="1" ht="96.5" customHeight="1" thickBot="1">
      <c r="A2260" s="75"/>
      <c r="B2260" s="1463" t="s">
        <v>2307</v>
      </c>
      <c r="C2260" s="608" t="s">
        <v>2917</v>
      </c>
      <c r="D2260" s="1567"/>
      <c r="E2260" s="960"/>
      <c r="F2260" s="66"/>
      <c r="G2260" s="961"/>
      <c r="H2260" s="943"/>
      <c r="I2260" s="88"/>
      <c r="J2260" s="1414"/>
      <c r="K2260" s="952"/>
      <c r="L2260" s="58" t="s">
        <v>2037</v>
      </c>
      <c r="M2260" s="1446" t="s">
        <v>2157</v>
      </c>
      <c r="N2260" s="1334" t="s">
        <v>909</v>
      </c>
      <c r="O2260" s="1408" t="s">
        <v>2918</v>
      </c>
      <c r="P2260" s="179" t="s">
        <v>2904</v>
      </c>
    </row>
    <row r="2261" spans="1:16" s="68" customFormat="1" ht="96.5" customHeight="1" thickBot="1">
      <c r="A2261" s="75"/>
      <c r="B2261" s="1463" t="s">
        <v>2307</v>
      </c>
      <c r="C2261" s="608" t="s">
        <v>2919</v>
      </c>
      <c r="D2261" s="1464" t="s">
        <v>2177</v>
      </c>
      <c r="E2261" s="947"/>
      <c r="F2261" s="66"/>
      <c r="G2261" s="961"/>
      <c r="H2261" s="943"/>
      <c r="I2261" s="88"/>
      <c r="J2261" s="1414"/>
      <c r="K2261" s="952"/>
      <c r="L2261" s="58" t="s">
        <v>2920</v>
      </c>
      <c r="M2261" s="1446" t="s">
        <v>2157</v>
      </c>
      <c r="N2261" s="1334" t="s">
        <v>909</v>
      </c>
      <c r="O2261" s="1408" t="s">
        <v>2921</v>
      </c>
      <c r="P2261" s="179" t="s">
        <v>2922</v>
      </c>
    </row>
    <row r="2262" spans="1:16" s="68" customFormat="1" ht="96.5" customHeight="1" thickBot="1">
      <c r="A2262" s="75"/>
      <c r="B2262" s="1463" t="s">
        <v>2307</v>
      </c>
      <c r="C2262" s="608" t="s">
        <v>2919</v>
      </c>
      <c r="D2262" s="1464" t="s">
        <v>2177</v>
      </c>
      <c r="E2262" s="947"/>
      <c r="F2262" s="66"/>
      <c r="G2262" s="961"/>
      <c r="H2262" s="943"/>
      <c r="I2262" s="88"/>
      <c r="J2262" s="1414"/>
      <c r="K2262" s="952"/>
      <c r="L2262" s="58" t="s">
        <v>2034</v>
      </c>
      <c r="M2262" s="1446" t="s">
        <v>2157</v>
      </c>
      <c r="N2262" s="1334" t="s">
        <v>909</v>
      </c>
      <c r="O2262" s="1408" t="s">
        <v>2923</v>
      </c>
      <c r="P2262" s="179" t="s">
        <v>2922</v>
      </c>
    </row>
    <row r="2263" spans="1:16" s="68" customFormat="1" ht="96.5" customHeight="1" thickBot="1">
      <c r="A2263" s="75"/>
      <c r="B2263" s="1463" t="s">
        <v>2307</v>
      </c>
      <c r="C2263" s="608" t="s">
        <v>2919</v>
      </c>
      <c r="D2263" s="1464" t="s">
        <v>2177</v>
      </c>
      <c r="E2263" s="947"/>
      <c r="F2263" s="66"/>
      <c r="G2263" s="961"/>
      <c r="H2263" s="943"/>
      <c r="I2263" s="88"/>
      <c r="J2263" s="1420"/>
      <c r="K2263" s="952"/>
      <c r="L2263" s="58" t="s">
        <v>904</v>
      </c>
      <c r="M2263" s="1446" t="s">
        <v>2157</v>
      </c>
      <c r="N2263" s="1334" t="s">
        <v>909</v>
      </c>
      <c r="O2263" s="1408" t="s">
        <v>2921</v>
      </c>
      <c r="P2263" s="179" t="s">
        <v>2924</v>
      </c>
    </row>
    <row r="2264" spans="1:16" s="68" customFormat="1" ht="96.5" customHeight="1" thickBot="1">
      <c r="A2264" s="75"/>
      <c r="B2264" s="1463" t="s">
        <v>2307</v>
      </c>
      <c r="C2264" s="608" t="s">
        <v>2919</v>
      </c>
      <c r="D2264" s="1464" t="s">
        <v>2177</v>
      </c>
      <c r="E2264" s="947"/>
      <c r="F2264" s="948"/>
      <c r="G2264" s="949" t="str">
        <f t="shared" ref="G2264:G2269" si="10">IF(F2264=0,"",E2261/F2264)</f>
        <v/>
      </c>
      <c r="H2264" s="933" t="str">
        <f t="shared" ref="H2264:H2269" si="11">IF(F2264=0,"",G2264*1.35)</f>
        <v/>
      </c>
      <c r="I2264" s="86"/>
      <c r="J2264" s="1420"/>
      <c r="K2264" s="933" t="str">
        <f t="shared" ref="K2264:K2269" si="12">IF(I2264=0,"",I2264*1.35*J2263)</f>
        <v/>
      </c>
      <c r="L2264" s="58" t="s">
        <v>2214</v>
      </c>
      <c r="M2264" s="1446" t="s">
        <v>2157</v>
      </c>
      <c r="N2264" s="1334" t="s">
        <v>909</v>
      </c>
      <c r="O2264" s="1408" t="s">
        <v>2921</v>
      </c>
      <c r="P2264" s="179" t="s">
        <v>2925</v>
      </c>
    </row>
    <row r="2265" spans="1:16" s="68" customFormat="1" ht="96.5" customHeight="1" thickBot="1">
      <c r="A2265" s="75"/>
      <c r="B2265" s="1463" t="s">
        <v>2307</v>
      </c>
      <c r="C2265" s="608" t="s">
        <v>2919</v>
      </c>
      <c r="D2265" s="1464" t="s">
        <v>2177</v>
      </c>
      <c r="E2265" s="947"/>
      <c r="F2265" s="948"/>
      <c r="G2265" s="949" t="str">
        <f t="shared" si="10"/>
        <v/>
      </c>
      <c r="H2265" s="933" t="str">
        <f t="shared" si="11"/>
        <v/>
      </c>
      <c r="I2265" s="86"/>
      <c r="J2265" s="1420"/>
      <c r="K2265" s="933" t="str">
        <f t="shared" si="12"/>
        <v/>
      </c>
      <c r="L2265" s="58" t="s">
        <v>2215</v>
      </c>
      <c r="M2265" s="1446" t="s">
        <v>2157</v>
      </c>
      <c r="N2265" s="1334" t="s">
        <v>909</v>
      </c>
      <c r="O2265" s="1408" t="s">
        <v>2921</v>
      </c>
      <c r="P2265" s="179" t="s">
        <v>2924</v>
      </c>
    </row>
    <row r="2266" spans="1:16" s="68" customFormat="1" ht="96.5" customHeight="1" thickBot="1">
      <c r="A2266" s="75"/>
      <c r="B2266" s="1463" t="s">
        <v>2307</v>
      </c>
      <c r="C2266" s="608" t="s">
        <v>2919</v>
      </c>
      <c r="D2266" s="1464" t="s">
        <v>2177</v>
      </c>
      <c r="E2266" s="947"/>
      <c r="F2266" s="948"/>
      <c r="G2266" s="949" t="str">
        <f t="shared" si="10"/>
        <v/>
      </c>
      <c r="H2266" s="933" t="str">
        <f t="shared" si="11"/>
        <v/>
      </c>
      <c r="I2266" s="86"/>
      <c r="J2266" s="1420"/>
      <c r="K2266" s="933" t="str">
        <f t="shared" si="12"/>
        <v/>
      </c>
      <c r="L2266" s="58" t="s">
        <v>906</v>
      </c>
      <c r="M2266" s="1446" t="s">
        <v>2157</v>
      </c>
      <c r="N2266" s="1334" t="s">
        <v>909</v>
      </c>
      <c r="O2266" s="1408" t="s">
        <v>2921</v>
      </c>
      <c r="P2266" s="179" t="s">
        <v>2924</v>
      </c>
    </row>
    <row r="2267" spans="1:16" s="68" customFormat="1" ht="96.5" customHeight="1" thickBot="1">
      <c r="A2267" s="75"/>
      <c r="B2267" s="1463" t="s">
        <v>2307</v>
      </c>
      <c r="C2267" s="608" t="s">
        <v>2919</v>
      </c>
      <c r="D2267" s="1464" t="s">
        <v>2177</v>
      </c>
      <c r="E2267" s="24"/>
      <c r="F2267" s="948"/>
      <c r="G2267" s="949" t="str">
        <f t="shared" si="10"/>
        <v/>
      </c>
      <c r="H2267" s="933" t="str">
        <f t="shared" si="11"/>
        <v/>
      </c>
      <c r="I2267" s="86"/>
      <c r="J2267" s="1420"/>
      <c r="K2267" s="933" t="str">
        <f t="shared" si="12"/>
        <v/>
      </c>
      <c r="L2267" s="58" t="s">
        <v>2237</v>
      </c>
      <c r="M2267" s="1446" t="s">
        <v>2157</v>
      </c>
      <c r="N2267" s="1334" t="s">
        <v>909</v>
      </c>
      <c r="O2267" s="1408" t="s">
        <v>2923</v>
      </c>
      <c r="P2267" s="179" t="s">
        <v>2924</v>
      </c>
    </row>
    <row r="2268" spans="1:16" s="68" customFormat="1" ht="96.5" customHeight="1" thickBot="1">
      <c r="A2268" s="75"/>
      <c r="B2268" s="1463" t="s">
        <v>2307</v>
      </c>
      <c r="C2268" s="608" t="s">
        <v>2919</v>
      </c>
      <c r="D2268" s="1464" t="s">
        <v>2177</v>
      </c>
      <c r="E2268" s="24"/>
      <c r="F2268" s="948"/>
      <c r="G2268" s="949" t="str">
        <f t="shared" si="10"/>
        <v/>
      </c>
      <c r="H2268" s="933" t="str">
        <f t="shared" si="11"/>
        <v/>
      </c>
      <c r="I2268" s="86"/>
      <c r="J2268" s="1420"/>
      <c r="K2268" s="933" t="str">
        <f t="shared" si="12"/>
        <v/>
      </c>
      <c r="L2268" s="58" t="s">
        <v>2253</v>
      </c>
      <c r="M2268" s="1446" t="s">
        <v>2157</v>
      </c>
      <c r="N2268" s="1334" t="s">
        <v>909</v>
      </c>
      <c r="O2268" s="1408" t="s">
        <v>2926</v>
      </c>
      <c r="P2268" s="179" t="s">
        <v>2922</v>
      </c>
    </row>
    <row r="2269" spans="1:16" s="68" customFormat="1" ht="96.5" customHeight="1" thickBot="1">
      <c r="A2269" s="75"/>
      <c r="B2269" s="1463" t="s">
        <v>2307</v>
      </c>
      <c r="C2269" s="608" t="s">
        <v>2919</v>
      </c>
      <c r="D2269" s="1464" t="s">
        <v>2177</v>
      </c>
      <c r="E2269" s="947"/>
      <c r="F2269" s="948"/>
      <c r="G2269" s="949" t="str">
        <f t="shared" si="10"/>
        <v/>
      </c>
      <c r="H2269" s="933" t="str">
        <f t="shared" si="11"/>
        <v/>
      </c>
      <c r="I2269" s="86"/>
      <c r="J2269" s="1414"/>
      <c r="K2269" s="933" t="str">
        <f t="shared" si="12"/>
        <v/>
      </c>
      <c r="L2269" s="58" t="s">
        <v>2037</v>
      </c>
      <c r="M2269" s="1446" t="s">
        <v>2157</v>
      </c>
      <c r="N2269" s="1334" t="s">
        <v>909</v>
      </c>
      <c r="O2269" s="1408" t="s">
        <v>2921</v>
      </c>
      <c r="P2269" s="179" t="s">
        <v>2922</v>
      </c>
    </row>
    <row r="2270" spans="1:16" s="68" customFormat="1" ht="42.65" customHeight="1" thickBot="1">
      <c r="A2270" s="75"/>
      <c r="B2270" s="1463" t="s">
        <v>2307</v>
      </c>
      <c r="C2270" s="607" t="s">
        <v>2927</v>
      </c>
      <c r="D2270" s="1464" t="s">
        <v>2177</v>
      </c>
      <c r="E2270" s="960"/>
      <c r="F2270" s="15"/>
      <c r="G2270" s="36"/>
      <c r="H2270" s="37"/>
      <c r="I2270" s="59"/>
      <c r="J2270" s="1420"/>
      <c r="K2270" s="35" t="str">
        <f>IF(I2264=0,"",K2264*0.75)</f>
        <v/>
      </c>
      <c r="L2270" s="155" t="s">
        <v>2928</v>
      </c>
      <c r="M2270" s="1446" t="s">
        <v>2157</v>
      </c>
      <c r="N2270" s="1334" t="s">
        <v>909</v>
      </c>
      <c r="O2270" s="1408" t="s">
        <v>2929</v>
      </c>
      <c r="P2270" s="179" t="s">
        <v>2930</v>
      </c>
    </row>
    <row r="2271" spans="1:16" s="68" customFormat="1" ht="42.65" customHeight="1" thickBot="1">
      <c r="A2271" s="75"/>
      <c r="B2271" s="1463" t="s">
        <v>2307</v>
      </c>
      <c r="C2271" s="607" t="s">
        <v>2927</v>
      </c>
      <c r="D2271" s="1464" t="s">
        <v>2177</v>
      </c>
      <c r="E2271" s="960"/>
      <c r="F2271" s="948"/>
      <c r="G2271" s="949" t="str">
        <f>IF(F2271=0,"",E2269/F2271)</f>
        <v/>
      </c>
      <c r="H2271" s="933" t="str">
        <f>IF(F2271=0,"",G2271*1.35)</f>
        <v/>
      </c>
      <c r="I2271" s="86"/>
      <c r="J2271" s="1420"/>
      <c r="K2271" s="952"/>
      <c r="L2271" s="155" t="s">
        <v>2200</v>
      </c>
      <c r="M2271" s="1446" t="s">
        <v>2157</v>
      </c>
      <c r="N2271" s="1334" t="s">
        <v>909</v>
      </c>
      <c r="O2271" s="1408" t="s">
        <v>2929</v>
      </c>
      <c r="P2271" s="179" t="s">
        <v>2930</v>
      </c>
    </row>
    <row r="2272" spans="1:16" s="68" customFormat="1" ht="42.65" customHeight="1" thickBot="1">
      <c r="A2272" s="75"/>
      <c r="B2272" s="1463" t="s">
        <v>2307</v>
      </c>
      <c r="C2272" s="607" t="s">
        <v>2927</v>
      </c>
      <c r="D2272" s="1464" t="s">
        <v>2177</v>
      </c>
      <c r="E2272" s="960"/>
      <c r="F2272" s="948"/>
      <c r="G2272" s="949" t="str">
        <f>IF(F2272=0,"",#REF!/F2272)</f>
        <v/>
      </c>
      <c r="H2272" s="933" t="str">
        <f>IF(F2272=0,"",G2272*1.35)</f>
        <v/>
      </c>
      <c r="I2272" s="86"/>
      <c r="J2272" s="1414"/>
      <c r="K2272" s="952"/>
      <c r="L2272" s="155" t="s">
        <v>2266</v>
      </c>
      <c r="M2272" s="1446" t="s">
        <v>2157</v>
      </c>
      <c r="N2272" s="1334" t="s">
        <v>909</v>
      </c>
      <c r="O2272" s="1408" t="s">
        <v>2929</v>
      </c>
      <c r="P2272" s="179" t="s">
        <v>2931</v>
      </c>
    </row>
    <row r="2273" spans="1:16" s="68" customFormat="1" ht="42.65" customHeight="1" thickBot="1">
      <c r="A2273" s="75"/>
      <c r="B2273" s="1463" t="s">
        <v>2307</v>
      </c>
      <c r="C2273" s="607" t="s">
        <v>2927</v>
      </c>
      <c r="D2273" s="1464" t="s">
        <v>2177</v>
      </c>
      <c r="E2273" s="960"/>
      <c r="F2273" s="66"/>
      <c r="G2273" s="961"/>
      <c r="H2273" s="943"/>
      <c r="I2273" s="88"/>
      <c r="J2273" s="1414"/>
      <c r="K2273" s="952"/>
      <c r="L2273" s="155" t="s">
        <v>2201</v>
      </c>
      <c r="M2273" s="1446" t="s">
        <v>2157</v>
      </c>
      <c r="N2273" s="1334" t="s">
        <v>909</v>
      </c>
      <c r="O2273" s="1408" t="s">
        <v>2929</v>
      </c>
      <c r="P2273" s="179" t="s">
        <v>2932</v>
      </c>
    </row>
    <row r="2274" spans="1:16" s="21" customFormat="1" ht="42.65" customHeight="1" thickBot="1">
      <c r="A2274" s="1020"/>
      <c r="B2274" s="1463" t="s">
        <v>2307</v>
      </c>
      <c r="C2274" s="607" t="s">
        <v>2927</v>
      </c>
      <c r="D2274" s="1464" t="s">
        <v>2177</v>
      </c>
      <c r="E2274" s="960"/>
      <c r="F2274" s="66"/>
      <c r="G2274" s="961"/>
      <c r="H2274" s="943"/>
      <c r="I2274" s="88"/>
      <c r="J2274" s="1414"/>
      <c r="K2274" s="952"/>
      <c r="L2274" s="155" t="s">
        <v>2670</v>
      </c>
      <c r="M2274" s="1446" t="s">
        <v>2157</v>
      </c>
      <c r="N2274" s="1334" t="s">
        <v>909</v>
      </c>
      <c r="O2274" s="1408" t="s">
        <v>2929</v>
      </c>
      <c r="P2274" s="179" t="s">
        <v>2930</v>
      </c>
    </row>
    <row r="2275" spans="1:16" s="68" customFormat="1" ht="42.65" customHeight="1" thickBot="1">
      <c r="A2275" s="75"/>
      <c r="B2275" s="1463" t="s">
        <v>2307</v>
      </c>
      <c r="C2275" s="607" t="s">
        <v>2927</v>
      </c>
      <c r="D2275" s="1464" t="s">
        <v>2177</v>
      </c>
      <c r="E2275" s="960"/>
      <c r="F2275" s="66"/>
      <c r="G2275" s="961"/>
      <c r="H2275" s="943"/>
      <c r="I2275" s="88"/>
      <c r="J2275" s="1414"/>
      <c r="K2275" s="952"/>
      <c r="L2275" s="155" t="s">
        <v>2202</v>
      </c>
      <c r="M2275" s="1446" t="s">
        <v>2157</v>
      </c>
      <c r="N2275" s="1334" t="s">
        <v>909</v>
      </c>
      <c r="O2275" s="1408" t="s">
        <v>2929</v>
      </c>
      <c r="P2275" s="179" t="s">
        <v>2930</v>
      </c>
    </row>
    <row r="2276" spans="1:16" s="21" customFormat="1" ht="42.65" customHeight="1" thickBot="1">
      <c r="A2276" s="1020"/>
      <c r="B2276" s="1463" t="s">
        <v>2307</v>
      </c>
      <c r="C2276" s="607" t="s">
        <v>2933</v>
      </c>
      <c r="D2276" s="1464" t="s">
        <v>2177</v>
      </c>
      <c r="E2276" s="960"/>
      <c r="F2276" s="66"/>
      <c r="G2276" s="961"/>
      <c r="H2276" s="943"/>
      <c r="I2276" s="88"/>
      <c r="J2276" s="1414"/>
      <c r="K2276" s="952"/>
      <c r="L2276" s="155" t="s">
        <v>2934</v>
      </c>
      <c r="M2276" s="1446" t="s">
        <v>2157</v>
      </c>
      <c r="N2276" s="1334" t="s">
        <v>909</v>
      </c>
      <c r="O2276" s="1408" t="s">
        <v>2929</v>
      </c>
      <c r="P2276" s="179" t="s">
        <v>2935</v>
      </c>
    </row>
    <row r="2277" spans="1:16" s="68" customFormat="1" ht="42.65" customHeight="1" thickBot="1">
      <c r="A2277" s="75"/>
      <c r="B2277" s="1463" t="s">
        <v>2307</v>
      </c>
      <c r="C2277" s="607" t="s">
        <v>2933</v>
      </c>
      <c r="D2277" s="1464" t="s">
        <v>2177</v>
      </c>
      <c r="E2277" s="960"/>
      <c r="F2277" s="66"/>
      <c r="G2277" s="961"/>
      <c r="H2277" s="943"/>
      <c r="I2277" s="88"/>
      <c r="J2277" s="1414"/>
      <c r="K2277" s="952"/>
      <c r="L2277" s="155" t="s">
        <v>2200</v>
      </c>
      <c r="M2277" s="1446" t="s">
        <v>2157</v>
      </c>
      <c r="N2277" s="1334" t="s">
        <v>909</v>
      </c>
      <c r="O2277" s="1408" t="s">
        <v>2936</v>
      </c>
      <c r="P2277" s="179" t="s">
        <v>2937</v>
      </c>
    </row>
    <row r="2278" spans="1:16" s="21" customFormat="1" ht="42.65" customHeight="1" thickBot="1">
      <c r="A2278" s="1020"/>
      <c r="B2278" s="1463" t="s">
        <v>2307</v>
      </c>
      <c r="C2278" s="607" t="s">
        <v>2933</v>
      </c>
      <c r="D2278" s="1464" t="s">
        <v>2177</v>
      </c>
      <c r="E2278" s="960"/>
      <c r="F2278" s="66"/>
      <c r="G2278" s="961"/>
      <c r="H2278" s="943"/>
      <c r="I2278" s="88"/>
      <c r="J2278" s="1414"/>
      <c r="K2278" s="952"/>
      <c r="L2278" s="155" t="s">
        <v>2266</v>
      </c>
      <c r="M2278" s="1446" t="s">
        <v>2157</v>
      </c>
      <c r="N2278" s="1334" t="s">
        <v>909</v>
      </c>
      <c r="O2278" s="1408" t="s">
        <v>2936</v>
      </c>
      <c r="P2278" s="179" t="s">
        <v>2938</v>
      </c>
    </row>
    <row r="2279" spans="1:16" s="68" customFormat="1" ht="42.65" customHeight="1" thickBot="1">
      <c r="A2279" s="75"/>
      <c r="B2279" s="1463" t="s">
        <v>2307</v>
      </c>
      <c r="C2279" s="607" t="s">
        <v>2933</v>
      </c>
      <c r="D2279" s="1464" t="s">
        <v>2177</v>
      </c>
      <c r="E2279" s="960"/>
      <c r="F2279" s="66"/>
      <c r="G2279" s="961"/>
      <c r="H2279" s="943"/>
      <c r="I2279" s="88"/>
      <c r="J2279" s="1414"/>
      <c r="K2279" s="952"/>
      <c r="L2279" s="155" t="s">
        <v>2201</v>
      </c>
      <c r="M2279" s="1446" t="s">
        <v>2157</v>
      </c>
      <c r="N2279" s="1334" t="s">
        <v>909</v>
      </c>
      <c r="O2279" s="1408" t="s">
        <v>2936</v>
      </c>
      <c r="P2279" s="179" t="s">
        <v>2939</v>
      </c>
    </row>
    <row r="2280" spans="1:16" s="21" customFormat="1" ht="42.65" customHeight="1" thickBot="1">
      <c r="A2280" s="1020"/>
      <c r="B2280" s="1463" t="s">
        <v>2307</v>
      </c>
      <c r="C2280" s="607" t="s">
        <v>2933</v>
      </c>
      <c r="D2280" s="1464" t="s">
        <v>2177</v>
      </c>
      <c r="E2280" s="960"/>
      <c r="F2280" s="66"/>
      <c r="G2280" s="961"/>
      <c r="H2280" s="943"/>
      <c r="I2280" s="88"/>
      <c r="J2280" s="1414"/>
      <c r="K2280" s="952"/>
      <c r="L2280" s="155" t="s">
        <v>2670</v>
      </c>
      <c r="M2280" s="1446" t="s">
        <v>2157</v>
      </c>
      <c r="N2280" s="1334" t="s">
        <v>909</v>
      </c>
      <c r="O2280" s="1408" t="s">
        <v>2936</v>
      </c>
      <c r="P2280" s="179" t="s">
        <v>2935</v>
      </c>
    </row>
    <row r="2281" spans="1:16" s="68" customFormat="1" ht="42.65" customHeight="1" thickBot="1">
      <c r="A2281" s="75"/>
      <c r="B2281" s="1463" t="s">
        <v>2307</v>
      </c>
      <c r="C2281" s="607" t="s">
        <v>2933</v>
      </c>
      <c r="D2281" s="1464" t="s">
        <v>2177</v>
      </c>
      <c r="E2281" s="960"/>
      <c r="F2281" s="66"/>
      <c r="G2281" s="961"/>
      <c r="H2281" s="943"/>
      <c r="I2281" s="88"/>
      <c r="J2281" s="1414"/>
      <c r="K2281" s="952"/>
      <c r="L2281" s="155" t="s">
        <v>2202</v>
      </c>
      <c r="M2281" s="1446" t="s">
        <v>2157</v>
      </c>
      <c r="N2281" s="1334" t="s">
        <v>909</v>
      </c>
      <c r="O2281" s="1408" t="s">
        <v>2936</v>
      </c>
      <c r="P2281" s="179" t="s">
        <v>2935</v>
      </c>
    </row>
    <row r="2282" spans="1:16" s="21" customFormat="1" ht="42.65" customHeight="1" thickBot="1">
      <c r="A2282" s="1020"/>
      <c r="B2282" s="1463" t="s">
        <v>2307</v>
      </c>
      <c r="C2282" s="607" t="s">
        <v>2940</v>
      </c>
      <c r="D2282" s="1464" t="s">
        <v>2177</v>
      </c>
      <c r="E2282" s="960"/>
      <c r="F2282" s="66"/>
      <c r="G2282" s="961"/>
      <c r="H2282" s="943"/>
      <c r="I2282" s="88"/>
      <c r="J2282" s="1414"/>
      <c r="K2282" s="952"/>
      <c r="L2282" s="155" t="s">
        <v>2419</v>
      </c>
      <c r="M2282" s="1446" t="s">
        <v>2157</v>
      </c>
      <c r="N2282" s="1334" t="s">
        <v>909</v>
      </c>
      <c r="O2282" s="1408" t="s">
        <v>2941</v>
      </c>
      <c r="P2282" s="179" t="s">
        <v>2942</v>
      </c>
    </row>
    <row r="2283" spans="1:16" s="21" customFormat="1" ht="42.65" customHeight="1" thickBot="1">
      <c r="A2283" s="1020"/>
      <c r="B2283" s="1463" t="s">
        <v>2307</v>
      </c>
      <c r="C2283" s="607" t="s">
        <v>2940</v>
      </c>
      <c r="D2283" s="1464" t="s">
        <v>2177</v>
      </c>
      <c r="E2283" s="960"/>
      <c r="F2283" s="66"/>
      <c r="G2283" s="961"/>
      <c r="H2283" s="943"/>
      <c r="I2283" s="88"/>
      <c r="J2283" s="1414"/>
      <c r="K2283" s="952"/>
      <c r="L2283" s="155" t="s">
        <v>2200</v>
      </c>
      <c r="M2283" s="1446" t="s">
        <v>2157</v>
      </c>
      <c r="N2283" s="1334" t="s">
        <v>909</v>
      </c>
      <c r="O2283" s="1408" t="s">
        <v>2941</v>
      </c>
      <c r="P2283" s="179" t="s">
        <v>2942</v>
      </c>
    </row>
    <row r="2284" spans="1:16" s="68" customFormat="1" ht="42.65" customHeight="1" thickBot="1">
      <c r="A2284" s="75"/>
      <c r="B2284" s="1463" t="s">
        <v>2307</v>
      </c>
      <c r="C2284" s="607" t="s">
        <v>2940</v>
      </c>
      <c r="D2284" s="1464" t="s">
        <v>2177</v>
      </c>
      <c r="E2284" s="960"/>
      <c r="F2284" s="66"/>
      <c r="G2284" s="961"/>
      <c r="H2284" s="943"/>
      <c r="I2284" s="88"/>
      <c r="J2284" s="1414"/>
      <c r="K2284" s="952"/>
      <c r="L2284" s="155" t="s">
        <v>2266</v>
      </c>
      <c r="M2284" s="1446" t="s">
        <v>2157</v>
      </c>
      <c r="N2284" s="1334" t="s">
        <v>909</v>
      </c>
      <c r="O2284" s="1408" t="s">
        <v>2941</v>
      </c>
      <c r="P2284" s="179" t="s">
        <v>2943</v>
      </c>
    </row>
    <row r="2285" spans="1:16" s="68" customFormat="1" ht="42.65" customHeight="1" thickBot="1">
      <c r="A2285" s="75"/>
      <c r="B2285" s="1463" t="s">
        <v>2307</v>
      </c>
      <c r="C2285" s="607" t="s">
        <v>2940</v>
      </c>
      <c r="D2285" s="1464" t="s">
        <v>2177</v>
      </c>
      <c r="E2285" s="960"/>
      <c r="F2285" s="66"/>
      <c r="G2285" s="961"/>
      <c r="H2285" s="943"/>
      <c r="I2285" s="88"/>
      <c r="J2285" s="1414"/>
      <c r="K2285" s="952"/>
      <c r="L2285" s="155" t="s">
        <v>2201</v>
      </c>
      <c r="M2285" s="1446" t="s">
        <v>2157</v>
      </c>
      <c r="N2285" s="1334" t="s">
        <v>909</v>
      </c>
      <c r="O2285" s="1408" t="s">
        <v>2941</v>
      </c>
      <c r="P2285" s="179" t="s">
        <v>2943</v>
      </c>
    </row>
    <row r="2286" spans="1:16" s="68" customFormat="1" ht="42.65" customHeight="1" thickBot="1">
      <c r="A2286" s="75"/>
      <c r="B2286" s="1463" t="s">
        <v>2307</v>
      </c>
      <c r="C2286" s="607" t="s">
        <v>2940</v>
      </c>
      <c r="D2286" s="1464" t="s">
        <v>2177</v>
      </c>
      <c r="E2286" s="960"/>
      <c r="F2286" s="66"/>
      <c r="G2286" s="961"/>
      <c r="H2286" s="943"/>
      <c r="I2286" s="88"/>
      <c r="J2286" s="1414"/>
      <c r="K2286" s="952"/>
      <c r="L2286" s="155" t="s">
        <v>2670</v>
      </c>
      <c r="M2286" s="1446" t="s">
        <v>2157</v>
      </c>
      <c r="N2286" s="1334" t="s">
        <v>909</v>
      </c>
      <c r="O2286" s="1408" t="s">
        <v>2941</v>
      </c>
      <c r="P2286" s="179" t="s">
        <v>2942</v>
      </c>
    </row>
    <row r="2287" spans="1:16" s="68" customFormat="1" ht="42.65" customHeight="1" thickBot="1">
      <c r="A2287" s="75"/>
      <c r="B2287" s="1463" t="s">
        <v>2307</v>
      </c>
      <c r="C2287" s="607" t="s">
        <v>2940</v>
      </c>
      <c r="D2287" s="1464" t="s">
        <v>2177</v>
      </c>
      <c r="E2287" s="960"/>
      <c r="F2287" s="66"/>
      <c r="G2287" s="961"/>
      <c r="H2287" s="943"/>
      <c r="I2287" s="88"/>
      <c r="J2287" s="1414"/>
      <c r="K2287" s="952"/>
      <c r="L2287" s="155" t="s">
        <v>2202</v>
      </c>
      <c r="M2287" s="1446" t="s">
        <v>2157</v>
      </c>
      <c r="N2287" s="1334" t="s">
        <v>909</v>
      </c>
      <c r="O2287" s="1408" t="s">
        <v>2941</v>
      </c>
      <c r="P2287" s="179" t="s">
        <v>2942</v>
      </c>
    </row>
    <row r="2288" spans="1:16" s="68" customFormat="1" ht="42.65" customHeight="1" thickBot="1">
      <c r="A2288" s="75"/>
      <c r="B2288" s="1463" t="s">
        <v>2307</v>
      </c>
      <c r="C2288" s="607" t="s">
        <v>2944</v>
      </c>
      <c r="D2288" s="1464" t="s">
        <v>2177</v>
      </c>
      <c r="E2288" s="960"/>
      <c r="F2288" s="66"/>
      <c r="G2288" s="961"/>
      <c r="H2288" s="943"/>
      <c r="I2288" s="88"/>
      <c r="J2288" s="1414"/>
      <c r="K2288" s="952"/>
      <c r="L2288" s="155" t="s">
        <v>2934</v>
      </c>
      <c r="M2288" s="1446" t="s">
        <v>2157</v>
      </c>
      <c r="N2288" s="1334" t="s">
        <v>909</v>
      </c>
      <c r="O2288" s="1408" t="s">
        <v>2945</v>
      </c>
      <c r="P2288" s="179" t="s">
        <v>2946</v>
      </c>
    </row>
    <row r="2289" spans="1:16" s="68" customFormat="1" ht="42.65" customHeight="1" thickBot="1">
      <c r="A2289" s="75"/>
      <c r="B2289" s="1463" t="s">
        <v>2307</v>
      </c>
      <c r="C2289" s="607" t="s">
        <v>2944</v>
      </c>
      <c r="D2289" s="1464" t="s">
        <v>2177</v>
      </c>
      <c r="E2289" s="960"/>
      <c r="F2289" s="66"/>
      <c r="G2289" s="961"/>
      <c r="H2289" s="943"/>
      <c r="I2289" s="88"/>
      <c r="J2289" s="1414"/>
      <c r="K2289" s="952"/>
      <c r="L2289" s="155" t="s">
        <v>2200</v>
      </c>
      <c r="M2289" s="1446" t="s">
        <v>2157</v>
      </c>
      <c r="N2289" s="1334" t="s">
        <v>909</v>
      </c>
      <c r="O2289" s="1408" t="s">
        <v>2945</v>
      </c>
      <c r="P2289" s="179" t="s">
        <v>2947</v>
      </c>
    </row>
    <row r="2290" spans="1:16" s="68" customFormat="1" ht="42.65" customHeight="1" thickBot="1">
      <c r="A2290" s="75"/>
      <c r="B2290" s="1463" t="s">
        <v>2307</v>
      </c>
      <c r="C2290" s="607" t="s">
        <v>2944</v>
      </c>
      <c r="D2290" s="1464" t="s">
        <v>2177</v>
      </c>
      <c r="E2290" s="960"/>
      <c r="F2290" s="66"/>
      <c r="G2290" s="961"/>
      <c r="H2290" s="943"/>
      <c r="I2290" s="88"/>
      <c r="J2290" s="1414"/>
      <c r="K2290" s="952"/>
      <c r="L2290" s="155" t="s">
        <v>2266</v>
      </c>
      <c r="M2290" s="1446" t="s">
        <v>2157</v>
      </c>
      <c r="N2290" s="1334" t="s">
        <v>909</v>
      </c>
      <c r="O2290" s="1408" t="s">
        <v>2945</v>
      </c>
      <c r="P2290" s="179" t="s">
        <v>2948</v>
      </c>
    </row>
    <row r="2291" spans="1:16" s="68" customFormat="1" ht="42.65" customHeight="1" thickBot="1">
      <c r="A2291" s="75"/>
      <c r="B2291" s="1463" t="s">
        <v>2307</v>
      </c>
      <c r="C2291" s="607" t="s">
        <v>2944</v>
      </c>
      <c r="D2291" s="1464" t="s">
        <v>2177</v>
      </c>
      <c r="E2291" s="960"/>
      <c r="F2291" s="66"/>
      <c r="G2291" s="961"/>
      <c r="H2291" s="943"/>
      <c r="I2291" s="88"/>
      <c r="J2291" s="1414"/>
      <c r="K2291" s="952"/>
      <c r="L2291" s="155" t="s">
        <v>2201</v>
      </c>
      <c r="M2291" s="1446" t="s">
        <v>2157</v>
      </c>
      <c r="N2291" s="1334" t="s">
        <v>909</v>
      </c>
      <c r="O2291" s="1408" t="s">
        <v>2945</v>
      </c>
      <c r="P2291" s="179" t="s">
        <v>2948</v>
      </c>
    </row>
    <row r="2292" spans="1:16" s="21" customFormat="1" ht="42.65" customHeight="1" thickBot="1">
      <c r="A2292" s="1020"/>
      <c r="B2292" s="1463" t="s">
        <v>2307</v>
      </c>
      <c r="C2292" s="607" t="s">
        <v>2944</v>
      </c>
      <c r="D2292" s="1464" t="s">
        <v>2177</v>
      </c>
      <c r="E2292" s="960"/>
      <c r="F2292" s="66"/>
      <c r="G2292" s="961"/>
      <c r="H2292" s="943"/>
      <c r="I2292" s="88"/>
      <c r="J2292" s="1414"/>
      <c r="K2292" s="952"/>
      <c r="L2292" s="155" t="s">
        <v>2670</v>
      </c>
      <c r="M2292" s="1446" t="s">
        <v>2157</v>
      </c>
      <c r="N2292" s="1334" t="s">
        <v>909</v>
      </c>
      <c r="O2292" s="1408" t="s">
        <v>2945</v>
      </c>
      <c r="P2292" s="179" t="s">
        <v>2949</v>
      </c>
    </row>
    <row r="2293" spans="1:16" s="68" customFormat="1" ht="42.65" customHeight="1" thickBot="1">
      <c r="A2293" s="75"/>
      <c r="B2293" s="1463" t="s">
        <v>2307</v>
      </c>
      <c r="C2293" s="607" t="s">
        <v>2944</v>
      </c>
      <c r="D2293" s="1464" t="s">
        <v>2177</v>
      </c>
      <c r="E2293" s="960"/>
      <c r="F2293" s="66"/>
      <c r="G2293" s="961"/>
      <c r="H2293" s="943"/>
      <c r="I2293" s="88"/>
      <c r="J2293" s="1414"/>
      <c r="K2293" s="952"/>
      <c r="L2293" s="155" t="s">
        <v>2202</v>
      </c>
      <c r="M2293" s="1446" t="s">
        <v>2157</v>
      </c>
      <c r="N2293" s="1334" t="s">
        <v>909</v>
      </c>
      <c r="O2293" s="1408" t="s">
        <v>2945</v>
      </c>
      <c r="P2293" s="179" t="s">
        <v>2949</v>
      </c>
    </row>
    <row r="2294" spans="1:16" s="21" customFormat="1" ht="42.65" customHeight="1" thickBot="1">
      <c r="A2294" s="1020"/>
      <c r="B2294" s="1463" t="s">
        <v>2307</v>
      </c>
      <c r="C2294" s="607" t="s">
        <v>2950</v>
      </c>
      <c r="D2294" s="1464" t="s">
        <v>2177</v>
      </c>
      <c r="E2294" s="960"/>
      <c r="F2294" s="66"/>
      <c r="G2294" s="961"/>
      <c r="H2294" s="943"/>
      <c r="I2294" s="88"/>
      <c r="J2294" s="1414"/>
      <c r="K2294" s="952"/>
      <c r="L2294" s="155" t="s">
        <v>2934</v>
      </c>
      <c r="M2294" s="1446" t="s">
        <v>2157</v>
      </c>
      <c r="N2294" s="1334" t="s">
        <v>909</v>
      </c>
      <c r="O2294" s="1408" t="s">
        <v>2945</v>
      </c>
      <c r="P2294" s="179" t="s">
        <v>2951</v>
      </c>
    </row>
    <row r="2295" spans="1:16" s="68" customFormat="1" ht="42.65" customHeight="1" thickBot="1">
      <c r="A2295" s="75"/>
      <c r="B2295" s="1463" t="s">
        <v>2307</v>
      </c>
      <c r="C2295" s="607" t="s">
        <v>2950</v>
      </c>
      <c r="D2295" s="1464" t="s">
        <v>2177</v>
      </c>
      <c r="E2295" s="960"/>
      <c r="F2295" s="66"/>
      <c r="G2295" s="961"/>
      <c r="H2295" s="943"/>
      <c r="I2295" s="88"/>
      <c r="J2295" s="1414"/>
      <c r="K2295" s="952"/>
      <c r="L2295" s="155" t="s">
        <v>2200</v>
      </c>
      <c r="M2295" s="1446" t="s">
        <v>2157</v>
      </c>
      <c r="N2295" s="1334" t="s">
        <v>909</v>
      </c>
      <c r="O2295" s="1408" t="s">
        <v>2952</v>
      </c>
      <c r="P2295" s="179" t="s">
        <v>2953</v>
      </c>
    </row>
    <row r="2296" spans="1:16" s="21" customFormat="1" ht="42.65" customHeight="1" thickBot="1">
      <c r="A2296" s="1020"/>
      <c r="B2296" s="1463" t="s">
        <v>2307</v>
      </c>
      <c r="C2296" s="607" t="s">
        <v>2950</v>
      </c>
      <c r="D2296" s="1464" t="s">
        <v>2177</v>
      </c>
      <c r="E2296" s="960"/>
      <c r="F2296" s="66"/>
      <c r="G2296" s="961"/>
      <c r="H2296" s="943"/>
      <c r="I2296" s="88"/>
      <c r="J2296" s="1414"/>
      <c r="K2296" s="952"/>
      <c r="L2296" s="155" t="s">
        <v>2266</v>
      </c>
      <c r="M2296" s="1446" t="s">
        <v>2157</v>
      </c>
      <c r="N2296" s="1334" t="s">
        <v>909</v>
      </c>
      <c r="O2296" s="1408" t="s">
        <v>2952</v>
      </c>
      <c r="P2296" s="179" t="s">
        <v>2954</v>
      </c>
    </row>
    <row r="2297" spans="1:16" s="21" customFormat="1" ht="42.65" customHeight="1" thickBot="1">
      <c r="A2297" s="1020"/>
      <c r="B2297" s="1463" t="s">
        <v>2307</v>
      </c>
      <c r="C2297" s="607" t="s">
        <v>2950</v>
      </c>
      <c r="D2297" s="1464" t="s">
        <v>2177</v>
      </c>
      <c r="E2297" s="960"/>
      <c r="F2297" s="66"/>
      <c r="G2297" s="961"/>
      <c r="H2297" s="943"/>
      <c r="I2297" s="88"/>
      <c r="J2297" s="1414"/>
      <c r="K2297" s="952"/>
      <c r="L2297" s="155" t="s">
        <v>2201</v>
      </c>
      <c r="M2297" s="1446" t="s">
        <v>2157</v>
      </c>
      <c r="N2297" s="1334" t="s">
        <v>909</v>
      </c>
      <c r="O2297" s="1408" t="s">
        <v>2952</v>
      </c>
      <c r="P2297" s="179" t="s">
        <v>2955</v>
      </c>
    </row>
    <row r="2298" spans="1:16" s="68" customFormat="1" ht="42.65" customHeight="1" thickBot="1">
      <c r="A2298" s="75"/>
      <c r="B2298" s="1463" t="s">
        <v>2307</v>
      </c>
      <c r="C2298" s="607" t="s">
        <v>2950</v>
      </c>
      <c r="D2298" s="1464" t="s">
        <v>2177</v>
      </c>
      <c r="E2298" s="960"/>
      <c r="F2298" s="66"/>
      <c r="G2298" s="961"/>
      <c r="H2298" s="943"/>
      <c r="I2298" s="88"/>
      <c r="J2298" s="1414"/>
      <c r="K2298" s="952"/>
      <c r="L2298" s="155" t="s">
        <v>2670</v>
      </c>
      <c r="M2298" s="1446" t="s">
        <v>2157</v>
      </c>
      <c r="N2298" s="1334" t="s">
        <v>909</v>
      </c>
      <c r="O2298" s="1408" t="s">
        <v>2952</v>
      </c>
      <c r="P2298" s="179" t="s">
        <v>2953</v>
      </c>
    </row>
    <row r="2299" spans="1:16" s="21" customFormat="1" ht="42.65" customHeight="1" thickBot="1">
      <c r="A2299" s="1020"/>
      <c r="B2299" s="1463" t="s">
        <v>2307</v>
      </c>
      <c r="C2299" s="607" t="s">
        <v>2950</v>
      </c>
      <c r="D2299" s="1464" t="s">
        <v>2177</v>
      </c>
      <c r="E2299" s="960"/>
      <c r="F2299" s="66"/>
      <c r="G2299" s="961"/>
      <c r="H2299" s="943"/>
      <c r="I2299" s="88"/>
      <c r="J2299" s="1414"/>
      <c r="K2299" s="952"/>
      <c r="L2299" s="155" t="s">
        <v>2202</v>
      </c>
      <c r="M2299" s="1446" t="s">
        <v>2157</v>
      </c>
      <c r="N2299" s="1334" t="s">
        <v>909</v>
      </c>
      <c r="O2299" s="1408" t="s">
        <v>2952</v>
      </c>
      <c r="P2299" s="179" t="s">
        <v>2953</v>
      </c>
    </row>
    <row r="2300" spans="1:16" s="68" customFormat="1" ht="42.65" customHeight="1" thickBot="1">
      <c r="A2300" s="75"/>
      <c r="B2300" s="1463" t="s">
        <v>2307</v>
      </c>
      <c r="C2300" s="611" t="s">
        <v>2956</v>
      </c>
      <c r="D2300" s="1464" t="s">
        <v>2177</v>
      </c>
      <c r="E2300" s="987"/>
      <c r="F2300" s="66"/>
      <c r="G2300" s="961"/>
      <c r="H2300" s="943"/>
      <c r="I2300" s="88"/>
      <c r="J2300" s="1414"/>
      <c r="K2300" s="952"/>
      <c r="L2300" s="155" t="s">
        <v>2934</v>
      </c>
      <c r="M2300" s="1446" t="s">
        <v>2157</v>
      </c>
      <c r="N2300" s="1334" t="s">
        <v>909</v>
      </c>
      <c r="O2300" s="1408" t="s">
        <v>2957</v>
      </c>
      <c r="P2300" s="179" t="s">
        <v>2958</v>
      </c>
    </row>
    <row r="2301" spans="1:16" s="68" customFormat="1" ht="42.65" customHeight="1" thickBot="1">
      <c r="A2301" s="75"/>
      <c r="B2301" s="1463" t="s">
        <v>2307</v>
      </c>
      <c r="C2301" s="607" t="s">
        <v>2956</v>
      </c>
      <c r="D2301" s="1464" t="s">
        <v>2177</v>
      </c>
      <c r="E2301" s="960"/>
      <c r="F2301" s="66"/>
      <c r="G2301" s="961"/>
      <c r="H2301" s="943"/>
      <c r="I2301" s="88"/>
      <c r="J2301" s="1414"/>
      <c r="K2301" s="952"/>
      <c r="L2301" s="155" t="s">
        <v>2200</v>
      </c>
      <c r="M2301" s="1446" t="s">
        <v>2157</v>
      </c>
      <c r="N2301" s="1334" t="s">
        <v>909</v>
      </c>
      <c r="O2301" s="1408" t="s">
        <v>2957</v>
      </c>
      <c r="P2301" s="179" t="s">
        <v>2958</v>
      </c>
    </row>
    <row r="2302" spans="1:16" s="68" customFormat="1" ht="42.65" customHeight="1" thickBot="1">
      <c r="A2302" s="75"/>
      <c r="B2302" s="1463" t="s">
        <v>2307</v>
      </c>
      <c r="C2302" s="607" t="s">
        <v>2956</v>
      </c>
      <c r="D2302" s="1464" t="s">
        <v>2177</v>
      </c>
      <c r="E2302" s="960"/>
      <c r="F2302" s="66"/>
      <c r="G2302" s="961"/>
      <c r="H2302" s="943"/>
      <c r="I2302" s="88"/>
      <c r="J2302" s="1414"/>
      <c r="K2302" s="952"/>
      <c r="L2302" s="155" t="s">
        <v>2266</v>
      </c>
      <c r="M2302" s="1446" t="s">
        <v>2157</v>
      </c>
      <c r="N2302" s="1334" t="s">
        <v>909</v>
      </c>
      <c r="O2302" s="1408" t="s">
        <v>2957</v>
      </c>
      <c r="P2302" s="179" t="s">
        <v>2959</v>
      </c>
    </row>
    <row r="2303" spans="1:16" s="68" customFormat="1" ht="42.65" customHeight="1" thickBot="1">
      <c r="A2303" s="75"/>
      <c r="B2303" s="1463" t="s">
        <v>2307</v>
      </c>
      <c r="C2303" s="607" t="s">
        <v>2956</v>
      </c>
      <c r="D2303" s="1464" t="s">
        <v>2177</v>
      </c>
      <c r="E2303" s="960"/>
      <c r="F2303" s="66"/>
      <c r="G2303" s="961"/>
      <c r="H2303" s="943"/>
      <c r="I2303" s="88"/>
      <c r="J2303" s="1414"/>
      <c r="K2303" s="952"/>
      <c r="L2303" s="155" t="s">
        <v>2201</v>
      </c>
      <c r="M2303" s="1446" t="s">
        <v>2157</v>
      </c>
      <c r="N2303" s="1334" t="s">
        <v>909</v>
      </c>
      <c r="O2303" s="1408" t="s">
        <v>2957</v>
      </c>
      <c r="P2303" s="179" t="s">
        <v>2960</v>
      </c>
    </row>
    <row r="2304" spans="1:16" s="68" customFormat="1" ht="42.65" customHeight="1" thickBot="1">
      <c r="A2304" s="75"/>
      <c r="B2304" s="1463" t="s">
        <v>2307</v>
      </c>
      <c r="C2304" s="607" t="s">
        <v>2956</v>
      </c>
      <c r="D2304" s="1464" t="s">
        <v>2177</v>
      </c>
      <c r="E2304" s="960"/>
      <c r="F2304" s="66"/>
      <c r="G2304" s="961"/>
      <c r="H2304" s="943"/>
      <c r="I2304" s="88"/>
      <c r="J2304" s="1414"/>
      <c r="K2304" s="952"/>
      <c r="L2304" s="155" t="s">
        <v>2670</v>
      </c>
      <c r="M2304" s="1446" t="s">
        <v>2157</v>
      </c>
      <c r="N2304" s="1334" t="s">
        <v>909</v>
      </c>
      <c r="O2304" s="1408" t="s">
        <v>2957</v>
      </c>
      <c r="P2304" s="179" t="s">
        <v>2958</v>
      </c>
    </row>
    <row r="2305" spans="1:16" s="68" customFormat="1" ht="42.65" customHeight="1" thickBot="1">
      <c r="A2305" s="75"/>
      <c r="B2305" s="1463" t="s">
        <v>2307</v>
      </c>
      <c r="C2305" s="607" t="s">
        <v>2956</v>
      </c>
      <c r="D2305" s="1464" t="s">
        <v>2177</v>
      </c>
      <c r="E2305" s="960"/>
      <c r="F2305" s="66"/>
      <c r="G2305" s="961"/>
      <c r="H2305" s="943"/>
      <c r="I2305" s="88"/>
      <c r="J2305" s="1414"/>
      <c r="K2305" s="952"/>
      <c r="L2305" s="155" t="s">
        <v>2202</v>
      </c>
      <c r="M2305" s="1446" t="s">
        <v>2157</v>
      </c>
      <c r="N2305" s="1334" t="s">
        <v>909</v>
      </c>
      <c r="O2305" s="1408" t="s">
        <v>2957</v>
      </c>
      <c r="P2305" s="179" t="s">
        <v>2958</v>
      </c>
    </row>
    <row r="2306" spans="1:16" s="68" customFormat="1" ht="42.65" customHeight="1" thickBot="1">
      <c r="A2306" s="75"/>
      <c r="B2306" s="1463" t="s">
        <v>2307</v>
      </c>
      <c r="C2306" s="607" t="s">
        <v>2961</v>
      </c>
      <c r="D2306" s="1464" t="s">
        <v>2177</v>
      </c>
      <c r="E2306" s="960"/>
      <c r="F2306" s="66"/>
      <c r="G2306" s="961"/>
      <c r="H2306" s="943"/>
      <c r="I2306" s="88"/>
      <c r="J2306" s="1414"/>
      <c r="K2306" s="952"/>
      <c r="L2306" s="155" t="s">
        <v>2934</v>
      </c>
      <c r="M2306" s="1446" t="s">
        <v>2157</v>
      </c>
      <c r="N2306" s="1334" t="s">
        <v>909</v>
      </c>
      <c r="O2306" s="1408" t="s">
        <v>2962</v>
      </c>
      <c r="P2306" s="179" t="s">
        <v>2963</v>
      </c>
    </row>
    <row r="2307" spans="1:16" s="68" customFormat="1" ht="42.65" customHeight="1" thickBot="1">
      <c r="A2307" s="75"/>
      <c r="B2307" s="1463" t="s">
        <v>2307</v>
      </c>
      <c r="C2307" s="607" t="s">
        <v>2961</v>
      </c>
      <c r="D2307" s="1464" t="s">
        <v>2177</v>
      </c>
      <c r="E2307" s="960"/>
      <c r="F2307" s="66"/>
      <c r="G2307" s="961"/>
      <c r="H2307" s="943"/>
      <c r="I2307" s="88"/>
      <c r="J2307" s="1414"/>
      <c r="K2307" s="952"/>
      <c r="L2307" s="155" t="s">
        <v>2200</v>
      </c>
      <c r="M2307" s="1446" t="s">
        <v>2157</v>
      </c>
      <c r="N2307" s="1334" t="s">
        <v>909</v>
      </c>
      <c r="O2307" s="1408" t="s">
        <v>2962</v>
      </c>
      <c r="P2307" s="179" t="s">
        <v>2963</v>
      </c>
    </row>
    <row r="2308" spans="1:16" s="68" customFormat="1" ht="42.65" customHeight="1" thickBot="1">
      <c r="A2308" s="75"/>
      <c r="B2308" s="1463" t="s">
        <v>2307</v>
      </c>
      <c r="C2308" s="607" t="s">
        <v>2961</v>
      </c>
      <c r="D2308" s="1464" t="s">
        <v>2177</v>
      </c>
      <c r="E2308" s="960"/>
      <c r="F2308" s="66"/>
      <c r="G2308" s="961"/>
      <c r="H2308" s="943"/>
      <c r="I2308" s="88"/>
      <c r="J2308" s="1414"/>
      <c r="K2308" s="952"/>
      <c r="L2308" s="155" t="s">
        <v>2266</v>
      </c>
      <c r="M2308" s="1446" t="s">
        <v>2157</v>
      </c>
      <c r="N2308" s="1334" t="s">
        <v>909</v>
      </c>
      <c r="O2308" s="1408" t="s">
        <v>2962</v>
      </c>
      <c r="P2308" s="179" t="s">
        <v>2964</v>
      </c>
    </row>
    <row r="2309" spans="1:16" s="68" customFormat="1" ht="42.65" customHeight="1" thickBot="1">
      <c r="A2309" s="75"/>
      <c r="B2309" s="1463" t="s">
        <v>2307</v>
      </c>
      <c r="C2309" s="607" t="s">
        <v>2961</v>
      </c>
      <c r="D2309" s="1464" t="s">
        <v>2177</v>
      </c>
      <c r="E2309" s="960"/>
      <c r="F2309" s="66"/>
      <c r="G2309" s="961"/>
      <c r="H2309" s="943"/>
      <c r="I2309" s="88"/>
      <c r="J2309" s="1414"/>
      <c r="K2309" s="952"/>
      <c r="L2309" s="155" t="s">
        <v>2201</v>
      </c>
      <c r="M2309" s="1446" t="s">
        <v>2157</v>
      </c>
      <c r="N2309" s="1334" t="s">
        <v>909</v>
      </c>
      <c r="O2309" s="1408" t="s">
        <v>2962</v>
      </c>
      <c r="P2309" s="179" t="s">
        <v>2965</v>
      </c>
    </row>
    <row r="2310" spans="1:16" s="21" customFormat="1" ht="42.65" customHeight="1" thickBot="1">
      <c r="A2310" s="1020"/>
      <c r="B2310" s="1463" t="s">
        <v>2307</v>
      </c>
      <c r="C2310" s="607" t="s">
        <v>2961</v>
      </c>
      <c r="D2310" s="1464" t="s">
        <v>2177</v>
      </c>
      <c r="E2310" s="960"/>
      <c r="F2310" s="66"/>
      <c r="G2310" s="961"/>
      <c r="H2310" s="943"/>
      <c r="I2310" s="88"/>
      <c r="J2310" s="1414"/>
      <c r="K2310" s="952"/>
      <c r="L2310" s="155" t="s">
        <v>2670</v>
      </c>
      <c r="M2310" s="1446" t="s">
        <v>2157</v>
      </c>
      <c r="N2310" s="1334" t="s">
        <v>909</v>
      </c>
      <c r="O2310" s="1408" t="s">
        <v>2962</v>
      </c>
      <c r="P2310" s="179" t="s">
        <v>2966</v>
      </c>
    </row>
    <row r="2311" spans="1:16" s="68" customFormat="1" ht="42.65" customHeight="1" thickBot="1">
      <c r="A2311" s="75"/>
      <c r="B2311" s="1463" t="s">
        <v>2307</v>
      </c>
      <c r="C2311" s="607" t="s">
        <v>2961</v>
      </c>
      <c r="D2311" s="1464" t="s">
        <v>2177</v>
      </c>
      <c r="E2311" s="960"/>
      <c r="F2311" s="66"/>
      <c r="G2311" s="961"/>
      <c r="H2311" s="943"/>
      <c r="I2311" s="88"/>
      <c r="J2311" s="1414"/>
      <c r="K2311" s="952"/>
      <c r="L2311" s="155" t="s">
        <v>2202</v>
      </c>
      <c r="M2311" s="1446" t="s">
        <v>2157</v>
      </c>
      <c r="N2311" s="1334" t="s">
        <v>909</v>
      </c>
      <c r="O2311" s="1408" t="s">
        <v>2962</v>
      </c>
      <c r="P2311" s="179" t="s">
        <v>2966</v>
      </c>
    </row>
    <row r="2312" spans="1:16" s="21" customFormat="1" ht="42.65" customHeight="1" thickBot="1">
      <c r="A2312" s="1020"/>
      <c r="B2312" s="1463" t="s">
        <v>2307</v>
      </c>
      <c r="C2312" s="607" t="s">
        <v>2967</v>
      </c>
      <c r="D2312" s="1464" t="s">
        <v>2177</v>
      </c>
      <c r="E2312" s="960"/>
      <c r="F2312" s="66"/>
      <c r="G2312" s="961"/>
      <c r="H2312" s="943"/>
      <c r="I2312" s="88"/>
      <c r="J2312" s="1414"/>
      <c r="K2312" s="952"/>
      <c r="L2312" s="155" t="s">
        <v>2934</v>
      </c>
      <c r="M2312" s="1446" t="s">
        <v>2157</v>
      </c>
      <c r="N2312" s="1334" t="s">
        <v>909</v>
      </c>
      <c r="O2312" s="1408" t="s">
        <v>2968</v>
      </c>
      <c r="P2312" s="179" t="s">
        <v>2958</v>
      </c>
    </row>
    <row r="2313" spans="1:16" s="68" customFormat="1" ht="42.65" customHeight="1" thickBot="1">
      <c r="A2313" s="75"/>
      <c r="B2313" s="1463" t="s">
        <v>2307</v>
      </c>
      <c r="C2313" s="607" t="s">
        <v>2967</v>
      </c>
      <c r="D2313" s="1464" t="s">
        <v>2177</v>
      </c>
      <c r="E2313" s="960"/>
      <c r="F2313" s="66"/>
      <c r="G2313" s="961"/>
      <c r="H2313" s="943"/>
      <c r="I2313" s="88"/>
      <c r="J2313" s="1414"/>
      <c r="K2313" s="952"/>
      <c r="L2313" s="155" t="s">
        <v>2200</v>
      </c>
      <c r="M2313" s="1446" t="s">
        <v>2157</v>
      </c>
      <c r="N2313" s="1334" t="s">
        <v>909</v>
      </c>
      <c r="O2313" s="1408" t="s">
        <v>2968</v>
      </c>
      <c r="P2313" s="179" t="s">
        <v>2958</v>
      </c>
    </row>
    <row r="2314" spans="1:16" s="68" customFormat="1" ht="42.65" customHeight="1" thickBot="1">
      <c r="A2314" s="75"/>
      <c r="B2314" s="1463" t="s">
        <v>2307</v>
      </c>
      <c r="C2314" s="607" t="s">
        <v>2967</v>
      </c>
      <c r="D2314" s="1464" t="s">
        <v>2177</v>
      </c>
      <c r="E2314" s="960"/>
      <c r="F2314" s="66"/>
      <c r="G2314" s="961"/>
      <c r="H2314" s="943"/>
      <c r="I2314" s="88"/>
      <c r="J2314" s="1414"/>
      <c r="K2314" s="952"/>
      <c r="L2314" s="155" t="s">
        <v>2266</v>
      </c>
      <c r="M2314" s="1446" t="s">
        <v>2157</v>
      </c>
      <c r="N2314" s="1334" t="s">
        <v>909</v>
      </c>
      <c r="O2314" s="1408" t="s">
        <v>2968</v>
      </c>
      <c r="P2314" s="179" t="s">
        <v>2969</v>
      </c>
    </row>
    <row r="2315" spans="1:16" s="68" customFormat="1" ht="42.65" customHeight="1" thickBot="1">
      <c r="A2315" s="75"/>
      <c r="B2315" s="1463" t="s">
        <v>2307</v>
      </c>
      <c r="C2315" s="607" t="s">
        <v>2967</v>
      </c>
      <c r="D2315" s="1464" t="s">
        <v>2177</v>
      </c>
      <c r="E2315" s="960"/>
      <c r="F2315" s="66"/>
      <c r="G2315" s="961"/>
      <c r="H2315" s="943"/>
      <c r="I2315" s="88"/>
      <c r="J2315" s="1414"/>
      <c r="K2315" s="952"/>
      <c r="L2315" s="155" t="s">
        <v>2201</v>
      </c>
      <c r="M2315" s="1446" t="s">
        <v>2157</v>
      </c>
      <c r="N2315" s="1334" t="s">
        <v>909</v>
      </c>
      <c r="O2315" s="1408" t="s">
        <v>2968</v>
      </c>
      <c r="P2315" s="179" t="s">
        <v>2970</v>
      </c>
    </row>
    <row r="2316" spans="1:16" s="21" customFormat="1" ht="42.65" customHeight="1" thickBot="1">
      <c r="A2316" s="1020"/>
      <c r="B2316" s="1463" t="s">
        <v>2307</v>
      </c>
      <c r="C2316" s="607" t="s">
        <v>2967</v>
      </c>
      <c r="D2316" s="1464" t="s">
        <v>2177</v>
      </c>
      <c r="E2316" s="960"/>
      <c r="F2316" s="66"/>
      <c r="G2316" s="961"/>
      <c r="H2316" s="943"/>
      <c r="I2316" s="88"/>
      <c r="J2316" s="1414"/>
      <c r="K2316" s="952"/>
      <c r="L2316" s="155" t="s">
        <v>2670</v>
      </c>
      <c r="M2316" s="1446" t="s">
        <v>2157</v>
      </c>
      <c r="N2316" s="1334" t="s">
        <v>909</v>
      </c>
      <c r="O2316" s="1408" t="s">
        <v>2968</v>
      </c>
      <c r="P2316" s="179" t="s">
        <v>2958</v>
      </c>
    </row>
    <row r="2317" spans="1:16" s="68" customFormat="1" ht="42.65" customHeight="1" thickBot="1">
      <c r="A2317" s="75"/>
      <c r="B2317" s="1463" t="s">
        <v>2307</v>
      </c>
      <c r="C2317" s="607" t="s">
        <v>2967</v>
      </c>
      <c r="D2317" s="1464" t="s">
        <v>2177</v>
      </c>
      <c r="E2317" s="960"/>
      <c r="F2317" s="66"/>
      <c r="G2317" s="961"/>
      <c r="H2317" s="943"/>
      <c r="I2317" s="88"/>
      <c r="J2317" s="1414"/>
      <c r="K2317" s="952"/>
      <c r="L2317" s="155" t="s">
        <v>2202</v>
      </c>
      <c r="M2317" s="1446" t="s">
        <v>2157</v>
      </c>
      <c r="N2317" s="1334" t="s">
        <v>909</v>
      </c>
      <c r="O2317" s="1408" t="s">
        <v>2968</v>
      </c>
      <c r="P2317" s="179" t="s">
        <v>2958</v>
      </c>
    </row>
    <row r="2318" spans="1:16" s="21" customFormat="1" ht="42.65" customHeight="1" thickBot="1">
      <c r="A2318" s="1020"/>
      <c r="B2318" s="1463" t="s">
        <v>2307</v>
      </c>
      <c r="C2318" s="607" t="s">
        <v>2971</v>
      </c>
      <c r="D2318" s="1464" t="s">
        <v>2177</v>
      </c>
      <c r="E2318" s="960"/>
      <c r="F2318" s="66"/>
      <c r="G2318" s="961"/>
      <c r="H2318" s="943"/>
      <c r="I2318" s="88"/>
      <c r="J2318" s="1414"/>
      <c r="K2318" s="952"/>
      <c r="L2318" s="155" t="s">
        <v>2934</v>
      </c>
      <c r="M2318" s="1446" t="s">
        <v>2157</v>
      </c>
      <c r="N2318" s="1334" t="s">
        <v>909</v>
      </c>
      <c r="O2318" s="1408" t="s">
        <v>2972</v>
      </c>
      <c r="P2318" s="179" t="s">
        <v>2973</v>
      </c>
    </row>
    <row r="2319" spans="1:16" s="68" customFormat="1" ht="42.65" customHeight="1" thickBot="1">
      <c r="A2319" s="75"/>
      <c r="B2319" s="1463" t="s">
        <v>2307</v>
      </c>
      <c r="C2319" s="607" t="s">
        <v>2971</v>
      </c>
      <c r="D2319" s="1464" t="s">
        <v>2177</v>
      </c>
      <c r="E2319" s="960"/>
      <c r="F2319" s="66"/>
      <c r="G2319" s="961"/>
      <c r="H2319" s="943"/>
      <c r="I2319" s="88"/>
      <c r="J2319" s="1414"/>
      <c r="K2319" s="952"/>
      <c r="L2319" s="155" t="s">
        <v>2200</v>
      </c>
      <c r="M2319" s="1446" t="s">
        <v>2157</v>
      </c>
      <c r="N2319" s="1334" t="s">
        <v>909</v>
      </c>
      <c r="O2319" s="1408" t="s">
        <v>2972</v>
      </c>
      <c r="P2319" s="179" t="s">
        <v>2974</v>
      </c>
    </row>
    <row r="2320" spans="1:16" s="68" customFormat="1" ht="42.65" customHeight="1" thickBot="1">
      <c r="A2320" s="75"/>
      <c r="B2320" s="1463" t="s">
        <v>2307</v>
      </c>
      <c r="C2320" s="607" t="s">
        <v>2971</v>
      </c>
      <c r="D2320" s="1464" t="s">
        <v>2177</v>
      </c>
      <c r="E2320" s="960"/>
      <c r="F2320" s="66"/>
      <c r="G2320" s="961"/>
      <c r="H2320" s="943"/>
      <c r="I2320" s="88"/>
      <c r="J2320" s="1414"/>
      <c r="K2320" s="952"/>
      <c r="L2320" s="155" t="s">
        <v>2266</v>
      </c>
      <c r="M2320" s="1446" t="s">
        <v>2157</v>
      </c>
      <c r="N2320" s="1334" t="s">
        <v>909</v>
      </c>
      <c r="O2320" s="1408" t="s">
        <v>2972</v>
      </c>
      <c r="P2320" s="179" t="s">
        <v>2975</v>
      </c>
    </row>
    <row r="2321" spans="1:16" s="68" customFormat="1" ht="42.65" customHeight="1" thickBot="1">
      <c r="A2321" s="75"/>
      <c r="B2321" s="1463" t="s">
        <v>2307</v>
      </c>
      <c r="C2321" s="607" t="s">
        <v>2971</v>
      </c>
      <c r="D2321" s="1464" t="s">
        <v>2177</v>
      </c>
      <c r="E2321" s="960"/>
      <c r="F2321" s="66"/>
      <c r="G2321" s="961"/>
      <c r="H2321" s="943"/>
      <c r="I2321" s="88"/>
      <c r="J2321" s="1414"/>
      <c r="K2321" s="952"/>
      <c r="L2321" s="155" t="s">
        <v>2201</v>
      </c>
      <c r="M2321" s="1446" t="s">
        <v>2157</v>
      </c>
      <c r="N2321" s="1334" t="s">
        <v>909</v>
      </c>
      <c r="O2321" s="1408" t="s">
        <v>2972</v>
      </c>
      <c r="P2321" s="179" t="s">
        <v>2976</v>
      </c>
    </row>
    <row r="2322" spans="1:16" s="21" customFormat="1" ht="42.65" customHeight="1" thickBot="1">
      <c r="A2322" s="1020"/>
      <c r="B2322" s="1463" t="s">
        <v>2307</v>
      </c>
      <c r="C2322" s="607" t="s">
        <v>2971</v>
      </c>
      <c r="D2322" s="1464" t="s">
        <v>2177</v>
      </c>
      <c r="E2322" s="960"/>
      <c r="F2322" s="66"/>
      <c r="G2322" s="961"/>
      <c r="H2322" s="943"/>
      <c r="I2322" s="88"/>
      <c r="J2322" s="1414"/>
      <c r="K2322" s="952"/>
      <c r="L2322" s="155" t="s">
        <v>2670</v>
      </c>
      <c r="M2322" s="1446" t="s">
        <v>2157</v>
      </c>
      <c r="N2322" s="1334" t="s">
        <v>909</v>
      </c>
      <c r="O2322" s="1408" t="s">
        <v>2972</v>
      </c>
      <c r="P2322" s="179" t="s">
        <v>2977</v>
      </c>
    </row>
    <row r="2323" spans="1:16" s="68" customFormat="1" ht="42.65" customHeight="1" thickBot="1">
      <c r="A2323" s="75"/>
      <c r="B2323" s="1463" t="s">
        <v>2307</v>
      </c>
      <c r="C2323" s="607" t="s">
        <v>2971</v>
      </c>
      <c r="D2323" s="1464" t="s">
        <v>2177</v>
      </c>
      <c r="E2323" s="960"/>
      <c r="F2323" s="66"/>
      <c r="G2323" s="961"/>
      <c r="H2323" s="943"/>
      <c r="I2323" s="88"/>
      <c r="J2323" s="1414"/>
      <c r="K2323" s="952"/>
      <c r="L2323" s="155" t="s">
        <v>2202</v>
      </c>
      <c r="M2323" s="1446" t="s">
        <v>2157</v>
      </c>
      <c r="N2323" s="1334" t="s">
        <v>909</v>
      </c>
      <c r="O2323" s="1408" t="s">
        <v>2972</v>
      </c>
      <c r="P2323" s="179" t="s">
        <v>2977</v>
      </c>
    </row>
    <row r="2324" spans="1:16" s="21" customFormat="1" ht="42.65" customHeight="1" thickBot="1">
      <c r="A2324" s="1020"/>
      <c r="B2324" s="1463" t="s">
        <v>2307</v>
      </c>
      <c r="C2324" s="607" t="s">
        <v>2978</v>
      </c>
      <c r="D2324" s="1464" t="s">
        <v>2177</v>
      </c>
      <c r="E2324" s="960"/>
      <c r="F2324" s="66"/>
      <c r="G2324" s="961"/>
      <c r="H2324" s="943"/>
      <c r="I2324" s="88"/>
      <c r="J2324" s="1414"/>
      <c r="K2324" s="952"/>
      <c r="L2324" s="155" t="s">
        <v>2934</v>
      </c>
      <c r="M2324" s="1446" t="s">
        <v>2157</v>
      </c>
      <c r="N2324" s="1334" t="s">
        <v>909</v>
      </c>
      <c r="O2324" s="1408" t="s">
        <v>2979</v>
      </c>
      <c r="P2324" s="179" t="s">
        <v>2958</v>
      </c>
    </row>
    <row r="2325" spans="1:16" s="68" customFormat="1" ht="42.65" customHeight="1" thickBot="1">
      <c r="A2325" s="75"/>
      <c r="B2325" s="1463" t="s">
        <v>2307</v>
      </c>
      <c r="C2325" s="607" t="s">
        <v>2978</v>
      </c>
      <c r="D2325" s="1464" t="s">
        <v>2177</v>
      </c>
      <c r="E2325" s="960"/>
      <c r="F2325" s="66"/>
      <c r="G2325" s="961"/>
      <c r="H2325" s="943"/>
      <c r="I2325" s="88"/>
      <c r="J2325" s="1414"/>
      <c r="K2325" s="952"/>
      <c r="L2325" s="155" t="s">
        <v>2200</v>
      </c>
      <c r="M2325" s="1446" t="s">
        <v>2157</v>
      </c>
      <c r="N2325" s="1334" t="s">
        <v>909</v>
      </c>
      <c r="O2325" s="1408" t="s">
        <v>2979</v>
      </c>
      <c r="P2325" s="179" t="s">
        <v>2958</v>
      </c>
    </row>
    <row r="2326" spans="1:16" s="21" customFormat="1" ht="42.65" customHeight="1" thickBot="1">
      <c r="A2326" s="1020"/>
      <c r="B2326" s="1463" t="s">
        <v>2307</v>
      </c>
      <c r="C2326" s="607" t="s">
        <v>2978</v>
      </c>
      <c r="D2326" s="1464" t="s">
        <v>2177</v>
      </c>
      <c r="E2326" s="960"/>
      <c r="F2326" s="66"/>
      <c r="G2326" s="961"/>
      <c r="H2326" s="943"/>
      <c r="I2326" s="88"/>
      <c r="J2326" s="1414"/>
      <c r="K2326" s="952"/>
      <c r="L2326" s="155" t="s">
        <v>2266</v>
      </c>
      <c r="M2326" s="1446" t="s">
        <v>2157</v>
      </c>
      <c r="N2326" s="1334" t="s">
        <v>909</v>
      </c>
      <c r="O2326" s="1408" t="s">
        <v>2979</v>
      </c>
      <c r="P2326" s="179" t="s">
        <v>2980</v>
      </c>
    </row>
    <row r="2327" spans="1:16" s="68" customFormat="1" ht="42.65" customHeight="1" thickBot="1">
      <c r="A2327" s="75"/>
      <c r="B2327" s="1463" t="s">
        <v>2307</v>
      </c>
      <c r="C2327" s="607" t="s">
        <v>2978</v>
      </c>
      <c r="D2327" s="1464" t="s">
        <v>2177</v>
      </c>
      <c r="E2327" s="960"/>
      <c r="F2327" s="66"/>
      <c r="G2327" s="961"/>
      <c r="H2327" s="943"/>
      <c r="I2327" s="88"/>
      <c r="J2327" s="1414"/>
      <c r="K2327" s="952"/>
      <c r="L2327" s="155" t="s">
        <v>2201</v>
      </c>
      <c r="M2327" s="1446" t="s">
        <v>2157</v>
      </c>
      <c r="N2327" s="1334" t="s">
        <v>909</v>
      </c>
      <c r="O2327" s="1408" t="s">
        <v>2979</v>
      </c>
      <c r="P2327" s="179" t="s">
        <v>2981</v>
      </c>
    </row>
    <row r="2328" spans="1:16" s="21" customFormat="1" ht="42.65" customHeight="1" thickBot="1">
      <c r="A2328" s="1020"/>
      <c r="B2328" s="1463" t="s">
        <v>2307</v>
      </c>
      <c r="C2328" s="607" t="s">
        <v>2978</v>
      </c>
      <c r="D2328" s="1464" t="s">
        <v>2177</v>
      </c>
      <c r="E2328" s="960"/>
      <c r="F2328" s="66"/>
      <c r="G2328" s="961"/>
      <c r="H2328" s="943"/>
      <c r="I2328" s="88"/>
      <c r="J2328" s="1414"/>
      <c r="K2328" s="952"/>
      <c r="L2328" s="155" t="s">
        <v>2670</v>
      </c>
      <c r="M2328" s="1446" t="s">
        <v>2157</v>
      </c>
      <c r="N2328" s="1334" t="s">
        <v>909</v>
      </c>
      <c r="O2328" s="1408" t="s">
        <v>2979</v>
      </c>
      <c r="P2328" s="179" t="s">
        <v>2958</v>
      </c>
    </row>
    <row r="2329" spans="1:16" s="68" customFormat="1" ht="42.65" customHeight="1" thickBot="1">
      <c r="A2329" s="75"/>
      <c r="B2329" s="1463" t="s">
        <v>2307</v>
      </c>
      <c r="C2329" s="607" t="s">
        <v>2978</v>
      </c>
      <c r="D2329" s="1464" t="s">
        <v>2177</v>
      </c>
      <c r="E2329" s="960"/>
      <c r="F2329" s="66"/>
      <c r="G2329" s="961"/>
      <c r="H2329" s="943"/>
      <c r="I2329" s="88"/>
      <c r="J2329" s="1414"/>
      <c r="K2329" s="952"/>
      <c r="L2329" s="155" t="s">
        <v>2202</v>
      </c>
      <c r="M2329" s="1446" t="s">
        <v>2157</v>
      </c>
      <c r="N2329" s="1334" t="s">
        <v>909</v>
      </c>
      <c r="O2329" s="1408" t="s">
        <v>2979</v>
      </c>
      <c r="P2329" s="179" t="s">
        <v>2958</v>
      </c>
    </row>
    <row r="2330" spans="1:16" s="21" customFormat="1" ht="42.65" customHeight="1" thickBot="1">
      <c r="A2330" s="1020"/>
      <c r="B2330" s="1463" t="s">
        <v>2307</v>
      </c>
      <c r="C2330" s="607" t="s">
        <v>2982</v>
      </c>
      <c r="D2330" s="1464" t="s">
        <v>2177</v>
      </c>
      <c r="E2330" s="960"/>
      <c r="F2330" s="66"/>
      <c r="G2330" s="961"/>
      <c r="H2330" s="943"/>
      <c r="I2330" s="88"/>
      <c r="J2330" s="1414"/>
      <c r="K2330" s="952"/>
      <c r="L2330" s="155" t="s">
        <v>2934</v>
      </c>
      <c r="M2330" s="1446" t="s">
        <v>2157</v>
      </c>
      <c r="N2330" s="1334" t="s">
        <v>909</v>
      </c>
      <c r="O2330" s="1408" t="s">
        <v>2983</v>
      </c>
      <c r="P2330" s="179" t="s">
        <v>2984</v>
      </c>
    </row>
    <row r="2331" spans="1:16" s="21" customFormat="1" ht="42.65" customHeight="1" thickBot="1">
      <c r="A2331" s="1020"/>
      <c r="B2331" s="1463" t="s">
        <v>2307</v>
      </c>
      <c r="C2331" s="607" t="s">
        <v>2982</v>
      </c>
      <c r="D2331" s="1464" t="s">
        <v>2177</v>
      </c>
      <c r="E2331" s="960"/>
      <c r="F2331" s="66"/>
      <c r="G2331" s="961"/>
      <c r="H2331" s="943"/>
      <c r="I2331" s="88"/>
      <c r="J2331" s="1414"/>
      <c r="K2331" s="952"/>
      <c r="L2331" s="155" t="s">
        <v>2200</v>
      </c>
      <c r="M2331" s="1446" t="s">
        <v>2157</v>
      </c>
      <c r="N2331" s="1334" t="s">
        <v>909</v>
      </c>
      <c r="O2331" s="1408" t="s">
        <v>2983</v>
      </c>
      <c r="P2331" s="179" t="s">
        <v>2984</v>
      </c>
    </row>
    <row r="2332" spans="1:16" s="21" customFormat="1" ht="42.65" customHeight="1" thickBot="1">
      <c r="A2332" s="1020"/>
      <c r="B2332" s="1463" t="s">
        <v>2307</v>
      </c>
      <c r="C2332" s="607" t="s">
        <v>2982</v>
      </c>
      <c r="D2332" s="1464" t="s">
        <v>2177</v>
      </c>
      <c r="E2332" s="960"/>
      <c r="F2332" s="66"/>
      <c r="G2332" s="961"/>
      <c r="H2332" s="943"/>
      <c r="I2332" s="88"/>
      <c r="J2332" s="1414"/>
      <c r="K2332" s="952"/>
      <c r="L2332" s="155" t="s">
        <v>2266</v>
      </c>
      <c r="M2332" s="1446" t="s">
        <v>2157</v>
      </c>
      <c r="N2332" s="1334" t="s">
        <v>909</v>
      </c>
      <c r="O2332" s="1408" t="s">
        <v>2983</v>
      </c>
      <c r="P2332" s="179" t="s">
        <v>2985</v>
      </c>
    </row>
    <row r="2333" spans="1:16" s="68" customFormat="1" ht="42.65" customHeight="1" thickBot="1">
      <c r="A2333" s="75"/>
      <c r="B2333" s="1463" t="s">
        <v>2307</v>
      </c>
      <c r="C2333" s="607" t="s">
        <v>2982</v>
      </c>
      <c r="D2333" s="1464" t="s">
        <v>2177</v>
      </c>
      <c r="E2333" s="960"/>
      <c r="F2333" s="66"/>
      <c r="G2333" s="961"/>
      <c r="H2333" s="943"/>
      <c r="I2333" s="88"/>
      <c r="J2333" s="1414"/>
      <c r="K2333" s="952"/>
      <c r="L2333" s="155" t="s">
        <v>2201</v>
      </c>
      <c r="M2333" s="1446" t="s">
        <v>2157</v>
      </c>
      <c r="N2333" s="1334" t="s">
        <v>909</v>
      </c>
      <c r="O2333" s="1408" t="s">
        <v>2983</v>
      </c>
      <c r="P2333" s="179" t="s">
        <v>2986</v>
      </c>
    </row>
    <row r="2334" spans="1:16" s="21" customFormat="1" ht="42.65" customHeight="1" thickBot="1">
      <c r="A2334" s="1020"/>
      <c r="B2334" s="1463" t="s">
        <v>2307</v>
      </c>
      <c r="C2334" s="607" t="s">
        <v>2982</v>
      </c>
      <c r="D2334" s="1464" t="s">
        <v>2177</v>
      </c>
      <c r="E2334" s="960"/>
      <c r="F2334" s="66"/>
      <c r="G2334" s="961"/>
      <c r="H2334" s="943"/>
      <c r="I2334" s="88"/>
      <c r="J2334" s="1414"/>
      <c r="K2334" s="952"/>
      <c r="L2334" s="155" t="s">
        <v>2670</v>
      </c>
      <c r="M2334" s="1446" t="s">
        <v>2157</v>
      </c>
      <c r="N2334" s="1334" t="s">
        <v>909</v>
      </c>
      <c r="O2334" s="1408" t="s">
        <v>2983</v>
      </c>
      <c r="P2334" s="179" t="s">
        <v>2987</v>
      </c>
    </row>
    <row r="2335" spans="1:16" s="68" customFormat="1" ht="42.65" customHeight="1" thickBot="1">
      <c r="A2335" s="75"/>
      <c r="B2335" s="1463" t="s">
        <v>2307</v>
      </c>
      <c r="C2335" s="607" t="s">
        <v>2982</v>
      </c>
      <c r="D2335" s="1477" t="s">
        <v>2988</v>
      </c>
      <c r="E2335" s="960"/>
      <c r="F2335" s="66"/>
      <c r="G2335" s="961"/>
      <c r="H2335" s="943"/>
      <c r="I2335" s="88"/>
      <c r="J2335" s="1414"/>
      <c r="K2335" s="952"/>
      <c r="L2335" s="155" t="s">
        <v>2202</v>
      </c>
      <c r="M2335" s="1446" t="s">
        <v>2157</v>
      </c>
      <c r="N2335" s="1334" t="s">
        <v>909</v>
      </c>
      <c r="O2335" s="1408" t="s">
        <v>2983</v>
      </c>
      <c r="P2335" s="179" t="s">
        <v>2987</v>
      </c>
    </row>
    <row r="2336" spans="1:16" s="21" customFormat="1" ht="42.65" customHeight="1" thickBot="1">
      <c r="A2336" s="1020"/>
      <c r="B2336" s="1463" t="s">
        <v>2307</v>
      </c>
      <c r="C2336" s="607" t="s">
        <v>2989</v>
      </c>
      <c r="D2336" s="1464" t="s">
        <v>2177</v>
      </c>
      <c r="E2336" s="960"/>
      <c r="F2336" s="66"/>
      <c r="G2336" s="961"/>
      <c r="H2336" s="943"/>
      <c r="I2336" s="88"/>
      <c r="J2336" s="1414"/>
      <c r="K2336" s="952"/>
      <c r="L2336" s="155" t="s">
        <v>2934</v>
      </c>
      <c r="M2336" s="1446" t="s">
        <v>2157</v>
      </c>
      <c r="N2336" s="1334" t="s">
        <v>909</v>
      </c>
      <c r="O2336" s="1408" t="s">
        <v>2990</v>
      </c>
      <c r="P2336" s="179" t="s">
        <v>2991</v>
      </c>
    </row>
    <row r="2337" spans="1:16" s="68" customFormat="1" ht="42.65" customHeight="1" thickBot="1">
      <c r="A2337" s="75"/>
      <c r="B2337" s="1463" t="s">
        <v>2307</v>
      </c>
      <c r="C2337" s="607" t="s">
        <v>2989</v>
      </c>
      <c r="D2337" s="1464" t="s">
        <v>2177</v>
      </c>
      <c r="E2337" s="960"/>
      <c r="F2337" s="66"/>
      <c r="G2337" s="961"/>
      <c r="H2337" s="943"/>
      <c r="I2337" s="88"/>
      <c r="J2337" s="1414"/>
      <c r="K2337" s="952"/>
      <c r="L2337" s="155" t="s">
        <v>2200</v>
      </c>
      <c r="M2337" s="1446" t="s">
        <v>2157</v>
      </c>
      <c r="N2337" s="1334" t="s">
        <v>909</v>
      </c>
      <c r="O2337" s="1408" t="s">
        <v>2990</v>
      </c>
      <c r="P2337" s="179" t="s">
        <v>2991</v>
      </c>
    </row>
    <row r="2338" spans="1:16" s="68" customFormat="1" ht="42.65" customHeight="1" thickBot="1">
      <c r="A2338" s="75"/>
      <c r="B2338" s="1463" t="s">
        <v>2307</v>
      </c>
      <c r="C2338" s="607" t="s">
        <v>2989</v>
      </c>
      <c r="D2338" s="1464" t="s">
        <v>2177</v>
      </c>
      <c r="E2338" s="960"/>
      <c r="F2338" s="66"/>
      <c r="G2338" s="961"/>
      <c r="H2338" s="943"/>
      <c r="I2338" s="88"/>
      <c r="J2338" s="1414"/>
      <c r="K2338" s="952"/>
      <c r="L2338" s="155" t="s">
        <v>2266</v>
      </c>
      <c r="M2338" s="1446" t="s">
        <v>2157</v>
      </c>
      <c r="N2338" s="1334" t="s">
        <v>909</v>
      </c>
      <c r="O2338" s="1408" t="s">
        <v>2990</v>
      </c>
      <c r="P2338" s="179" t="s">
        <v>2992</v>
      </c>
    </row>
    <row r="2339" spans="1:16" s="68" customFormat="1" ht="42.65" customHeight="1" thickBot="1">
      <c r="A2339" s="75"/>
      <c r="B2339" s="1463" t="s">
        <v>2307</v>
      </c>
      <c r="C2339" s="607" t="s">
        <v>2989</v>
      </c>
      <c r="D2339" s="1464" t="s">
        <v>2177</v>
      </c>
      <c r="E2339" s="960"/>
      <c r="F2339" s="66"/>
      <c r="G2339" s="961"/>
      <c r="H2339" s="943"/>
      <c r="I2339" s="88"/>
      <c r="J2339" s="1414"/>
      <c r="K2339" s="952"/>
      <c r="L2339" s="155" t="s">
        <v>2201</v>
      </c>
      <c r="M2339" s="1446" t="s">
        <v>2157</v>
      </c>
      <c r="N2339" s="1334" t="s">
        <v>909</v>
      </c>
      <c r="O2339" s="1408" t="s">
        <v>2990</v>
      </c>
      <c r="P2339" s="179" t="s">
        <v>2965</v>
      </c>
    </row>
    <row r="2340" spans="1:16" s="21" customFormat="1" ht="42.65" customHeight="1" thickBot="1">
      <c r="A2340" s="1020"/>
      <c r="B2340" s="1463" t="s">
        <v>2307</v>
      </c>
      <c r="C2340" s="607" t="s">
        <v>2989</v>
      </c>
      <c r="D2340" s="1464" t="s">
        <v>2177</v>
      </c>
      <c r="E2340" s="960"/>
      <c r="F2340" s="66"/>
      <c r="G2340" s="961"/>
      <c r="H2340" s="943"/>
      <c r="I2340" s="88"/>
      <c r="J2340" s="1414"/>
      <c r="K2340" s="952"/>
      <c r="L2340" s="155" t="s">
        <v>2670</v>
      </c>
      <c r="M2340" s="1446" t="s">
        <v>2157</v>
      </c>
      <c r="N2340" s="1334" t="s">
        <v>909</v>
      </c>
      <c r="O2340" s="1408" t="s">
        <v>2990</v>
      </c>
      <c r="P2340" s="179" t="s">
        <v>2991</v>
      </c>
    </row>
    <row r="2341" spans="1:16" s="68" customFormat="1" ht="42.65" customHeight="1" thickBot="1">
      <c r="A2341" s="75"/>
      <c r="B2341" s="1463" t="s">
        <v>2307</v>
      </c>
      <c r="C2341" s="607" t="s">
        <v>2989</v>
      </c>
      <c r="D2341" s="1464" t="s">
        <v>2177</v>
      </c>
      <c r="E2341" s="960"/>
      <c r="F2341" s="66"/>
      <c r="G2341" s="961"/>
      <c r="H2341" s="943"/>
      <c r="I2341" s="88"/>
      <c r="J2341" s="1414"/>
      <c r="K2341" s="952"/>
      <c r="L2341" s="155" t="s">
        <v>2202</v>
      </c>
      <c r="M2341" s="1446" t="s">
        <v>2157</v>
      </c>
      <c r="N2341" s="1334" t="s">
        <v>909</v>
      </c>
      <c r="O2341" s="1408" t="s">
        <v>2990</v>
      </c>
      <c r="P2341" s="179" t="s">
        <v>2993</v>
      </c>
    </row>
    <row r="2342" spans="1:16" s="21" customFormat="1" ht="42.65" customHeight="1" thickBot="1">
      <c r="A2342" s="1020"/>
      <c r="B2342" s="1463" t="s">
        <v>2307</v>
      </c>
      <c r="C2342" s="607" t="s">
        <v>2994</v>
      </c>
      <c r="D2342" s="1464" t="s">
        <v>2177</v>
      </c>
      <c r="E2342" s="960"/>
      <c r="F2342" s="66"/>
      <c r="G2342" s="961"/>
      <c r="H2342" s="943"/>
      <c r="I2342" s="88"/>
      <c r="J2342" s="1414"/>
      <c r="K2342" s="952"/>
      <c r="L2342" s="155" t="s">
        <v>2934</v>
      </c>
      <c r="M2342" s="1446" t="s">
        <v>2157</v>
      </c>
      <c r="N2342" s="1334" t="s">
        <v>909</v>
      </c>
      <c r="O2342" s="1408" t="s">
        <v>2995</v>
      </c>
      <c r="P2342" s="179" t="s">
        <v>2958</v>
      </c>
    </row>
    <row r="2343" spans="1:16" s="68" customFormat="1" ht="42.65" customHeight="1" thickBot="1">
      <c r="A2343" s="75"/>
      <c r="B2343" s="1463" t="s">
        <v>2307</v>
      </c>
      <c r="C2343" s="607" t="s">
        <v>2994</v>
      </c>
      <c r="D2343" s="1464" t="s">
        <v>2177</v>
      </c>
      <c r="E2343" s="960"/>
      <c r="F2343" s="66"/>
      <c r="G2343" s="961"/>
      <c r="H2343" s="943"/>
      <c r="I2343" s="88"/>
      <c r="J2343" s="1414"/>
      <c r="K2343" s="952"/>
      <c r="L2343" s="155" t="s">
        <v>2200</v>
      </c>
      <c r="M2343" s="1446" t="s">
        <v>2157</v>
      </c>
      <c r="N2343" s="1334" t="s">
        <v>909</v>
      </c>
      <c r="O2343" s="1408" t="s">
        <v>2995</v>
      </c>
      <c r="P2343" s="179" t="s">
        <v>2958</v>
      </c>
    </row>
    <row r="2344" spans="1:16" s="68" customFormat="1" ht="42.65" customHeight="1" thickBot="1">
      <c r="A2344" s="75"/>
      <c r="B2344" s="1463" t="s">
        <v>2307</v>
      </c>
      <c r="C2344" s="607" t="s">
        <v>2994</v>
      </c>
      <c r="D2344" s="1464" t="s">
        <v>2177</v>
      </c>
      <c r="E2344" s="960"/>
      <c r="F2344" s="66"/>
      <c r="G2344" s="961"/>
      <c r="H2344" s="943"/>
      <c r="I2344" s="88"/>
      <c r="J2344" s="1414"/>
      <c r="K2344" s="952"/>
      <c r="L2344" s="155" t="s">
        <v>2266</v>
      </c>
      <c r="M2344" s="1446" t="s">
        <v>2157</v>
      </c>
      <c r="N2344" s="1334" t="s">
        <v>909</v>
      </c>
      <c r="O2344" s="1408" t="s">
        <v>2995</v>
      </c>
      <c r="P2344" s="179" t="s">
        <v>2980</v>
      </c>
    </row>
    <row r="2345" spans="1:16" s="68" customFormat="1" ht="42.65" customHeight="1" thickBot="1">
      <c r="A2345" s="75"/>
      <c r="B2345" s="1463" t="s">
        <v>2307</v>
      </c>
      <c r="C2345" s="607" t="s">
        <v>2994</v>
      </c>
      <c r="D2345" s="1464" t="s">
        <v>2177</v>
      </c>
      <c r="E2345" s="960"/>
      <c r="F2345" s="66"/>
      <c r="G2345" s="961"/>
      <c r="H2345" s="943"/>
      <c r="I2345" s="88"/>
      <c r="J2345" s="1414"/>
      <c r="K2345" s="952"/>
      <c r="L2345" s="155" t="s">
        <v>2201</v>
      </c>
      <c r="M2345" s="1446" t="s">
        <v>2157</v>
      </c>
      <c r="N2345" s="1334" t="s">
        <v>909</v>
      </c>
      <c r="O2345" s="1408" t="s">
        <v>2995</v>
      </c>
      <c r="P2345" s="179" t="s">
        <v>2981</v>
      </c>
    </row>
    <row r="2346" spans="1:16" s="21" customFormat="1" ht="42.65" customHeight="1" thickBot="1">
      <c r="A2346" s="1020"/>
      <c r="B2346" s="1463" t="s">
        <v>2307</v>
      </c>
      <c r="C2346" s="607" t="s">
        <v>2994</v>
      </c>
      <c r="D2346" s="1464" t="s">
        <v>2177</v>
      </c>
      <c r="E2346" s="960"/>
      <c r="F2346" s="66"/>
      <c r="G2346" s="961"/>
      <c r="H2346" s="943"/>
      <c r="I2346" s="88"/>
      <c r="J2346" s="1414"/>
      <c r="K2346" s="952"/>
      <c r="L2346" s="155" t="s">
        <v>2670</v>
      </c>
      <c r="M2346" s="1446" t="s">
        <v>2157</v>
      </c>
      <c r="N2346" s="1334" t="s">
        <v>909</v>
      </c>
      <c r="O2346" s="1408" t="s">
        <v>2995</v>
      </c>
      <c r="P2346" s="179" t="s">
        <v>2958</v>
      </c>
    </row>
    <row r="2347" spans="1:16" s="68" customFormat="1" ht="42.65" customHeight="1" thickBot="1">
      <c r="A2347" s="75"/>
      <c r="B2347" s="1463" t="s">
        <v>2307</v>
      </c>
      <c r="C2347" s="607" t="s">
        <v>2994</v>
      </c>
      <c r="D2347" s="1464" t="s">
        <v>2177</v>
      </c>
      <c r="E2347" s="960"/>
      <c r="F2347" s="66"/>
      <c r="G2347" s="961"/>
      <c r="H2347" s="943"/>
      <c r="I2347" s="88"/>
      <c r="J2347" s="1414"/>
      <c r="K2347" s="952"/>
      <c r="L2347" s="155" t="s">
        <v>2202</v>
      </c>
      <c r="M2347" s="1446" t="s">
        <v>2157</v>
      </c>
      <c r="N2347" s="1334" t="s">
        <v>909</v>
      </c>
      <c r="O2347" s="1408" t="s">
        <v>2995</v>
      </c>
      <c r="P2347" s="179" t="s">
        <v>2958</v>
      </c>
    </row>
    <row r="2348" spans="1:16" s="21" customFormat="1" ht="42.65" customHeight="1" thickBot="1">
      <c r="A2348" s="1020"/>
      <c r="B2348" s="1463" t="s">
        <v>2307</v>
      </c>
      <c r="C2348" s="607" t="s">
        <v>2996</v>
      </c>
      <c r="D2348" s="1464" t="s">
        <v>2177</v>
      </c>
      <c r="E2348" s="960"/>
      <c r="F2348" s="66"/>
      <c r="G2348" s="961"/>
      <c r="H2348" s="943"/>
      <c r="I2348" s="88"/>
      <c r="J2348" s="1414"/>
      <c r="K2348" s="952"/>
      <c r="L2348" s="155" t="s">
        <v>2934</v>
      </c>
      <c r="M2348" s="1446" t="s">
        <v>2157</v>
      </c>
      <c r="N2348" s="1334" t="s">
        <v>909</v>
      </c>
      <c r="O2348" s="1408" t="s">
        <v>2997</v>
      </c>
      <c r="P2348" s="179" t="s">
        <v>2998</v>
      </c>
    </row>
    <row r="2349" spans="1:16" s="68" customFormat="1" ht="42.65" customHeight="1" thickBot="1">
      <c r="A2349" s="75"/>
      <c r="B2349" s="1463" t="s">
        <v>2307</v>
      </c>
      <c r="C2349" s="607" t="s">
        <v>2996</v>
      </c>
      <c r="D2349" s="1464" t="s">
        <v>2177</v>
      </c>
      <c r="E2349" s="960"/>
      <c r="F2349" s="66"/>
      <c r="G2349" s="961"/>
      <c r="H2349" s="943"/>
      <c r="I2349" s="88"/>
      <c r="J2349" s="1414"/>
      <c r="K2349" s="952"/>
      <c r="L2349" s="155" t="s">
        <v>2200</v>
      </c>
      <c r="M2349" s="1446" t="s">
        <v>2157</v>
      </c>
      <c r="N2349" s="1334" t="s">
        <v>909</v>
      </c>
      <c r="O2349" s="1408" t="s">
        <v>2997</v>
      </c>
      <c r="P2349" s="179" t="s">
        <v>2998</v>
      </c>
    </row>
    <row r="2350" spans="1:16" s="68" customFormat="1" ht="42.65" customHeight="1" thickBot="1">
      <c r="A2350" s="75"/>
      <c r="B2350" s="1463" t="s">
        <v>2307</v>
      </c>
      <c r="C2350" s="607" t="s">
        <v>2996</v>
      </c>
      <c r="D2350" s="1464" t="s">
        <v>2177</v>
      </c>
      <c r="E2350" s="960"/>
      <c r="F2350" s="66"/>
      <c r="G2350" s="961"/>
      <c r="H2350" s="943"/>
      <c r="I2350" s="88"/>
      <c r="J2350" s="1414"/>
      <c r="K2350" s="952"/>
      <c r="L2350" s="155" t="s">
        <v>2266</v>
      </c>
      <c r="M2350" s="1446" t="s">
        <v>2157</v>
      </c>
      <c r="N2350" s="1334" t="s">
        <v>909</v>
      </c>
      <c r="O2350" s="1408" t="s">
        <v>2997</v>
      </c>
      <c r="P2350" s="179" t="s">
        <v>2999</v>
      </c>
    </row>
    <row r="2351" spans="1:16" s="68" customFormat="1" ht="42.65" customHeight="1" thickBot="1">
      <c r="A2351" s="75"/>
      <c r="B2351" s="1463" t="s">
        <v>2307</v>
      </c>
      <c r="C2351" s="607" t="s">
        <v>2996</v>
      </c>
      <c r="D2351" s="1464" t="s">
        <v>2177</v>
      </c>
      <c r="E2351" s="960"/>
      <c r="F2351" s="66"/>
      <c r="G2351" s="961"/>
      <c r="H2351" s="943"/>
      <c r="I2351" s="88"/>
      <c r="J2351" s="1414"/>
      <c r="K2351" s="952"/>
      <c r="L2351" s="155" t="s">
        <v>2201</v>
      </c>
      <c r="M2351" s="1446" t="s">
        <v>2157</v>
      </c>
      <c r="N2351" s="1334" t="s">
        <v>909</v>
      </c>
      <c r="O2351" s="1408" t="s">
        <v>2997</v>
      </c>
      <c r="P2351" s="179" t="s">
        <v>3000</v>
      </c>
    </row>
    <row r="2352" spans="1:16" s="21" customFormat="1" ht="42.65" customHeight="1" thickBot="1">
      <c r="A2352" s="1020"/>
      <c r="B2352" s="1463" t="s">
        <v>2307</v>
      </c>
      <c r="C2352" s="607" t="s">
        <v>2996</v>
      </c>
      <c r="D2352" s="1464" t="s">
        <v>2177</v>
      </c>
      <c r="E2352" s="960"/>
      <c r="F2352" s="66"/>
      <c r="G2352" s="961"/>
      <c r="H2352" s="943"/>
      <c r="I2352" s="88"/>
      <c r="J2352" s="1414"/>
      <c r="K2352" s="952"/>
      <c r="L2352" s="155" t="s">
        <v>2670</v>
      </c>
      <c r="M2352" s="1446" t="s">
        <v>2157</v>
      </c>
      <c r="N2352" s="1334" t="s">
        <v>909</v>
      </c>
      <c r="O2352" s="1408" t="s">
        <v>2997</v>
      </c>
      <c r="P2352" s="179" t="s">
        <v>2998</v>
      </c>
    </row>
    <row r="2353" spans="1:16" s="68" customFormat="1" ht="42.65" customHeight="1" thickBot="1">
      <c r="A2353" s="75"/>
      <c r="B2353" s="1463" t="s">
        <v>2307</v>
      </c>
      <c r="C2353" s="607" t="s">
        <v>2996</v>
      </c>
      <c r="D2353" s="1464" t="s">
        <v>2177</v>
      </c>
      <c r="E2353" s="960"/>
      <c r="F2353" s="66"/>
      <c r="G2353" s="961"/>
      <c r="H2353" s="943"/>
      <c r="I2353" s="88"/>
      <c r="J2353" s="1414"/>
      <c r="K2353" s="952"/>
      <c r="L2353" s="155" t="s">
        <v>2202</v>
      </c>
      <c r="M2353" s="1446" t="s">
        <v>2157</v>
      </c>
      <c r="N2353" s="1334" t="s">
        <v>909</v>
      </c>
      <c r="O2353" s="1408" t="s">
        <v>2997</v>
      </c>
      <c r="P2353" s="179" t="s">
        <v>3001</v>
      </c>
    </row>
    <row r="2354" spans="1:16" s="21" customFormat="1" ht="42.65" customHeight="1" thickBot="1">
      <c r="A2354" s="1020"/>
      <c r="B2354" s="1463" t="s">
        <v>2307</v>
      </c>
      <c r="C2354" s="607" t="s">
        <v>3002</v>
      </c>
      <c r="D2354" s="1464" t="s">
        <v>2177</v>
      </c>
      <c r="E2354" s="960"/>
      <c r="F2354" s="66"/>
      <c r="G2354" s="961"/>
      <c r="H2354" s="943"/>
      <c r="I2354" s="88"/>
      <c r="J2354" s="1414"/>
      <c r="K2354" s="952"/>
      <c r="L2354" s="155" t="s">
        <v>2934</v>
      </c>
      <c r="M2354" s="1446" t="s">
        <v>2157</v>
      </c>
      <c r="N2354" s="1334" t="s">
        <v>909</v>
      </c>
      <c r="O2354" s="1408" t="s">
        <v>3003</v>
      </c>
      <c r="P2354" s="179" t="s">
        <v>3004</v>
      </c>
    </row>
    <row r="2355" spans="1:16" s="68" customFormat="1" ht="42.65" customHeight="1" thickBot="1">
      <c r="A2355" s="75"/>
      <c r="B2355" s="1463" t="s">
        <v>2307</v>
      </c>
      <c r="C2355" s="607" t="s">
        <v>3002</v>
      </c>
      <c r="D2355" s="1464" t="s">
        <v>2177</v>
      </c>
      <c r="E2355" s="960"/>
      <c r="F2355" s="66"/>
      <c r="G2355" s="961"/>
      <c r="H2355" s="943"/>
      <c r="I2355" s="88"/>
      <c r="J2355" s="1414"/>
      <c r="K2355" s="952"/>
      <c r="L2355" s="155" t="s">
        <v>2200</v>
      </c>
      <c r="M2355" s="1446" t="s">
        <v>2157</v>
      </c>
      <c r="N2355" s="1334" t="s">
        <v>909</v>
      </c>
      <c r="O2355" s="1408" t="s">
        <v>3003</v>
      </c>
      <c r="P2355" s="179" t="s">
        <v>2998</v>
      </c>
    </row>
    <row r="2356" spans="1:16" s="21" customFormat="1" ht="42.65" customHeight="1" thickBot="1">
      <c r="A2356" s="1020"/>
      <c r="B2356" s="1463" t="s">
        <v>2307</v>
      </c>
      <c r="C2356" s="607" t="s">
        <v>3002</v>
      </c>
      <c r="D2356" s="1464" t="s">
        <v>2177</v>
      </c>
      <c r="E2356" s="960"/>
      <c r="F2356" s="66"/>
      <c r="G2356" s="961"/>
      <c r="H2356" s="943"/>
      <c r="I2356" s="88"/>
      <c r="J2356" s="1414"/>
      <c r="K2356" s="952"/>
      <c r="L2356" s="155" t="s">
        <v>2266</v>
      </c>
      <c r="M2356" s="1446" t="s">
        <v>2157</v>
      </c>
      <c r="N2356" s="1334" t="s">
        <v>909</v>
      </c>
      <c r="O2356" s="1408" t="s">
        <v>3003</v>
      </c>
      <c r="P2356" s="179" t="s">
        <v>3005</v>
      </c>
    </row>
    <row r="2357" spans="1:16" s="68" customFormat="1" ht="42.65" customHeight="1" thickBot="1">
      <c r="A2357" s="75"/>
      <c r="B2357" s="1463" t="s">
        <v>2307</v>
      </c>
      <c r="C2357" s="607" t="s">
        <v>3002</v>
      </c>
      <c r="D2357" s="1464" t="s">
        <v>2177</v>
      </c>
      <c r="E2357" s="960"/>
      <c r="F2357" s="66"/>
      <c r="G2357" s="961"/>
      <c r="H2357" s="943"/>
      <c r="I2357" s="88"/>
      <c r="J2357" s="1414"/>
      <c r="K2357" s="952"/>
      <c r="L2357" s="155" t="s">
        <v>2201</v>
      </c>
      <c r="M2357" s="1446" t="s">
        <v>2157</v>
      </c>
      <c r="N2357" s="1334" t="s">
        <v>909</v>
      </c>
      <c r="O2357" s="1408" t="s">
        <v>3003</v>
      </c>
      <c r="P2357" s="179" t="s">
        <v>2986</v>
      </c>
    </row>
    <row r="2358" spans="1:16" s="68" customFormat="1" ht="42.65" customHeight="1" thickBot="1">
      <c r="A2358" s="75"/>
      <c r="B2358" s="1463" t="s">
        <v>2307</v>
      </c>
      <c r="C2358" s="607" t="s">
        <v>3002</v>
      </c>
      <c r="D2358" s="1464" t="s">
        <v>2177</v>
      </c>
      <c r="E2358" s="960"/>
      <c r="F2358" s="66"/>
      <c r="G2358" s="961"/>
      <c r="H2358" s="943"/>
      <c r="I2358" s="88"/>
      <c r="J2358" s="1414"/>
      <c r="K2358" s="952"/>
      <c r="L2358" s="155" t="s">
        <v>2670</v>
      </c>
      <c r="M2358" s="1446" t="s">
        <v>2157</v>
      </c>
      <c r="N2358" s="1334" t="s">
        <v>909</v>
      </c>
      <c r="O2358" s="1408" t="s">
        <v>3003</v>
      </c>
      <c r="P2358" s="179" t="s">
        <v>2998</v>
      </c>
    </row>
    <row r="2359" spans="1:16" s="21" customFormat="1" ht="42.65" customHeight="1" thickBot="1">
      <c r="A2359" s="1020"/>
      <c r="B2359" s="1463" t="s">
        <v>2307</v>
      </c>
      <c r="C2359" s="607" t="s">
        <v>3002</v>
      </c>
      <c r="D2359" s="1464" t="s">
        <v>2177</v>
      </c>
      <c r="E2359" s="960"/>
      <c r="F2359" s="66"/>
      <c r="G2359" s="961"/>
      <c r="H2359" s="943"/>
      <c r="I2359" s="88"/>
      <c r="J2359" s="1414"/>
      <c r="K2359" s="952"/>
      <c r="L2359" s="155" t="s">
        <v>2202</v>
      </c>
      <c r="M2359" s="1446" t="s">
        <v>2157</v>
      </c>
      <c r="N2359" s="1334" t="s">
        <v>909</v>
      </c>
      <c r="O2359" s="1408" t="s">
        <v>3003</v>
      </c>
      <c r="P2359" s="179" t="s">
        <v>2998</v>
      </c>
    </row>
    <row r="2360" spans="1:16" s="21" customFormat="1" ht="42.65" customHeight="1" thickBot="1">
      <c r="A2360" s="1020"/>
      <c r="B2360" s="1463" t="s">
        <v>2307</v>
      </c>
      <c r="C2360" s="607" t="s">
        <v>3006</v>
      </c>
      <c r="D2360" s="1510"/>
      <c r="E2360" s="25"/>
      <c r="F2360" s="66"/>
      <c r="G2360" s="961"/>
      <c r="H2360" s="943"/>
      <c r="I2360" s="88"/>
      <c r="J2360" s="1414"/>
      <c r="K2360" s="952"/>
      <c r="L2360" s="155" t="s">
        <v>2934</v>
      </c>
      <c r="M2360" s="1446" t="s">
        <v>2157</v>
      </c>
      <c r="N2360" s="1334" t="s">
        <v>909</v>
      </c>
      <c r="O2360" s="1408" t="s">
        <v>3007</v>
      </c>
      <c r="P2360" s="179" t="s">
        <v>3004</v>
      </c>
    </row>
    <row r="2361" spans="1:16" s="68" customFormat="1" ht="42.65" customHeight="1" thickBot="1">
      <c r="A2361" s="75"/>
      <c r="B2361" s="1463" t="s">
        <v>2307</v>
      </c>
      <c r="C2361" s="607" t="s">
        <v>3006</v>
      </c>
      <c r="D2361" s="1510"/>
      <c r="E2361" s="25"/>
      <c r="F2361" s="66"/>
      <c r="G2361" s="961"/>
      <c r="H2361" s="943"/>
      <c r="I2361" s="88"/>
      <c r="J2361" s="890"/>
      <c r="K2361" s="952"/>
      <c r="L2361" s="155" t="s">
        <v>2200</v>
      </c>
      <c r="M2361" s="1446" t="s">
        <v>2157</v>
      </c>
      <c r="N2361" s="1334" t="s">
        <v>909</v>
      </c>
      <c r="O2361" s="1408" t="s">
        <v>3008</v>
      </c>
      <c r="P2361" s="179" t="s">
        <v>3004</v>
      </c>
    </row>
    <row r="2362" spans="1:16" s="68" customFormat="1" ht="42.65" customHeight="1" thickBot="1">
      <c r="A2362" s="75"/>
      <c r="B2362" s="1463" t="s">
        <v>2307</v>
      </c>
      <c r="C2362" s="607" t="s">
        <v>3006</v>
      </c>
      <c r="D2362" s="1567"/>
      <c r="E2362" s="25"/>
      <c r="F2362" s="16"/>
      <c r="G2362" s="38"/>
      <c r="H2362" s="39"/>
      <c r="I2362" s="86"/>
      <c r="J2362" s="890"/>
      <c r="K2362" s="952"/>
      <c r="L2362" s="155" t="s">
        <v>2266</v>
      </c>
      <c r="M2362" s="1446" t="s">
        <v>2157</v>
      </c>
      <c r="N2362" s="1334" t="s">
        <v>909</v>
      </c>
      <c r="O2362" s="1408" t="s">
        <v>3009</v>
      </c>
      <c r="P2362" s="179" t="s">
        <v>3010</v>
      </c>
    </row>
    <row r="2363" spans="1:16" s="68" customFormat="1" ht="42.65" customHeight="1" thickBot="1">
      <c r="A2363" s="75"/>
      <c r="B2363" s="1463" t="s">
        <v>2307</v>
      </c>
      <c r="C2363" s="607" t="s">
        <v>3006</v>
      </c>
      <c r="D2363" s="1567"/>
      <c r="E2363" s="25"/>
      <c r="F2363" s="16"/>
      <c r="G2363" s="38"/>
      <c r="H2363" s="39"/>
      <c r="I2363" s="86"/>
      <c r="J2363" s="890"/>
      <c r="K2363" s="952"/>
      <c r="L2363" s="155" t="s">
        <v>2201</v>
      </c>
      <c r="M2363" s="1446" t="s">
        <v>2157</v>
      </c>
      <c r="N2363" s="1334" t="s">
        <v>909</v>
      </c>
      <c r="O2363" s="1408" t="s">
        <v>3009</v>
      </c>
      <c r="P2363" s="179" t="s">
        <v>3010</v>
      </c>
    </row>
    <row r="2364" spans="1:16" s="68" customFormat="1" ht="42.65" customHeight="1" thickBot="1">
      <c r="A2364" s="75"/>
      <c r="B2364" s="1463" t="s">
        <v>2307</v>
      </c>
      <c r="C2364" s="607" t="s">
        <v>3006</v>
      </c>
      <c r="D2364" s="1567"/>
      <c r="E2364" s="25"/>
      <c r="F2364" s="16"/>
      <c r="G2364" s="38"/>
      <c r="H2364" s="39"/>
      <c r="I2364" s="86"/>
      <c r="J2364" s="890"/>
      <c r="K2364" s="952"/>
      <c r="L2364" s="155" t="s">
        <v>2670</v>
      </c>
      <c r="M2364" s="1446" t="s">
        <v>2157</v>
      </c>
      <c r="N2364" s="1334" t="s">
        <v>909</v>
      </c>
      <c r="O2364" s="1408" t="s">
        <v>3011</v>
      </c>
      <c r="P2364" s="179" t="s">
        <v>3004</v>
      </c>
    </row>
    <row r="2365" spans="1:16" s="68" customFormat="1" ht="42.65" customHeight="1">
      <c r="A2365" s="75"/>
      <c r="B2365" s="1463" t="s">
        <v>2307</v>
      </c>
      <c r="C2365" s="607" t="s">
        <v>3006</v>
      </c>
      <c r="D2365" s="1567"/>
      <c r="E2365" s="69"/>
      <c r="F2365" s="16"/>
      <c r="G2365" s="38"/>
      <c r="H2365" s="39"/>
      <c r="I2365" s="86"/>
      <c r="J2365" s="1414"/>
      <c r="K2365" s="952"/>
      <c r="L2365" s="155" t="s">
        <v>2202</v>
      </c>
      <c r="M2365" s="1447" t="s">
        <v>2157</v>
      </c>
      <c r="N2365" s="1334" t="s">
        <v>909</v>
      </c>
      <c r="O2365" s="1408" t="s">
        <v>3011</v>
      </c>
      <c r="P2365" s="179" t="s">
        <v>3004</v>
      </c>
    </row>
    <row r="2366" spans="1:16" s="68" customFormat="1" ht="42.65" customHeight="1">
      <c r="A2366" s="75"/>
      <c r="B2366" s="1481" t="s">
        <v>19</v>
      </c>
      <c r="C2366" s="607" t="s">
        <v>3012</v>
      </c>
      <c r="D2366" s="1567"/>
      <c r="E2366" s="69"/>
      <c r="F2366" s="16"/>
      <c r="G2366" s="38"/>
      <c r="H2366" s="39"/>
      <c r="I2366" s="86"/>
      <c r="J2366" s="1414"/>
      <c r="K2366" s="952"/>
      <c r="L2366" s="155" t="s">
        <v>52</v>
      </c>
      <c r="M2366" s="1625" t="s">
        <v>86</v>
      </c>
      <c r="N2366" s="1334" t="s">
        <v>909</v>
      </c>
      <c r="O2366" s="1408" t="s">
        <v>3013</v>
      </c>
      <c r="P2366" s="179" t="s">
        <v>3014</v>
      </c>
    </row>
    <row r="2367" spans="1:16" s="68" customFormat="1" ht="42.65" customHeight="1">
      <c r="A2367" s="75"/>
      <c r="B2367" s="1481" t="s">
        <v>19</v>
      </c>
      <c r="C2367" s="607" t="s">
        <v>3012</v>
      </c>
      <c r="D2367" s="1567"/>
      <c r="E2367" s="69"/>
      <c r="F2367" s="16"/>
      <c r="G2367" s="38"/>
      <c r="H2367" s="39"/>
      <c r="I2367" s="86"/>
      <c r="J2367" s="1414"/>
      <c r="K2367" s="952"/>
      <c r="L2367" s="155" t="s">
        <v>447</v>
      </c>
      <c r="M2367" s="1625" t="s">
        <v>86</v>
      </c>
      <c r="N2367" s="1334" t="s">
        <v>909</v>
      </c>
      <c r="O2367" s="1408" t="s">
        <v>3015</v>
      </c>
      <c r="P2367" s="179" t="s">
        <v>3014</v>
      </c>
    </row>
    <row r="2368" spans="1:16" s="68" customFormat="1" ht="42.65" customHeight="1">
      <c r="A2368" s="75"/>
      <c r="B2368" s="1481" t="s">
        <v>19</v>
      </c>
      <c r="C2368" s="607" t="s">
        <v>3012</v>
      </c>
      <c r="D2368" s="1567"/>
      <c r="E2368" s="69"/>
      <c r="F2368" s="16"/>
      <c r="G2368" s="38"/>
      <c r="H2368" s="39"/>
      <c r="I2368" s="86"/>
      <c r="J2368" s="1414"/>
      <c r="K2368" s="952"/>
      <c r="L2368" s="155" t="s">
        <v>904</v>
      </c>
      <c r="M2368" s="1625" t="s">
        <v>86</v>
      </c>
      <c r="N2368" s="1334" t="s">
        <v>909</v>
      </c>
      <c r="O2368" s="1408" t="s">
        <v>3016</v>
      </c>
      <c r="P2368" s="179" t="s">
        <v>3014</v>
      </c>
    </row>
    <row r="2369" spans="1:16" s="68" customFormat="1" ht="42.65" customHeight="1">
      <c r="A2369" s="75"/>
      <c r="B2369" s="1481" t="s">
        <v>19</v>
      </c>
      <c r="C2369" s="607" t="s">
        <v>3012</v>
      </c>
      <c r="D2369" s="1567"/>
      <c r="E2369" s="69"/>
      <c r="F2369" s="16"/>
      <c r="G2369" s="38"/>
      <c r="H2369" s="39"/>
      <c r="I2369" s="86"/>
      <c r="J2369" s="1414"/>
      <c r="K2369" s="952"/>
      <c r="L2369" s="155" t="s">
        <v>906</v>
      </c>
      <c r="M2369" s="1625" t="s">
        <v>86</v>
      </c>
      <c r="N2369" s="1334" t="s">
        <v>909</v>
      </c>
      <c r="O2369" s="1408" t="s">
        <v>3016</v>
      </c>
      <c r="P2369" s="179" t="s">
        <v>3014</v>
      </c>
    </row>
    <row r="2370" spans="1:16" s="68" customFormat="1" ht="42.65" customHeight="1">
      <c r="A2370" s="75"/>
      <c r="B2370" s="953" t="s">
        <v>19</v>
      </c>
      <c r="C2370" s="607" t="s">
        <v>3017</v>
      </c>
      <c r="D2370" s="1567"/>
      <c r="E2370" s="69"/>
      <c r="F2370" s="16"/>
      <c r="G2370" s="38"/>
      <c r="H2370" s="39"/>
      <c r="I2370" s="86"/>
      <c r="J2370" s="1414"/>
      <c r="K2370" s="952"/>
      <c r="L2370" s="58" t="s">
        <v>52</v>
      </c>
      <c r="M2370" s="154" t="s">
        <v>86</v>
      </c>
      <c r="N2370" s="1334" t="s">
        <v>909</v>
      </c>
      <c r="O2370" s="1408" t="s">
        <v>3018</v>
      </c>
      <c r="P2370" s="179" t="s">
        <v>3019</v>
      </c>
    </row>
    <row r="2371" spans="1:16" s="68" customFormat="1" ht="42.65" customHeight="1">
      <c r="A2371" s="75"/>
      <c r="B2371" s="953" t="s">
        <v>19</v>
      </c>
      <c r="C2371" s="607" t="s">
        <v>3017</v>
      </c>
      <c r="D2371" s="1567"/>
      <c r="E2371" s="69"/>
      <c r="F2371" s="16"/>
      <c r="G2371" s="38"/>
      <c r="H2371" s="39"/>
      <c r="I2371" s="86"/>
      <c r="J2371" s="890"/>
      <c r="K2371" s="952"/>
      <c r="L2371" s="58" t="s">
        <v>445</v>
      </c>
      <c r="M2371" s="154" t="s">
        <v>86</v>
      </c>
      <c r="N2371" s="1334" t="s">
        <v>909</v>
      </c>
      <c r="O2371" s="1408" t="s">
        <v>3018</v>
      </c>
      <c r="P2371" s="179" t="s">
        <v>3020</v>
      </c>
    </row>
    <row r="2372" spans="1:16" s="68" customFormat="1" ht="42.65" customHeight="1">
      <c r="A2372" s="75"/>
      <c r="B2372" s="953" t="s">
        <v>19</v>
      </c>
      <c r="C2372" s="607" t="s">
        <v>3017</v>
      </c>
      <c r="D2372" s="1567"/>
      <c r="E2372" s="24"/>
      <c r="F2372" s="70"/>
      <c r="G2372" s="71"/>
      <c r="H2372" s="72"/>
      <c r="I2372" s="88"/>
      <c r="J2372" s="890"/>
      <c r="K2372" s="72"/>
      <c r="L2372" s="58" t="s">
        <v>447</v>
      </c>
      <c r="M2372" s="154" t="s">
        <v>86</v>
      </c>
      <c r="N2372" s="1334" t="s">
        <v>909</v>
      </c>
      <c r="O2372" s="1408" t="s">
        <v>3018</v>
      </c>
      <c r="P2372" s="179" t="s">
        <v>3021</v>
      </c>
    </row>
    <row r="2373" spans="1:16" s="68" customFormat="1" ht="42.65" customHeight="1">
      <c r="A2373" s="75"/>
      <c r="B2373" s="953" t="s">
        <v>19</v>
      </c>
      <c r="C2373" s="607" t="s">
        <v>3022</v>
      </c>
      <c r="D2373" s="1589"/>
      <c r="E2373" s="24"/>
      <c r="F2373" s="70"/>
      <c r="G2373" s="71"/>
      <c r="H2373" s="72"/>
      <c r="I2373" s="88"/>
      <c r="J2373" s="890"/>
      <c r="K2373" s="72"/>
      <c r="L2373" s="58" t="s">
        <v>52</v>
      </c>
      <c r="M2373" s="154" t="s">
        <v>86</v>
      </c>
      <c r="N2373" s="1334" t="s">
        <v>909</v>
      </c>
      <c r="O2373" s="1408" t="s">
        <v>3023</v>
      </c>
      <c r="P2373" s="179" t="s">
        <v>3024</v>
      </c>
    </row>
    <row r="2374" spans="1:16" s="68" customFormat="1" ht="42.65" customHeight="1">
      <c r="A2374" s="75"/>
      <c r="B2374" s="953" t="s">
        <v>19</v>
      </c>
      <c r="C2374" s="607" t="s">
        <v>3022</v>
      </c>
      <c r="D2374" s="1589"/>
      <c r="E2374" s="24"/>
      <c r="F2374" s="70"/>
      <c r="G2374" s="71"/>
      <c r="H2374" s="72"/>
      <c r="I2374" s="88"/>
      <c r="J2374" s="890"/>
      <c r="K2374" s="72"/>
      <c r="L2374" s="58" t="s">
        <v>445</v>
      </c>
      <c r="M2374" s="154" t="s">
        <v>86</v>
      </c>
      <c r="N2374" s="1334" t="s">
        <v>909</v>
      </c>
      <c r="O2374" s="1408" t="s">
        <v>3023</v>
      </c>
      <c r="P2374" s="179" t="s">
        <v>3025</v>
      </c>
    </row>
    <row r="2375" spans="1:16" s="68" customFormat="1" ht="42.65" customHeight="1">
      <c r="A2375" s="75"/>
      <c r="B2375" s="953" t="s">
        <v>19</v>
      </c>
      <c r="C2375" s="607" t="s">
        <v>3022</v>
      </c>
      <c r="D2375" s="1583"/>
      <c r="E2375" s="24"/>
      <c r="F2375" s="70"/>
      <c r="G2375" s="71"/>
      <c r="H2375" s="72"/>
      <c r="I2375" s="88"/>
      <c r="J2375" s="890"/>
      <c r="K2375" s="72"/>
      <c r="L2375" s="58" t="s">
        <v>447</v>
      </c>
      <c r="M2375" s="154" t="s">
        <v>86</v>
      </c>
      <c r="N2375" s="1334" t="s">
        <v>909</v>
      </c>
      <c r="O2375" s="1408" t="s">
        <v>3023</v>
      </c>
      <c r="P2375" s="179" t="s">
        <v>3024</v>
      </c>
    </row>
    <row r="2376" spans="1:16" s="14" customFormat="1" ht="42.65" customHeight="1">
      <c r="A2376" s="1018"/>
      <c r="B2376" s="953" t="s">
        <v>19</v>
      </c>
      <c r="C2376" s="607" t="s">
        <v>3026</v>
      </c>
      <c r="D2376" s="1584"/>
      <c r="E2376" s="24"/>
      <c r="F2376" s="15"/>
      <c r="G2376" s="36"/>
      <c r="H2376" s="37"/>
      <c r="I2376" s="59"/>
      <c r="J2376" s="890"/>
      <c r="K2376" s="39"/>
      <c r="L2376" s="58" t="s">
        <v>52</v>
      </c>
      <c r="M2376" s="154" t="s">
        <v>86</v>
      </c>
      <c r="N2376" s="1334" t="s">
        <v>909</v>
      </c>
      <c r="O2376" s="1408" t="s">
        <v>3027</v>
      </c>
      <c r="P2376" s="179" t="s">
        <v>3028</v>
      </c>
    </row>
    <row r="2377" spans="1:16" s="14" customFormat="1" ht="42.65" customHeight="1">
      <c r="A2377" s="1018"/>
      <c r="B2377" s="953" t="s">
        <v>19</v>
      </c>
      <c r="C2377" s="607" t="s">
        <v>3026</v>
      </c>
      <c r="D2377" s="178"/>
      <c r="E2377" s="24"/>
      <c r="F2377" s="15"/>
      <c r="G2377" s="36"/>
      <c r="H2377" s="37"/>
      <c r="I2377" s="59"/>
      <c r="J2377" s="890"/>
      <c r="K2377" s="39"/>
      <c r="L2377" s="58" t="s">
        <v>445</v>
      </c>
      <c r="M2377" s="154" t="s">
        <v>86</v>
      </c>
      <c r="N2377" s="1334" t="s">
        <v>909</v>
      </c>
      <c r="O2377" s="1408" t="s">
        <v>3027</v>
      </c>
      <c r="P2377" s="179" t="s">
        <v>3029</v>
      </c>
    </row>
    <row r="2378" spans="1:16" s="14" customFormat="1" ht="42.65" customHeight="1">
      <c r="A2378" s="1018"/>
      <c r="B2378" s="953" t="s">
        <v>19</v>
      </c>
      <c r="C2378" s="607" t="s">
        <v>3026</v>
      </c>
      <c r="D2378" s="178"/>
      <c r="E2378" s="24"/>
      <c r="F2378" s="15"/>
      <c r="G2378" s="36"/>
      <c r="H2378" s="37"/>
      <c r="I2378" s="59"/>
      <c r="J2378" s="890"/>
      <c r="K2378" s="39"/>
      <c r="L2378" s="58" t="s">
        <v>447</v>
      </c>
      <c r="M2378" s="154" t="s">
        <v>86</v>
      </c>
      <c r="N2378" s="1334" t="s">
        <v>909</v>
      </c>
      <c r="O2378" s="1408" t="s">
        <v>3027</v>
      </c>
      <c r="P2378" s="179" t="s">
        <v>3030</v>
      </c>
    </row>
    <row r="2379" spans="1:16" s="14" customFormat="1" ht="42.65" customHeight="1">
      <c r="A2379" s="1018"/>
      <c r="B2379" s="953" t="s">
        <v>19</v>
      </c>
      <c r="C2379" s="607" t="s">
        <v>3031</v>
      </c>
      <c r="D2379" s="178"/>
      <c r="E2379" s="24"/>
      <c r="F2379" s="15"/>
      <c r="G2379" s="36"/>
      <c r="H2379" s="37"/>
      <c r="I2379" s="59"/>
      <c r="J2379" s="890"/>
      <c r="K2379" s="39"/>
      <c r="L2379" s="58" t="s">
        <v>52</v>
      </c>
      <c r="M2379" s="154" t="s">
        <v>86</v>
      </c>
      <c r="N2379" s="1334" t="s">
        <v>909</v>
      </c>
      <c r="O2379" s="1408" t="s">
        <v>3032</v>
      </c>
      <c r="P2379" s="179" t="s">
        <v>3033</v>
      </c>
    </row>
    <row r="2380" spans="1:16" s="14" customFormat="1" ht="42.65" customHeight="1">
      <c r="A2380" s="1018"/>
      <c r="B2380" s="953" t="s">
        <v>19</v>
      </c>
      <c r="C2380" s="607" t="s">
        <v>3031</v>
      </c>
      <c r="D2380" s="178"/>
      <c r="E2380" s="24"/>
      <c r="F2380" s="15"/>
      <c r="G2380" s="36"/>
      <c r="H2380" s="37"/>
      <c r="I2380" s="59"/>
      <c r="J2380" s="890"/>
      <c r="K2380" s="39"/>
      <c r="L2380" s="58" t="s">
        <v>445</v>
      </c>
      <c r="M2380" s="154" t="s">
        <v>86</v>
      </c>
      <c r="N2380" s="1334" t="s">
        <v>909</v>
      </c>
      <c r="O2380" s="1408" t="s">
        <v>3032</v>
      </c>
      <c r="P2380" s="179" t="s">
        <v>3034</v>
      </c>
    </row>
    <row r="2381" spans="1:16" s="14" customFormat="1" ht="42.65" customHeight="1">
      <c r="A2381" s="1018"/>
      <c r="B2381" s="953" t="s">
        <v>19</v>
      </c>
      <c r="C2381" s="607" t="s">
        <v>3031</v>
      </c>
      <c r="D2381" s="178"/>
      <c r="E2381" s="24"/>
      <c r="F2381" s="15"/>
      <c r="G2381" s="36"/>
      <c r="H2381" s="37"/>
      <c r="I2381" s="59"/>
      <c r="J2381" s="890"/>
      <c r="K2381" s="39"/>
      <c r="L2381" s="58" t="s">
        <v>447</v>
      </c>
      <c r="M2381" s="154" t="s">
        <v>86</v>
      </c>
      <c r="N2381" s="1334" t="s">
        <v>909</v>
      </c>
      <c r="O2381" s="1408" t="s">
        <v>3032</v>
      </c>
      <c r="P2381" s="179" t="s">
        <v>3035</v>
      </c>
    </row>
    <row r="2382" spans="1:16" s="14" customFormat="1" ht="42.65" customHeight="1">
      <c r="A2382" s="1018"/>
      <c r="B2382" s="953" t="s">
        <v>19</v>
      </c>
      <c r="C2382" s="607" t="s">
        <v>3036</v>
      </c>
      <c r="D2382" s="178"/>
      <c r="E2382" s="24"/>
      <c r="F2382" s="15"/>
      <c r="G2382" s="36"/>
      <c r="H2382" s="37"/>
      <c r="I2382" s="59"/>
      <c r="J2382" s="890"/>
      <c r="K2382" s="565"/>
      <c r="L2382" s="58" t="s">
        <v>52</v>
      </c>
      <c r="M2382" s="154" t="s">
        <v>86</v>
      </c>
      <c r="N2382" s="1334" t="s">
        <v>909</v>
      </c>
      <c r="O2382" s="1408" t="s">
        <v>3037</v>
      </c>
      <c r="P2382" s="179" t="s">
        <v>3038</v>
      </c>
    </row>
    <row r="2383" spans="1:16" s="14" customFormat="1" ht="57.5" customHeight="1">
      <c r="A2383" s="1018"/>
      <c r="B2383" s="953" t="s">
        <v>19</v>
      </c>
      <c r="C2383" s="608" t="s">
        <v>3036</v>
      </c>
      <c r="D2383" s="178"/>
      <c r="E2383" s="24"/>
      <c r="F2383" s="15"/>
      <c r="G2383" s="36"/>
      <c r="H2383" s="37"/>
      <c r="I2383" s="59"/>
      <c r="J2383" s="890"/>
      <c r="K2383" s="565"/>
      <c r="L2383" s="58" t="s">
        <v>445</v>
      </c>
      <c r="M2383" s="154" t="s">
        <v>86</v>
      </c>
      <c r="N2383" s="1334" t="s">
        <v>909</v>
      </c>
      <c r="O2383" s="1408" t="s">
        <v>3037</v>
      </c>
      <c r="P2383" s="179" t="s">
        <v>3039</v>
      </c>
    </row>
    <row r="2384" spans="1:16" s="14" customFormat="1" ht="57.5" customHeight="1">
      <c r="A2384" s="1018"/>
      <c r="B2384" s="953" t="s">
        <v>19</v>
      </c>
      <c r="C2384" s="608" t="s">
        <v>3036</v>
      </c>
      <c r="D2384" s="178"/>
      <c r="E2384" s="947"/>
      <c r="F2384" s="15"/>
      <c r="G2384" s="36"/>
      <c r="H2384" s="37"/>
      <c r="I2384" s="59"/>
      <c r="J2384" s="890"/>
      <c r="K2384" s="565"/>
      <c r="L2384" s="58" t="s">
        <v>447</v>
      </c>
      <c r="M2384" s="154" t="s">
        <v>86</v>
      </c>
      <c r="N2384" s="1334" t="s">
        <v>909</v>
      </c>
      <c r="O2384" s="1408" t="s">
        <v>3037</v>
      </c>
      <c r="P2384" s="179" t="s">
        <v>3040</v>
      </c>
    </row>
    <row r="2385" spans="1:16" s="14" customFormat="1" ht="57.5" customHeight="1">
      <c r="A2385" s="1018"/>
      <c r="B2385" s="953" t="s">
        <v>19</v>
      </c>
      <c r="C2385" s="607" t="s">
        <v>3041</v>
      </c>
      <c r="D2385" s="178"/>
      <c r="E2385" s="947"/>
      <c r="F2385" s="948"/>
      <c r="G2385" s="949"/>
      <c r="H2385" s="933"/>
      <c r="I2385" s="86"/>
      <c r="J2385" s="1414"/>
      <c r="K2385" s="933"/>
      <c r="L2385" s="58" t="s">
        <v>52</v>
      </c>
      <c r="M2385" s="154" t="s">
        <v>86</v>
      </c>
      <c r="N2385" s="1334" t="s">
        <v>909</v>
      </c>
      <c r="O2385" s="1408" t="s">
        <v>3042</v>
      </c>
      <c r="P2385" s="179" t="s">
        <v>3043</v>
      </c>
    </row>
    <row r="2386" spans="1:16" s="14" customFormat="1" ht="57.5" customHeight="1">
      <c r="A2386" s="1018"/>
      <c r="B2386" s="953" t="s">
        <v>19</v>
      </c>
      <c r="C2386" s="608" t="s">
        <v>3041</v>
      </c>
      <c r="D2386" s="178"/>
      <c r="E2386" s="947"/>
      <c r="F2386" s="948"/>
      <c r="G2386" s="949"/>
      <c r="H2386" s="933"/>
      <c r="I2386" s="86"/>
      <c r="J2386" s="1414"/>
      <c r="K2386" s="35"/>
      <c r="L2386" s="58" t="s">
        <v>445</v>
      </c>
      <c r="M2386" s="154" t="s">
        <v>86</v>
      </c>
      <c r="N2386" s="1334" t="s">
        <v>909</v>
      </c>
      <c r="O2386" s="1408" t="s">
        <v>3042</v>
      </c>
      <c r="P2386" s="179" t="s">
        <v>3044</v>
      </c>
    </row>
    <row r="2387" spans="1:16" s="14" customFormat="1" ht="57.5" customHeight="1">
      <c r="A2387" s="1074"/>
      <c r="B2387" s="953" t="s">
        <v>19</v>
      </c>
      <c r="C2387" s="608" t="s">
        <v>3041</v>
      </c>
      <c r="D2387" s="178"/>
      <c r="E2387" s="947"/>
      <c r="F2387" s="948"/>
      <c r="G2387" s="949"/>
      <c r="H2387" s="933"/>
      <c r="I2387" s="86"/>
      <c r="J2387" s="890"/>
      <c r="K2387" s="35"/>
      <c r="L2387" s="58" t="s">
        <v>447</v>
      </c>
      <c r="M2387" s="154" t="s">
        <v>86</v>
      </c>
      <c r="N2387" s="1334" t="s">
        <v>909</v>
      </c>
      <c r="O2387" s="1408" t="s">
        <v>3042</v>
      </c>
      <c r="P2387" s="179" t="s">
        <v>3043</v>
      </c>
    </row>
    <row r="2388" spans="1:16" s="14" customFormat="1" ht="57.5" customHeight="1">
      <c r="A2388" s="1074"/>
      <c r="B2388" s="953" t="s">
        <v>19</v>
      </c>
      <c r="C2388" s="608" t="s">
        <v>3041</v>
      </c>
      <c r="D2388" s="1412">
        <v>0</v>
      </c>
      <c r="E2388" s="947"/>
      <c r="F2388" s="948"/>
      <c r="G2388" s="949"/>
      <c r="H2388" s="933"/>
      <c r="I2388" s="86"/>
      <c r="J2388" s="890"/>
      <c r="K2388" s="35"/>
      <c r="L2388" s="1413" t="s">
        <v>35</v>
      </c>
      <c r="M2388" s="154" t="s">
        <v>86</v>
      </c>
      <c r="N2388" s="1334" t="s">
        <v>909</v>
      </c>
      <c r="O2388" s="1408" t="s">
        <v>3045</v>
      </c>
      <c r="P2388" s="179" t="s">
        <v>3043</v>
      </c>
    </row>
    <row r="2389" spans="1:16" s="14" customFormat="1" ht="57.5" customHeight="1">
      <c r="A2389" s="1018"/>
      <c r="B2389" s="953" t="s">
        <v>19</v>
      </c>
      <c r="C2389" s="607" t="s">
        <v>3046</v>
      </c>
      <c r="D2389" s="178" t="s">
        <v>1021</v>
      </c>
      <c r="E2389" s="947"/>
      <c r="F2389" s="948"/>
      <c r="G2389" s="949" t="str">
        <f>IF(F2389=0,"",E2389/F2389)</f>
        <v/>
      </c>
      <c r="H2389" s="933" t="str">
        <f>IF(F2389=0,"",G2389*1.3)</f>
        <v/>
      </c>
      <c r="I2389" s="86"/>
      <c r="J2389" s="890"/>
      <c r="K2389" s="933" t="str">
        <f>IF(I2389=0,"",I2389*1.3*J2389)</f>
        <v/>
      </c>
      <c r="L2389" s="58" t="s">
        <v>52</v>
      </c>
      <c r="M2389" s="154" t="s">
        <v>86</v>
      </c>
      <c r="N2389" s="1334" t="s">
        <v>909</v>
      </c>
      <c r="O2389" s="1408" t="s">
        <v>3047</v>
      </c>
      <c r="P2389" s="179" t="s">
        <v>3048</v>
      </c>
    </row>
    <row r="2390" spans="1:16" s="14" customFormat="1" ht="57.5" customHeight="1">
      <c r="A2390" s="1018"/>
      <c r="B2390" s="953" t="s">
        <v>19</v>
      </c>
      <c r="C2390" s="607" t="s">
        <v>3046</v>
      </c>
      <c r="D2390" s="178" t="s">
        <v>512</v>
      </c>
      <c r="E2390" s="947"/>
      <c r="F2390" s="948"/>
      <c r="G2390" s="949"/>
      <c r="H2390" s="933"/>
      <c r="I2390" s="955" t="str">
        <f>IF(G2390=0,"",G2390*1.2*H2390)</f>
        <v/>
      </c>
      <c r="J2390" s="1414" t="s">
        <v>513</v>
      </c>
      <c r="K2390" s="35" t="str">
        <f>IF(I2389=0,"",K2389*0.1)</f>
        <v/>
      </c>
      <c r="L2390" s="58" t="s">
        <v>445</v>
      </c>
      <c r="M2390" s="154" t="s">
        <v>86</v>
      </c>
      <c r="N2390" s="1334" t="s">
        <v>909</v>
      </c>
      <c r="O2390" s="1408" t="s">
        <v>3047</v>
      </c>
      <c r="P2390" s="179" t="s">
        <v>3049</v>
      </c>
    </row>
    <row r="2391" spans="1:16" s="14" customFormat="1" ht="57.5" customHeight="1">
      <c r="A2391" s="1018"/>
      <c r="B2391" s="953" t="s">
        <v>19</v>
      </c>
      <c r="C2391" s="607" t="s">
        <v>3046</v>
      </c>
      <c r="D2391" s="178" t="s">
        <v>512</v>
      </c>
      <c r="E2391" s="947"/>
      <c r="F2391" s="948"/>
      <c r="G2391" s="949"/>
      <c r="H2391" s="933"/>
      <c r="I2391" s="955" t="str">
        <f>IF(G2391=0,"",G2391*1.2*H2391)</f>
        <v/>
      </c>
      <c r="J2391" s="1414" t="s">
        <v>515</v>
      </c>
      <c r="K2391" s="35" t="str">
        <f>IF(I2389=0,"",K2389*0.75)</f>
        <v/>
      </c>
      <c r="L2391" s="58" t="s">
        <v>447</v>
      </c>
      <c r="M2391" s="154" t="s">
        <v>86</v>
      </c>
      <c r="N2391" s="1334" t="s">
        <v>909</v>
      </c>
      <c r="O2391" s="1408" t="s">
        <v>3047</v>
      </c>
      <c r="P2391" s="179" t="s">
        <v>3050</v>
      </c>
    </row>
    <row r="2392" spans="1:16" s="14" customFormat="1" ht="57.5" customHeight="1">
      <c r="A2392" s="1018"/>
      <c r="B2392" s="953" t="s">
        <v>19</v>
      </c>
      <c r="C2392" s="607" t="s">
        <v>3046</v>
      </c>
      <c r="D2392" s="1412">
        <v>0</v>
      </c>
      <c r="E2392" s="947"/>
      <c r="F2392" s="948"/>
      <c r="G2392" s="949"/>
      <c r="H2392" s="933"/>
      <c r="I2392" s="86"/>
      <c r="J2392" s="546"/>
      <c r="K2392" s="933" t="str">
        <f>IF(I2392=0,"",I2392*1.3*J2390)</f>
        <v/>
      </c>
      <c r="L2392" s="1413" t="s">
        <v>35</v>
      </c>
      <c r="M2392" s="154" t="s">
        <v>86</v>
      </c>
      <c r="N2392" s="1334" t="s">
        <v>909</v>
      </c>
      <c r="O2392" s="1408" t="s">
        <v>3051</v>
      </c>
      <c r="P2392" s="179" t="s">
        <v>3052</v>
      </c>
    </row>
    <row r="2393" spans="1:16" s="14" customFormat="1" ht="42.65" customHeight="1">
      <c r="A2393" s="1018"/>
      <c r="B2393" s="953" t="s">
        <v>19</v>
      </c>
      <c r="C2393" s="607" t="s">
        <v>3053</v>
      </c>
      <c r="D2393" s="178" t="s">
        <v>1021</v>
      </c>
      <c r="E2393" s="947"/>
      <c r="F2393" s="948"/>
      <c r="G2393" s="949" t="str">
        <f>IF(F2393=0,"",E2393/F2393)</f>
        <v/>
      </c>
      <c r="H2393" s="933" t="str">
        <f>IF(F2393=0,"",G2393*1.3)</f>
        <v/>
      </c>
      <c r="I2393" s="86"/>
      <c r="J2393" s="890"/>
      <c r="K2393" s="933" t="str">
        <f>IF(I2393=0,"",I2393*1.3*J2393)</f>
        <v/>
      </c>
      <c r="L2393" s="58" t="s">
        <v>52</v>
      </c>
      <c r="M2393" s="154" t="s">
        <v>86</v>
      </c>
      <c r="N2393" s="1334" t="s">
        <v>909</v>
      </c>
      <c r="O2393" s="1408" t="s">
        <v>3054</v>
      </c>
      <c r="P2393" s="179" t="s">
        <v>3055</v>
      </c>
    </row>
    <row r="2394" spans="1:16" s="14" customFormat="1" ht="42.65" customHeight="1">
      <c r="A2394" s="1018"/>
      <c r="B2394" s="953" t="s">
        <v>19</v>
      </c>
      <c r="C2394" s="607" t="s">
        <v>3053</v>
      </c>
      <c r="D2394" s="178" t="s">
        <v>512</v>
      </c>
      <c r="E2394" s="947"/>
      <c r="F2394" s="948"/>
      <c r="G2394" s="949"/>
      <c r="H2394" s="933"/>
      <c r="I2394" s="955" t="str">
        <f>IF(G2394=0,"",G2394*1.2*H2394)</f>
        <v/>
      </c>
      <c r="J2394" s="1414" t="s">
        <v>513</v>
      </c>
      <c r="K2394" s="35" t="str">
        <f>IF(I2393=0,"",K2393*0.1)</f>
        <v/>
      </c>
      <c r="L2394" s="58" t="s">
        <v>445</v>
      </c>
      <c r="M2394" s="154" t="s">
        <v>86</v>
      </c>
      <c r="N2394" s="1334" t="s">
        <v>909</v>
      </c>
      <c r="O2394" s="1408" t="s">
        <v>3054</v>
      </c>
      <c r="P2394" s="179" t="s">
        <v>3056</v>
      </c>
    </row>
    <row r="2395" spans="1:16" s="14" customFormat="1" ht="42.65" customHeight="1">
      <c r="A2395" s="1018"/>
      <c r="B2395" s="953" t="s">
        <v>19</v>
      </c>
      <c r="C2395" s="607" t="s">
        <v>3053</v>
      </c>
      <c r="D2395" s="178" t="s">
        <v>512</v>
      </c>
      <c r="E2395" s="947"/>
      <c r="F2395" s="948"/>
      <c r="G2395" s="949"/>
      <c r="H2395" s="933"/>
      <c r="I2395" s="955" t="str">
        <f>IF(G2395=0,"",G2395*1.2*H2395)</f>
        <v/>
      </c>
      <c r="J2395" s="1414" t="s">
        <v>515</v>
      </c>
      <c r="K2395" s="35" t="str">
        <f>IF(I2393=0,"",K2393*0.75)</f>
        <v/>
      </c>
      <c r="L2395" s="58" t="s">
        <v>447</v>
      </c>
      <c r="M2395" s="154" t="s">
        <v>86</v>
      </c>
      <c r="N2395" s="1334" t="s">
        <v>909</v>
      </c>
      <c r="O2395" s="1408" t="s">
        <v>3054</v>
      </c>
      <c r="P2395" s="179" t="s">
        <v>3055</v>
      </c>
    </row>
    <row r="2396" spans="1:16" s="14" customFormat="1" ht="42.65" customHeight="1">
      <c r="A2396" s="1018"/>
      <c r="B2396" s="953" t="s">
        <v>19</v>
      </c>
      <c r="C2396" s="607" t="s">
        <v>3053</v>
      </c>
      <c r="D2396" s="1412">
        <v>0</v>
      </c>
      <c r="E2396" s="947"/>
      <c r="F2396" s="948"/>
      <c r="G2396" s="949" t="str">
        <f>IF(F2396=0,"",E2390/F2396)</f>
        <v/>
      </c>
      <c r="H2396" s="933" t="str">
        <f>IF(F2396=0,"",G2396*1.3)</f>
        <v/>
      </c>
      <c r="I2396" s="86"/>
      <c r="J2396" s="546"/>
      <c r="K2396" s="933" t="str">
        <f>IF(I2396=0,"",I2396*1.3*J2394)</f>
        <v/>
      </c>
      <c r="L2396" s="1413" t="s">
        <v>35</v>
      </c>
      <c r="M2396" s="154" t="s">
        <v>86</v>
      </c>
      <c r="N2396" s="1334" t="s">
        <v>909</v>
      </c>
      <c r="O2396" s="1408" t="s">
        <v>3057</v>
      </c>
      <c r="P2396" s="179" t="s">
        <v>3055</v>
      </c>
    </row>
    <row r="2397" spans="1:16" s="14" customFormat="1" ht="42.65" customHeight="1">
      <c r="A2397" s="1018"/>
      <c r="B2397" s="953" t="s">
        <v>19</v>
      </c>
      <c r="C2397" s="607" t="s">
        <v>3058</v>
      </c>
      <c r="D2397" s="178" t="s">
        <v>1021</v>
      </c>
      <c r="E2397" s="947"/>
      <c r="F2397" s="948"/>
      <c r="G2397" s="949" t="str">
        <f>IF(F2397=0,"",E2397/F2397)</f>
        <v/>
      </c>
      <c r="H2397" s="933" t="str">
        <f>IF(F2397=0,"",G2397*1.3)</f>
        <v/>
      </c>
      <c r="I2397" s="86"/>
      <c r="J2397" s="890"/>
      <c r="K2397" s="933" t="str">
        <f>IF(I2397=0,"",I2397*1.3*J2397)</f>
        <v/>
      </c>
      <c r="L2397" s="58" t="s">
        <v>52</v>
      </c>
      <c r="M2397" s="154" t="s">
        <v>86</v>
      </c>
      <c r="N2397" s="1334" t="s">
        <v>909</v>
      </c>
      <c r="O2397" s="1408" t="s">
        <v>3059</v>
      </c>
      <c r="P2397" s="179" t="s">
        <v>3060</v>
      </c>
    </row>
    <row r="2398" spans="1:16" s="14" customFormat="1" ht="42.65" customHeight="1">
      <c r="A2398" s="1018"/>
      <c r="B2398" s="953" t="s">
        <v>19</v>
      </c>
      <c r="C2398" s="607" t="s">
        <v>3058</v>
      </c>
      <c r="D2398" s="178" t="s">
        <v>512</v>
      </c>
      <c r="E2398" s="947"/>
      <c r="F2398" s="948"/>
      <c r="G2398" s="949"/>
      <c r="H2398" s="933"/>
      <c r="I2398" s="955" t="str">
        <f>IF(G2398=0,"",G2398*1.2*H2398)</f>
        <v/>
      </c>
      <c r="J2398" s="1414" t="s">
        <v>513</v>
      </c>
      <c r="K2398" s="35" t="str">
        <f>IF(I2397=0,"",K2397*0.1)</f>
        <v/>
      </c>
      <c r="L2398" s="58" t="s">
        <v>445</v>
      </c>
      <c r="M2398" s="154" t="s">
        <v>86</v>
      </c>
      <c r="N2398" s="1334" t="s">
        <v>909</v>
      </c>
      <c r="O2398" s="1408" t="s">
        <v>3059</v>
      </c>
      <c r="P2398" s="179" t="s">
        <v>3061</v>
      </c>
    </row>
    <row r="2399" spans="1:16" s="14" customFormat="1" ht="42.65" customHeight="1">
      <c r="A2399" s="1018"/>
      <c r="B2399" s="953" t="s">
        <v>19</v>
      </c>
      <c r="C2399" s="607" t="s">
        <v>3058</v>
      </c>
      <c r="D2399" s="178" t="s">
        <v>512</v>
      </c>
      <c r="E2399" s="947"/>
      <c r="F2399" s="948"/>
      <c r="G2399" s="949"/>
      <c r="H2399" s="933"/>
      <c r="I2399" s="955" t="str">
        <f>IF(G2399=0,"",G2399*1.2*H2399)</f>
        <v/>
      </c>
      <c r="J2399" s="1414" t="s">
        <v>515</v>
      </c>
      <c r="K2399" s="35" t="str">
        <f>IF(I2397=0,"",K2397*0.75)</f>
        <v/>
      </c>
      <c r="L2399" s="58" t="s">
        <v>447</v>
      </c>
      <c r="M2399" s="154" t="s">
        <v>86</v>
      </c>
      <c r="N2399" s="1334" t="s">
        <v>909</v>
      </c>
      <c r="O2399" s="1408" t="s">
        <v>3059</v>
      </c>
      <c r="P2399" s="179" t="s">
        <v>3062</v>
      </c>
    </row>
    <row r="2400" spans="1:16" s="14" customFormat="1" ht="42.65" customHeight="1">
      <c r="A2400" s="1018"/>
      <c r="B2400" s="1463" t="s">
        <v>2307</v>
      </c>
      <c r="C2400" s="607" t="s">
        <v>3058</v>
      </c>
      <c r="D2400" s="1412">
        <v>0</v>
      </c>
      <c r="E2400" s="69"/>
      <c r="F2400" s="15"/>
      <c r="G2400" s="36"/>
      <c r="H2400" s="37"/>
      <c r="I2400" s="59"/>
      <c r="J2400" s="1414"/>
      <c r="K2400" s="35"/>
      <c r="L2400" s="1413" t="s">
        <v>35</v>
      </c>
      <c r="M2400" s="154" t="s">
        <v>86</v>
      </c>
      <c r="N2400" s="1334" t="s">
        <v>909</v>
      </c>
      <c r="O2400" s="1408" t="s">
        <v>3063</v>
      </c>
      <c r="P2400" s="179" t="s">
        <v>3062</v>
      </c>
    </row>
    <row r="2401" spans="1:16" s="14" customFormat="1" ht="42.65" customHeight="1">
      <c r="A2401" s="1018"/>
      <c r="B2401" s="1463" t="s">
        <v>2307</v>
      </c>
      <c r="C2401" s="607" t="s">
        <v>3064</v>
      </c>
      <c r="D2401" s="178"/>
      <c r="E2401" s="69"/>
      <c r="F2401" s="15"/>
      <c r="G2401" s="36"/>
      <c r="H2401" s="37"/>
      <c r="I2401" s="59"/>
      <c r="J2401" s="1420"/>
      <c r="K2401" s="35"/>
      <c r="L2401" s="155" t="s">
        <v>3065</v>
      </c>
      <c r="M2401" s="154" t="s">
        <v>21</v>
      </c>
      <c r="N2401" s="1334" t="s">
        <v>909</v>
      </c>
      <c r="O2401" s="1408" t="s">
        <v>3066</v>
      </c>
      <c r="P2401" s="179" t="s">
        <v>1252</v>
      </c>
    </row>
    <row r="2402" spans="1:16" s="14" customFormat="1" ht="42.65" customHeight="1">
      <c r="A2402" s="1018"/>
      <c r="B2402" s="1463" t="s">
        <v>2307</v>
      </c>
      <c r="C2402" s="607" t="s">
        <v>3064</v>
      </c>
      <c r="D2402" s="178"/>
      <c r="E2402" s="69"/>
      <c r="F2402" s="948"/>
      <c r="G2402" s="949" t="str">
        <f>IF(F2402=0,"",E2395/F2402)</f>
        <v/>
      </c>
      <c r="H2402" s="933" t="str">
        <f>IF(F2402=0,"",G2402*1.3)</f>
        <v/>
      </c>
      <c r="I2402" s="86"/>
      <c r="J2402" s="1419"/>
      <c r="K2402" s="933" t="str">
        <f>IF(I2402=0,"",I2402*1.3*J2401)</f>
        <v/>
      </c>
      <c r="L2402" s="155" t="s">
        <v>3067</v>
      </c>
      <c r="M2402" s="154" t="s">
        <v>21</v>
      </c>
      <c r="N2402" s="1334" t="s">
        <v>909</v>
      </c>
      <c r="O2402" s="1408" t="s">
        <v>3066</v>
      </c>
      <c r="P2402" s="179" t="s">
        <v>1252</v>
      </c>
    </row>
    <row r="2403" spans="1:16" s="14" customFormat="1" ht="42.65" customHeight="1">
      <c r="A2403" s="1018"/>
      <c r="B2403" s="1463" t="s">
        <v>2307</v>
      </c>
      <c r="C2403" s="607" t="s">
        <v>3064</v>
      </c>
      <c r="D2403" s="178"/>
      <c r="E2403" s="69"/>
      <c r="F2403" s="70"/>
      <c r="G2403" s="71"/>
      <c r="H2403" s="72"/>
      <c r="I2403" s="88"/>
      <c r="J2403" s="1419"/>
      <c r="K2403" s="72"/>
      <c r="L2403" s="155" t="s">
        <v>3068</v>
      </c>
      <c r="M2403" s="154" t="s">
        <v>21</v>
      </c>
      <c r="N2403" s="1334" t="s">
        <v>909</v>
      </c>
      <c r="O2403" s="1408" t="s">
        <v>3066</v>
      </c>
      <c r="P2403" s="179" t="s">
        <v>3069</v>
      </c>
    </row>
    <row r="2404" spans="1:16" s="14" customFormat="1" ht="42.65" customHeight="1">
      <c r="A2404" s="1018"/>
      <c r="B2404" s="1463" t="s">
        <v>2307</v>
      </c>
      <c r="C2404" s="607" t="s">
        <v>3064</v>
      </c>
      <c r="D2404" s="178"/>
      <c r="E2404" s="24"/>
      <c r="F2404" s="70"/>
      <c r="G2404" s="71"/>
      <c r="H2404" s="72"/>
      <c r="I2404" s="88"/>
      <c r="J2404" s="1419"/>
      <c r="K2404" s="72"/>
      <c r="L2404" s="155" t="s">
        <v>2186</v>
      </c>
      <c r="M2404" s="154" t="s">
        <v>21</v>
      </c>
      <c r="N2404" s="1334" t="s">
        <v>909</v>
      </c>
      <c r="O2404" s="1408" t="s">
        <v>3066</v>
      </c>
      <c r="P2404" s="179" t="s">
        <v>3070</v>
      </c>
    </row>
    <row r="2405" spans="1:16" s="14" customFormat="1" ht="42.65" customHeight="1">
      <c r="A2405" s="1018"/>
      <c r="B2405" s="1463" t="s">
        <v>2307</v>
      </c>
      <c r="C2405" s="607" t="s">
        <v>3064</v>
      </c>
      <c r="D2405" s="178"/>
      <c r="E2405" s="69"/>
      <c r="F2405" s="70"/>
      <c r="G2405" s="71"/>
      <c r="H2405" s="72"/>
      <c r="I2405" s="88"/>
      <c r="J2405" s="1419"/>
      <c r="K2405" s="72"/>
      <c r="L2405" s="155" t="s">
        <v>2343</v>
      </c>
      <c r="M2405" s="154" t="s">
        <v>21</v>
      </c>
      <c r="N2405" s="1334" t="s">
        <v>909</v>
      </c>
      <c r="O2405" s="1408" t="s">
        <v>3066</v>
      </c>
      <c r="P2405" s="179" t="s">
        <v>1252</v>
      </c>
    </row>
    <row r="2406" spans="1:16" s="68" customFormat="1" ht="42.65" customHeight="1">
      <c r="A2406" s="75"/>
      <c r="B2406" s="1463" t="s">
        <v>2307</v>
      </c>
      <c r="C2406" s="607" t="s">
        <v>3064</v>
      </c>
      <c r="D2406" s="178"/>
      <c r="E2406" s="69"/>
      <c r="F2406" s="70"/>
      <c r="G2406" s="71"/>
      <c r="H2406" s="72"/>
      <c r="I2406" s="88"/>
      <c r="J2406" s="1419"/>
      <c r="K2406" s="72"/>
      <c r="L2406" s="155" t="s">
        <v>3071</v>
      </c>
      <c r="M2406" s="154" t="s">
        <v>21</v>
      </c>
      <c r="N2406" s="1334" t="s">
        <v>909</v>
      </c>
      <c r="O2406" s="1408" t="s">
        <v>3066</v>
      </c>
      <c r="P2406" s="179" t="s">
        <v>1252</v>
      </c>
    </row>
    <row r="2407" spans="1:16" s="14" customFormat="1" ht="42.65" customHeight="1">
      <c r="A2407" s="1018"/>
      <c r="B2407" s="1463" t="s">
        <v>2307</v>
      </c>
      <c r="C2407" s="607" t="s">
        <v>3072</v>
      </c>
      <c r="D2407" s="178"/>
      <c r="E2407" s="69"/>
      <c r="F2407" s="15"/>
      <c r="G2407" s="36"/>
      <c r="H2407" s="37"/>
      <c r="I2407" s="59"/>
      <c r="J2407" s="1419"/>
      <c r="K2407" s="39"/>
      <c r="L2407" s="155" t="s">
        <v>3065</v>
      </c>
      <c r="M2407" s="154" t="s">
        <v>21</v>
      </c>
      <c r="N2407" s="1334" t="s">
        <v>909</v>
      </c>
      <c r="O2407" s="1408" t="s">
        <v>3073</v>
      </c>
      <c r="P2407" s="179" t="s">
        <v>1252</v>
      </c>
    </row>
    <row r="2408" spans="1:16" s="68" customFormat="1" ht="42.65" customHeight="1">
      <c r="A2408" s="75"/>
      <c r="B2408" s="1463" t="s">
        <v>2307</v>
      </c>
      <c r="C2408" s="607" t="s">
        <v>3072</v>
      </c>
      <c r="D2408" s="178"/>
      <c r="E2408" s="69"/>
      <c r="F2408" s="70"/>
      <c r="G2408" s="71"/>
      <c r="H2408" s="72"/>
      <c r="I2408" s="88"/>
      <c r="J2408" s="1419"/>
      <c r="K2408" s="72"/>
      <c r="L2408" s="155" t="s">
        <v>3067</v>
      </c>
      <c r="M2408" s="154" t="s">
        <v>21</v>
      </c>
      <c r="N2408" s="1334" t="s">
        <v>909</v>
      </c>
      <c r="O2408" s="1408" t="s">
        <v>3073</v>
      </c>
      <c r="P2408" s="179" t="s">
        <v>1252</v>
      </c>
    </row>
    <row r="2409" spans="1:16" s="14" customFormat="1" ht="42.65" customHeight="1">
      <c r="A2409" s="1018"/>
      <c r="B2409" s="1463" t="s">
        <v>2307</v>
      </c>
      <c r="C2409" s="607" t="s">
        <v>3072</v>
      </c>
      <c r="D2409" s="178"/>
      <c r="E2409" s="24"/>
      <c r="F2409" s="70"/>
      <c r="G2409" s="71"/>
      <c r="H2409" s="72"/>
      <c r="I2409" s="88"/>
      <c r="J2409" s="1419"/>
      <c r="K2409" s="72"/>
      <c r="L2409" s="155" t="s">
        <v>3068</v>
      </c>
      <c r="M2409" s="154" t="s">
        <v>21</v>
      </c>
      <c r="N2409" s="1334" t="s">
        <v>909</v>
      </c>
      <c r="O2409" s="1408" t="s">
        <v>3073</v>
      </c>
      <c r="P2409" s="179" t="s">
        <v>3074</v>
      </c>
    </row>
    <row r="2410" spans="1:16" s="14" customFormat="1" ht="42.65" customHeight="1">
      <c r="A2410" s="1018"/>
      <c r="B2410" s="1463" t="s">
        <v>2307</v>
      </c>
      <c r="C2410" s="607" t="s">
        <v>3072</v>
      </c>
      <c r="D2410" s="178"/>
      <c r="E2410" s="69"/>
      <c r="F2410" s="70"/>
      <c r="G2410" s="71"/>
      <c r="H2410" s="72"/>
      <c r="I2410" s="88"/>
      <c r="J2410" s="1419"/>
      <c r="K2410" s="72"/>
      <c r="L2410" s="155" t="s">
        <v>2186</v>
      </c>
      <c r="M2410" s="154" t="s">
        <v>21</v>
      </c>
      <c r="N2410" s="1334" t="s">
        <v>909</v>
      </c>
      <c r="O2410" s="1408" t="s">
        <v>3073</v>
      </c>
      <c r="P2410" s="179" t="s">
        <v>3075</v>
      </c>
    </row>
    <row r="2411" spans="1:16" s="68" customFormat="1" ht="42.65" customHeight="1">
      <c r="A2411" s="75"/>
      <c r="B2411" s="1463" t="s">
        <v>2307</v>
      </c>
      <c r="C2411" s="607" t="s">
        <v>3072</v>
      </c>
      <c r="D2411" s="178"/>
      <c r="E2411" s="24"/>
      <c r="F2411" s="70"/>
      <c r="G2411" s="71"/>
      <c r="H2411" s="72"/>
      <c r="I2411" s="88"/>
      <c r="J2411" s="1419"/>
      <c r="K2411" s="72"/>
      <c r="L2411" s="155" t="s">
        <v>2343</v>
      </c>
      <c r="M2411" s="154" t="s">
        <v>21</v>
      </c>
      <c r="N2411" s="1334" t="s">
        <v>909</v>
      </c>
      <c r="O2411" s="1408" t="s">
        <v>3073</v>
      </c>
      <c r="P2411" s="179" t="s">
        <v>1252</v>
      </c>
    </row>
    <row r="2412" spans="1:16" s="14" customFormat="1" ht="42.65" customHeight="1">
      <c r="A2412" s="1018"/>
      <c r="B2412" s="1463" t="s">
        <v>2307</v>
      </c>
      <c r="C2412" s="607" t="s">
        <v>3072</v>
      </c>
      <c r="D2412" s="178"/>
      <c r="E2412" s="69"/>
      <c r="F2412" s="15"/>
      <c r="G2412" s="36"/>
      <c r="H2412" s="37"/>
      <c r="I2412" s="59"/>
      <c r="J2412" s="1419"/>
      <c r="K2412" s="39"/>
      <c r="L2412" s="155" t="s">
        <v>3071</v>
      </c>
      <c r="M2412" s="154" t="s">
        <v>21</v>
      </c>
      <c r="N2412" s="1334" t="s">
        <v>909</v>
      </c>
      <c r="O2412" s="1408" t="s">
        <v>3073</v>
      </c>
      <c r="P2412" s="179" t="s">
        <v>1252</v>
      </c>
    </row>
    <row r="2413" spans="1:16" s="68" customFormat="1" ht="42.65" customHeight="1">
      <c r="A2413" s="75"/>
      <c r="B2413" s="1463" t="s">
        <v>2307</v>
      </c>
      <c r="C2413" s="607" t="s">
        <v>3076</v>
      </c>
      <c r="D2413" s="178"/>
      <c r="E2413" s="69"/>
      <c r="F2413" s="70"/>
      <c r="G2413" s="71"/>
      <c r="H2413" s="72"/>
      <c r="I2413" s="88"/>
      <c r="J2413" s="1419"/>
      <c r="K2413" s="72"/>
      <c r="L2413" s="155" t="s">
        <v>3065</v>
      </c>
      <c r="M2413" s="154" t="s">
        <v>21</v>
      </c>
      <c r="N2413" s="1334" t="s">
        <v>909</v>
      </c>
      <c r="O2413" s="1408" t="s">
        <v>3077</v>
      </c>
      <c r="P2413" s="179" t="s">
        <v>1252</v>
      </c>
    </row>
    <row r="2414" spans="1:16" s="14" customFormat="1" ht="42.65" customHeight="1">
      <c r="A2414" s="1018"/>
      <c r="B2414" s="1463" t="s">
        <v>2307</v>
      </c>
      <c r="C2414" s="607" t="s">
        <v>3076</v>
      </c>
      <c r="D2414" s="178"/>
      <c r="E2414" s="69"/>
      <c r="F2414" s="15"/>
      <c r="G2414" s="36"/>
      <c r="H2414" s="37"/>
      <c r="I2414" s="59"/>
      <c r="J2414" s="1419"/>
      <c r="K2414" s="39"/>
      <c r="L2414" s="155" t="s">
        <v>3067</v>
      </c>
      <c r="M2414" s="154" t="s">
        <v>21</v>
      </c>
      <c r="N2414" s="1334" t="s">
        <v>909</v>
      </c>
      <c r="O2414" s="1408" t="s">
        <v>3077</v>
      </c>
      <c r="P2414" s="179" t="s">
        <v>1252</v>
      </c>
    </row>
    <row r="2415" spans="1:16" s="14" customFormat="1" ht="42.65" customHeight="1">
      <c r="A2415" s="1018"/>
      <c r="B2415" s="1463" t="s">
        <v>2307</v>
      </c>
      <c r="C2415" s="607" t="s">
        <v>3076</v>
      </c>
      <c r="D2415" s="178"/>
      <c r="E2415" s="24"/>
      <c r="F2415" s="70"/>
      <c r="G2415" s="71"/>
      <c r="H2415" s="72"/>
      <c r="I2415" s="88"/>
      <c r="J2415" s="1419"/>
      <c r="K2415" s="72"/>
      <c r="L2415" s="155" t="s">
        <v>3068</v>
      </c>
      <c r="M2415" s="154" t="s">
        <v>21</v>
      </c>
      <c r="N2415" s="1334" t="s">
        <v>909</v>
      </c>
      <c r="O2415" s="1408" t="s">
        <v>3077</v>
      </c>
      <c r="P2415" s="179" t="s">
        <v>3078</v>
      </c>
    </row>
    <row r="2416" spans="1:16" s="14" customFormat="1" ht="42.65" customHeight="1">
      <c r="A2416" s="1018"/>
      <c r="B2416" s="1463" t="s">
        <v>2307</v>
      </c>
      <c r="C2416" s="607" t="s">
        <v>3076</v>
      </c>
      <c r="D2416" s="178"/>
      <c r="E2416" s="69"/>
      <c r="F2416" s="70"/>
      <c r="G2416" s="71"/>
      <c r="H2416" s="72"/>
      <c r="I2416" s="88"/>
      <c r="J2416" s="1419"/>
      <c r="K2416" s="72"/>
      <c r="L2416" s="155" t="s">
        <v>2186</v>
      </c>
      <c r="M2416" s="154" t="s">
        <v>21</v>
      </c>
      <c r="N2416" s="1334" t="s">
        <v>909</v>
      </c>
      <c r="O2416" s="1408" t="s">
        <v>3079</v>
      </c>
      <c r="P2416" s="179" t="s">
        <v>3080</v>
      </c>
    </row>
    <row r="2417" spans="1:16" s="68" customFormat="1" ht="42.65" customHeight="1">
      <c r="A2417" s="75"/>
      <c r="B2417" s="1463" t="s">
        <v>2307</v>
      </c>
      <c r="C2417" s="607" t="s">
        <v>3076</v>
      </c>
      <c r="D2417" s="178"/>
      <c r="E2417" s="24"/>
      <c r="F2417" s="70"/>
      <c r="G2417" s="71"/>
      <c r="H2417" s="72"/>
      <c r="I2417" s="88"/>
      <c r="J2417" s="1419"/>
      <c r="K2417" s="72"/>
      <c r="L2417" s="155" t="s">
        <v>2343</v>
      </c>
      <c r="M2417" s="154" t="s">
        <v>21</v>
      </c>
      <c r="N2417" s="1334" t="s">
        <v>909</v>
      </c>
      <c r="O2417" s="1408" t="s">
        <v>3081</v>
      </c>
      <c r="P2417" s="179" t="s">
        <v>1252</v>
      </c>
    </row>
    <row r="2418" spans="1:16" s="14" customFormat="1" ht="42.65" customHeight="1">
      <c r="A2418" s="1018"/>
      <c r="B2418" s="1463" t="s">
        <v>2307</v>
      </c>
      <c r="C2418" s="607" t="s">
        <v>3076</v>
      </c>
      <c r="D2418" s="178"/>
      <c r="E2418" s="69"/>
      <c r="F2418" s="15"/>
      <c r="G2418" s="36"/>
      <c r="H2418" s="37"/>
      <c r="I2418" s="59"/>
      <c r="J2418" s="1419"/>
      <c r="K2418" s="39"/>
      <c r="L2418" s="155" t="s">
        <v>3071</v>
      </c>
      <c r="M2418" s="154" t="s">
        <v>21</v>
      </c>
      <c r="N2418" s="1334" t="s">
        <v>909</v>
      </c>
      <c r="O2418" s="1408" t="s">
        <v>3081</v>
      </c>
      <c r="P2418" s="179" t="s">
        <v>1252</v>
      </c>
    </row>
    <row r="2419" spans="1:16" s="68" customFormat="1" ht="42.65" customHeight="1">
      <c r="A2419" s="75"/>
      <c r="B2419" s="1463" t="s">
        <v>2307</v>
      </c>
      <c r="C2419" s="607" t="s">
        <v>3082</v>
      </c>
      <c r="D2419" s="178"/>
      <c r="E2419" s="69"/>
      <c r="F2419" s="70"/>
      <c r="G2419" s="71"/>
      <c r="H2419" s="72"/>
      <c r="I2419" s="88"/>
      <c r="J2419" s="1419"/>
      <c r="K2419" s="72"/>
      <c r="L2419" s="155" t="s">
        <v>3065</v>
      </c>
      <c r="M2419" s="154" t="s">
        <v>21</v>
      </c>
      <c r="N2419" s="1334" t="s">
        <v>909</v>
      </c>
      <c r="O2419" s="1408" t="s">
        <v>3083</v>
      </c>
      <c r="P2419" s="179" t="s">
        <v>1252</v>
      </c>
    </row>
    <row r="2420" spans="1:16" s="14" customFormat="1" ht="42.65" customHeight="1">
      <c r="A2420" s="1018"/>
      <c r="B2420" s="1463" t="s">
        <v>2307</v>
      </c>
      <c r="C2420" s="607" t="s">
        <v>3082</v>
      </c>
      <c r="D2420" s="178"/>
      <c r="E2420" s="69"/>
      <c r="F2420" s="15"/>
      <c r="G2420" s="36"/>
      <c r="H2420" s="37"/>
      <c r="I2420" s="59"/>
      <c r="J2420" s="1419"/>
      <c r="K2420" s="39"/>
      <c r="L2420" s="155" t="s">
        <v>3067</v>
      </c>
      <c r="M2420" s="154" t="s">
        <v>21</v>
      </c>
      <c r="N2420" s="1334" t="s">
        <v>909</v>
      </c>
      <c r="O2420" s="1408" t="s">
        <v>3083</v>
      </c>
      <c r="P2420" s="179" t="s">
        <v>1252</v>
      </c>
    </row>
    <row r="2421" spans="1:16" s="14" customFormat="1" ht="42.65" customHeight="1">
      <c r="A2421" s="1018"/>
      <c r="B2421" s="1463" t="s">
        <v>2307</v>
      </c>
      <c r="C2421" s="607" t="s">
        <v>3082</v>
      </c>
      <c r="D2421" s="178"/>
      <c r="E2421" s="24"/>
      <c r="F2421" s="70"/>
      <c r="G2421" s="71"/>
      <c r="H2421" s="72"/>
      <c r="I2421" s="88"/>
      <c r="J2421" s="1419"/>
      <c r="K2421" s="72"/>
      <c r="L2421" s="155" t="s">
        <v>3068</v>
      </c>
      <c r="M2421" s="154" t="s">
        <v>21</v>
      </c>
      <c r="N2421" s="1334" t="s">
        <v>909</v>
      </c>
      <c r="O2421" s="1408" t="s">
        <v>3083</v>
      </c>
      <c r="P2421" s="179" t="s">
        <v>3084</v>
      </c>
    </row>
    <row r="2422" spans="1:16" s="14" customFormat="1" ht="42.65" customHeight="1">
      <c r="A2422" s="1018"/>
      <c r="B2422" s="1463" t="s">
        <v>2307</v>
      </c>
      <c r="C2422" s="607" t="s">
        <v>3082</v>
      </c>
      <c r="D2422" s="178"/>
      <c r="E2422" s="69"/>
      <c r="F2422" s="70"/>
      <c r="G2422" s="71"/>
      <c r="H2422" s="72"/>
      <c r="I2422" s="88"/>
      <c r="J2422" s="1419"/>
      <c r="K2422" s="72"/>
      <c r="L2422" s="155" t="s">
        <v>2186</v>
      </c>
      <c r="M2422" s="154" t="s">
        <v>21</v>
      </c>
      <c r="N2422" s="1334" t="s">
        <v>909</v>
      </c>
      <c r="O2422" s="1408" t="s">
        <v>3083</v>
      </c>
      <c r="P2422" s="179" t="s">
        <v>3085</v>
      </c>
    </row>
    <row r="2423" spans="1:16" s="68" customFormat="1" ht="42.65" customHeight="1">
      <c r="A2423" s="75"/>
      <c r="B2423" s="1463" t="s">
        <v>2307</v>
      </c>
      <c r="C2423" s="607" t="s">
        <v>3082</v>
      </c>
      <c r="D2423" s="178"/>
      <c r="E2423" s="24"/>
      <c r="F2423" s="70"/>
      <c r="G2423" s="71"/>
      <c r="H2423" s="72"/>
      <c r="I2423" s="88"/>
      <c r="J2423" s="1419"/>
      <c r="K2423" s="72"/>
      <c r="L2423" s="155" t="s">
        <v>2343</v>
      </c>
      <c r="M2423" s="154" t="s">
        <v>21</v>
      </c>
      <c r="N2423" s="1334" t="s">
        <v>909</v>
      </c>
      <c r="O2423" s="1408" t="s">
        <v>3083</v>
      </c>
      <c r="P2423" s="179" t="s">
        <v>1252</v>
      </c>
    </row>
    <row r="2424" spans="1:16" s="14" customFormat="1" ht="42.65" customHeight="1">
      <c r="A2424" s="1018"/>
      <c r="B2424" s="1463" t="s">
        <v>2307</v>
      </c>
      <c r="C2424" s="607" t="s">
        <v>3082</v>
      </c>
      <c r="D2424" s="178"/>
      <c r="E2424" s="69"/>
      <c r="F2424" s="15"/>
      <c r="G2424" s="36"/>
      <c r="H2424" s="37"/>
      <c r="I2424" s="59"/>
      <c r="J2424" s="1419"/>
      <c r="K2424" s="39"/>
      <c r="L2424" s="155" t="s">
        <v>3071</v>
      </c>
      <c r="M2424" s="154" t="s">
        <v>21</v>
      </c>
      <c r="N2424" s="1334" t="s">
        <v>909</v>
      </c>
      <c r="O2424" s="1408" t="s">
        <v>3083</v>
      </c>
      <c r="P2424" s="179" t="s">
        <v>1252</v>
      </c>
    </row>
    <row r="2425" spans="1:16" s="68" customFormat="1" ht="42.65" customHeight="1">
      <c r="A2425" s="75"/>
      <c r="B2425" s="1463" t="s">
        <v>2307</v>
      </c>
      <c r="C2425" s="607" t="s">
        <v>3086</v>
      </c>
      <c r="D2425" s="178"/>
      <c r="E2425" s="69"/>
      <c r="F2425" s="70"/>
      <c r="G2425" s="71"/>
      <c r="H2425" s="72"/>
      <c r="I2425" s="88"/>
      <c r="J2425" s="1419"/>
      <c r="K2425" s="72"/>
      <c r="L2425" s="155" t="s">
        <v>3065</v>
      </c>
      <c r="M2425" s="154" t="s">
        <v>21</v>
      </c>
      <c r="N2425" s="1334" t="s">
        <v>909</v>
      </c>
      <c r="O2425" s="1408" t="s">
        <v>3087</v>
      </c>
      <c r="P2425" s="179" t="s">
        <v>1252</v>
      </c>
    </row>
    <row r="2426" spans="1:16" s="14" customFormat="1" ht="42.65" customHeight="1">
      <c r="A2426" s="1018"/>
      <c r="B2426" s="1463" t="s">
        <v>2307</v>
      </c>
      <c r="C2426" s="607" t="s">
        <v>3086</v>
      </c>
      <c r="D2426" s="178"/>
      <c r="E2426" s="69"/>
      <c r="F2426" s="15"/>
      <c r="G2426" s="36"/>
      <c r="H2426" s="37"/>
      <c r="I2426" s="59"/>
      <c r="J2426" s="1419"/>
      <c r="K2426" s="39"/>
      <c r="L2426" s="155" t="s">
        <v>3067</v>
      </c>
      <c r="M2426" s="154" t="s">
        <v>21</v>
      </c>
      <c r="N2426" s="1334" t="s">
        <v>909</v>
      </c>
      <c r="O2426" s="1408" t="s">
        <v>3087</v>
      </c>
      <c r="P2426" s="179" t="s">
        <v>1252</v>
      </c>
    </row>
    <row r="2427" spans="1:16" s="14" customFormat="1" ht="42.65" customHeight="1">
      <c r="A2427" s="1018"/>
      <c r="B2427" s="1463" t="s">
        <v>2307</v>
      </c>
      <c r="C2427" s="607" t="s">
        <v>3086</v>
      </c>
      <c r="D2427" s="178"/>
      <c r="E2427" s="24"/>
      <c r="F2427" s="70"/>
      <c r="G2427" s="71"/>
      <c r="H2427" s="72"/>
      <c r="I2427" s="88"/>
      <c r="J2427" s="1419"/>
      <c r="K2427" s="72"/>
      <c r="L2427" s="155" t="s">
        <v>3068</v>
      </c>
      <c r="M2427" s="154" t="s">
        <v>21</v>
      </c>
      <c r="N2427" s="1334" t="s">
        <v>909</v>
      </c>
      <c r="O2427" s="1408" t="s">
        <v>3087</v>
      </c>
      <c r="P2427" s="179" t="s">
        <v>3088</v>
      </c>
    </row>
    <row r="2428" spans="1:16" s="14" customFormat="1" ht="42.65" customHeight="1">
      <c r="A2428" s="1018"/>
      <c r="B2428" s="1463" t="s">
        <v>2307</v>
      </c>
      <c r="C2428" s="607" t="s">
        <v>3086</v>
      </c>
      <c r="D2428" s="178"/>
      <c r="E2428" s="69"/>
      <c r="F2428" s="70"/>
      <c r="G2428" s="71"/>
      <c r="H2428" s="72"/>
      <c r="I2428" s="88"/>
      <c r="J2428" s="1419"/>
      <c r="K2428" s="72"/>
      <c r="L2428" s="155" t="s">
        <v>2186</v>
      </c>
      <c r="M2428" s="154" t="s">
        <v>21</v>
      </c>
      <c r="N2428" s="1334" t="s">
        <v>909</v>
      </c>
      <c r="O2428" s="1408" t="s">
        <v>3087</v>
      </c>
      <c r="P2428" s="179" t="s">
        <v>3089</v>
      </c>
    </row>
    <row r="2429" spans="1:16" s="68" customFormat="1" ht="42.65" customHeight="1">
      <c r="A2429" s="75"/>
      <c r="B2429" s="1463" t="s">
        <v>2307</v>
      </c>
      <c r="C2429" s="607" t="s">
        <v>3086</v>
      </c>
      <c r="D2429" s="178"/>
      <c r="E2429" s="24"/>
      <c r="F2429" s="70"/>
      <c r="G2429" s="71"/>
      <c r="H2429" s="72"/>
      <c r="I2429" s="88"/>
      <c r="J2429" s="1419"/>
      <c r="K2429" s="72"/>
      <c r="L2429" s="155" t="s">
        <v>2343</v>
      </c>
      <c r="M2429" s="154" t="s">
        <v>21</v>
      </c>
      <c r="N2429" s="1334" t="s">
        <v>909</v>
      </c>
      <c r="O2429" s="1408" t="s">
        <v>3087</v>
      </c>
      <c r="P2429" s="179" t="s">
        <v>1252</v>
      </c>
    </row>
    <row r="2430" spans="1:16" s="14" customFormat="1" ht="42.65" customHeight="1">
      <c r="A2430" s="1018"/>
      <c r="B2430" s="1463" t="s">
        <v>2307</v>
      </c>
      <c r="C2430" s="607" t="s">
        <v>3086</v>
      </c>
      <c r="D2430" s="178"/>
      <c r="E2430" s="69"/>
      <c r="F2430" s="15"/>
      <c r="G2430" s="36"/>
      <c r="H2430" s="37"/>
      <c r="I2430" s="59"/>
      <c r="J2430" s="1419"/>
      <c r="K2430" s="39"/>
      <c r="L2430" s="155" t="s">
        <v>3071</v>
      </c>
      <c r="M2430" s="154" t="s">
        <v>21</v>
      </c>
      <c r="N2430" s="1334" t="s">
        <v>909</v>
      </c>
      <c r="O2430" s="1408" t="s">
        <v>3087</v>
      </c>
      <c r="P2430" s="179" t="s">
        <v>1252</v>
      </c>
    </row>
    <row r="2431" spans="1:16" s="68" customFormat="1" ht="42.65" customHeight="1">
      <c r="A2431" s="75"/>
      <c r="B2431" s="1463" t="s">
        <v>2307</v>
      </c>
      <c r="C2431" s="607" t="s">
        <v>3090</v>
      </c>
      <c r="D2431" s="178"/>
      <c r="E2431" s="69"/>
      <c r="F2431" s="70"/>
      <c r="G2431" s="71"/>
      <c r="H2431" s="72"/>
      <c r="I2431" s="88"/>
      <c r="J2431" s="1419"/>
      <c r="K2431" s="72"/>
      <c r="L2431" s="155" t="s">
        <v>3065</v>
      </c>
      <c r="M2431" s="154" t="s">
        <v>21</v>
      </c>
      <c r="N2431" s="1334" t="s">
        <v>909</v>
      </c>
      <c r="O2431" s="1408" t="s">
        <v>3091</v>
      </c>
      <c r="P2431" s="179" t="s">
        <v>1252</v>
      </c>
    </row>
    <row r="2432" spans="1:16" s="14" customFormat="1" ht="42.65" customHeight="1">
      <c r="A2432" s="1018"/>
      <c r="B2432" s="1463" t="s">
        <v>2307</v>
      </c>
      <c r="C2432" s="607" t="s">
        <v>3090</v>
      </c>
      <c r="D2432" s="178"/>
      <c r="E2432" s="69"/>
      <c r="F2432" s="15"/>
      <c r="G2432" s="36"/>
      <c r="H2432" s="37"/>
      <c r="I2432" s="59"/>
      <c r="J2432" s="1419"/>
      <c r="K2432" s="39"/>
      <c r="L2432" s="155" t="s">
        <v>3067</v>
      </c>
      <c r="M2432" s="154" t="s">
        <v>21</v>
      </c>
      <c r="N2432" s="1334" t="s">
        <v>909</v>
      </c>
      <c r="O2432" s="1408" t="s">
        <v>3091</v>
      </c>
      <c r="P2432" s="179" t="s">
        <v>1252</v>
      </c>
    </row>
    <row r="2433" spans="1:16" s="14" customFormat="1" ht="42.65" customHeight="1">
      <c r="A2433" s="1018"/>
      <c r="B2433" s="1463" t="s">
        <v>2307</v>
      </c>
      <c r="C2433" s="607" t="s">
        <v>3090</v>
      </c>
      <c r="D2433" s="178"/>
      <c r="E2433" s="24"/>
      <c r="F2433" s="70"/>
      <c r="G2433" s="71"/>
      <c r="H2433" s="72"/>
      <c r="I2433" s="88"/>
      <c r="J2433" s="1419"/>
      <c r="K2433" s="72"/>
      <c r="L2433" s="155" t="s">
        <v>3068</v>
      </c>
      <c r="M2433" s="154" t="s">
        <v>21</v>
      </c>
      <c r="N2433" s="1334" t="s">
        <v>909</v>
      </c>
      <c r="O2433" s="1408" t="s">
        <v>3091</v>
      </c>
      <c r="P2433" s="179" t="s">
        <v>3092</v>
      </c>
    </row>
    <row r="2434" spans="1:16" s="14" customFormat="1" ht="42.65" customHeight="1">
      <c r="A2434" s="1018"/>
      <c r="B2434" s="1463" t="s">
        <v>2307</v>
      </c>
      <c r="C2434" s="607" t="s">
        <v>3090</v>
      </c>
      <c r="D2434" s="178"/>
      <c r="E2434" s="69"/>
      <c r="F2434" s="70"/>
      <c r="G2434" s="71"/>
      <c r="H2434" s="72"/>
      <c r="I2434" s="88"/>
      <c r="J2434" s="1419"/>
      <c r="K2434" s="72"/>
      <c r="L2434" s="155" t="s">
        <v>2186</v>
      </c>
      <c r="M2434" s="154" t="s">
        <v>21</v>
      </c>
      <c r="N2434" s="1334" t="s">
        <v>909</v>
      </c>
      <c r="O2434" s="1408" t="s">
        <v>3091</v>
      </c>
      <c r="P2434" s="179" t="s">
        <v>3074</v>
      </c>
    </row>
    <row r="2435" spans="1:16" s="68" customFormat="1" ht="42.65" customHeight="1">
      <c r="A2435" s="75"/>
      <c r="B2435" s="1463" t="s">
        <v>2307</v>
      </c>
      <c r="C2435" s="607" t="s">
        <v>3090</v>
      </c>
      <c r="D2435" s="178"/>
      <c r="E2435" s="24"/>
      <c r="F2435" s="70"/>
      <c r="G2435" s="71"/>
      <c r="H2435" s="72"/>
      <c r="I2435" s="88"/>
      <c r="J2435" s="1419"/>
      <c r="K2435" s="72"/>
      <c r="L2435" s="155" t="s">
        <v>2343</v>
      </c>
      <c r="M2435" s="154" t="s">
        <v>21</v>
      </c>
      <c r="N2435" s="1334" t="s">
        <v>909</v>
      </c>
      <c r="O2435" s="1408" t="s">
        <v>3091</v>
      </c>
      <c r="P2435" s="179" t="s">
        <v>1252</v>
      </c>
    </row>
    <row r="2436" spans="1:16" s="14" customFormat="1" ht="42.65" customHeight="1">
      <c r="A2436" s="1018"/>
      <c r="B2436" s="1463" t="s">
        <v>2307</v>
      </c>
      <c r="C2436" s="607" t="s">
        <v>3090</v>
      </c>
      <c r="D2436" s="178"/>
      <c r="E2436" s="69"/>
      <c r="F2436" s="15"/>
      <c r="G2436" s="36"/>
      <c r="H2436" s="37"/>
      <c r="I2436" s="59"/>
      <c r="J2436" s="1419"/>
      <c r="K2436" s="39"/>
      <c r="L2436" s="155" t="s">
        <v>3071</v>
      </c>
      <c r="M2436" s="154" t="s">
        <v>21</v>
      </c>
      <c r="N2436" s="1334" t="s">
        <v>909</v>
      </c>
      <c r="O2436" s="1408" t="s">
        <v>3091</v>
      </c>
      <c r="P2436" s="179" t="s">
        <v>1252</v>
      </c>
    </row>
    <row r="2437" spans="1:16" s="68" customFormat="1" ht="42.65" customHeight="1">
      <c r="A2437" s="75"/>
      <c r="B2437" s="1463" t="s">
        <v>2307</v>
      </c>
      <c r="C2437" s="607" t="s">
        <v>3093</v>
      </c>
      <c r="D2437" s="178"/>
      <c r="E2437" s="69"/>
      <c r="F2437" s="70"/>
      <c r="G2437" s="71"/>
      <c r="H2437" s="72"/>
      <c r="I2437" s="88"/>
      <c r="J2437" s="1419"/>
      <c r="K2437" s="72"/>
      <c r="L2437" s="155" t="s">
        <v>3065</v>
      </c>
      <c r="M2437" s="154" t="s">
        <v>21</v>
      </c>
      <c r="N2437" s="1334" t="s">
        <v>909</v>
      </c>
      <c r="O2437" s="1408" t="s">
        <v>3094</v>
      </c>
      <c r="P2437" s="179" t="s">
        <v>1252</v>
      </c>
    </row>
    <row r="2438" spans="1:16" s="14" customFormat="1" ht="42.65" customHeight="1">
      <c r="A2438" s="1018"/>
      <c r="B2438" s="1463" t="s">
        <v>2307</v>
      </c>
      <c r="C2438" s="607" t="s">
        <v>3093</v>
      </c>
      <c r="D2438" s="178"/>
      <c r="E2438" s="69"/>
      <c r="F2438" s="15"/>
      <c r="G2438" s="36"/>
      <c r="H2438" s="37"/>
      <c r="I2438" s="59"/>
      <c r="J2438" s="1419"/>
      <c r="K2438" s="39"/>
      <c r="L2438" s="155" t="s">
        <v>3067</v>
      </c>
      <c r="M2438" s="154" t="s">
        <v>21</v>
      </c>
      <c r="N2438" s="1334" t="s">
        <v>909</v>
      </c>
      <c r="O2438" s="1408" t="s">
        <v>3094</v>
      </c>
      <c r="P2438" s="179" t="s">
        <v>1252</v>
      </c>
    </row>
    <row r="2439" spans="1:16" s="14" customFormat="1" ht="42.65" customHeight="1">
      <c r="A2439" s="1018"/>
      <c r="B2439" s="1463" t="s">
        <v>2307</v>
      </c>
      <c r="C2439" s="607" t="s">
        <v>3093</v>
      </c>
      <c r="D2439" s="178"/>
      <c r="E2439" s="24"/>
      <c r="F2439" s="70"/>
      <c r="G2439" s="71"/>
      <c r="H2439" s="72"/>
      <c r="I2439" s="88"/>
      <c r="J2439" s="1419"/>
      <c r="K2439" s="72"/>
      <c r="L2439" s="155" t="s">
        <v>3068</v>
      </c>
      <c r="M2439" s="154" t="s">
        <v>21</v>
      </c>
      <c r="N2439" s="1334" t="s">
        <v>909</v>
      </c>
      <c r="O2439" s="1408" t="s">
        <v>3094</v>
      </c>
      <c r="P2439" s="179" t="s">
        <v>3095</v>
      </c>
    </row>
    <row r="2440" spans="1:16" s="14" customFormat="1" ht="42.65" customHeight="1">
      <c r="A2440" s="1018"/>
      <c r="B2440" s="1463" t="s">
        <v>2307</v>
      </c>
      <c r="C2440" s="607" t="s">
        <v>3093</v>
      </c>
      <c r="D2440" s="178"/>
      <c r="E2440" s="69"/>
      <c r="F2440" s="70"/>
      <c r="G2440" s="71"/>
      <c r="H2440" s="72"/>
      <c r="I2440" s="88"/>
      <c r="J2440" s="1419"/>
      <c r="K2440" s="72"/>
      <c r="L2440" s="155" t="s">
        <v>2186</v>
      </c>
      <c r="M2440" s="154" t="s">
        <v>21</v>
      </c>
      <c r="N2440" s="1334" t="s">
        <v>909</v>
      </c>
      <c r="O2440" s="1408" t="s">
        <v>3094</v>
      </c>
      <c r="P2440" s="179" t="s">
        <v>3088</v>
      </c>
    </row>
    <row r="2441" spans="1:16" s="68" customFormat="1" ht="42.65" customHeight="1">
      <c r="A2441" s="75"/>
      <c r="B2441" s="1463" t="s">
        <v>2307</v>
      </c>
      <c r="C2441" s="607" t="s">
        <v>3093</v>
      </c>
      <c r="D2441" s="178"/>
      <c r="E2441" s="24"/>
      <c r="F2441" s="70"/>
      <c r="G2441" s="71"/>
      <c r="H2441" s="72"/>
      <c r="I2441" s="88"/>
      <c r="J2441" s="1419"/>
      <c r="K2441" s="72"/>
      <c r="L2441" s="155" t="s">
        <v>2343</v>
      </c>
      <c r="M2441" s="154" t="s">
        <v>21</v>
      </c>
      <c r="N2441" s="1334" t="s">
        <v>909</v>
      </c>
      <c r="O2441" s="1408" t="s">
        <v>3094</v>
      </c>
      <c r="P2441" s="179" t="s">
        <v>1252</v>
      </c>
    </row>
    <row r="2442" spans="1:16" s="14" customFormat="1" ht="42.65" customHeight="1">
      <c r="A2442" s="1018"/>
      <c r="B2442" s="1463" t="s">
        <v>2307</v>
      </c>
      <c r="C2442" s="607" t="s">
        <v>3093</v>
      </c>
      <c r="D2442" s="178"/>
      <c r="E2442" s="947"/>
      <c r="F2442" s="15"/>
      <c r="G2442" s="36"/>
      <c r="H2442" s="37"/>
      <c r="I2442" s="59"/>
      <c r="J2442" s="1419"/>
      <c r="K2442" s="39"/>
      <c r="L2442" s="155" t="s">
        <v>3071</v>
      </c>
      <c r="M2442" s="154" t="s">
        <v>21</v>
      </c>
      <c r="N2442" s="1334" t="s">
        <v>909</v>
      </c>
      <c r="O2442" s="1408" t="s">
        <v>3094</v>
      </c>
      <c r="P2442" s="179" t="s">
        <v>1252</v>
      </c>
    </row>
    <row r="2443" spans="1:16" s="68" customFormat="1" ht="42.65" customHeight="1">
      <c r="A2443" s="75"/>
      <c r="B2443" s="1463" t="s">
        <v>2307</v>
      </c>
      <c r="C2443" s="607" t="s">
        <v>3096</v>
      </c>
      <c r="D2443" s="178"/>
      <c r="E2443" s="69"/>
      <c r="F2443" s="70"/>
      <c r="G2443" s="71"/>
      <c r="H2443" s="72"/>
      <c r="I2443" s="88"/>
      <c r="J2443" s="1419"/>
      <c r="K2443" s="72"/>
      <c r="L2443" s="155" t="s">
        <v>3065</v>
      </c>
      <c r="M2443" s="154" t="s">
        <v>21</v>
      </c>
      <c r="N2443" s="1334" t="s">
        <v>909</v>
      </c>
      <c r="O2443" s="1408" t="s">
        <v>3097</v>
      </c>
      <c r="P2443" s="179" t="s">
        <v>1252</v>
      </c>
    </row>
    <row r="2444" spans="1:16" s="14" customFormat="1" ht="42.65" customHeight="1">
      <c r="A2444" s="1018"/>
      <c r="B2444" s="1463" t="s">
        <v>2307</v>
      </c>
      <c r="C2444" s="607" t="s">
        <v>3096</v>
      </c>
      <c r="D2444" s="178"/>
      <c r="E2444" s="69"/>
      <c r="F2444" s="15"/>
      <c r="G2444" s="36"/>
      <c r="H2444" s="37"/>
      <c r="I2444" s="59"/>
      <c r="J2444" s="890"/>
      <c r="K2444" s="39"/>
      <c r="L2444" s="155" t="s">
        <v>3067</v>
      </c>
      <c r="M2444" s="154" t="s">
        <v>21</v>
      </c>
      <c r="N2444" s="1334" t="s">
        <v>909</v>
      </c>
      <c r="O2444" s="1408" t="s">
        <v>3097</v>
      </c>
      <c r="P2444" s="179" t="s">
        <v>1252</v>
      </c>
    </row>
    <row r="2445" spans="1:16" s="14" customFormat="1" ht="42.65" customHeight="1">
      <c r="A2445" s="1018"/>
      <c r="B2445" s="1463" t="s">
        <v>2307</v>
      </c>
      <c r="C2445" s="607" t="s">
        <v>3096</v>
      </c>
      <c r="D2445" s="178"/>
      <c r="E2445" s="69"/>
      <c r="F2445" s="948"/>
      <c r="G2445" s="949"/>
      <c r="H2445" s="933"/>
      <c r="I2445" s="59"/>
      <c r="J2445" s="1419"/>
      <c r="K2445" s="952"/>
      <c r="L2445" s="155" t="s">
        <v>3068</v>
      </c>
      <c r="M2445" s="154" t="s">
        <v>21</v>
      </c>
      <c r="N2445" s="1334" t="s">
        <v>909</v>
      </c>
      <c r="O2445" s="1408" t="s">
        <v>3097</v>
      </c>
      <c r="P2445" s="179" t="s">
        <v>3098</v>
      </c>
    </row>
    <row r="2446" spans="1:16" s="14" customFormat="1" ht="42.65" customHeight="1">
      <c r="A2446" s="1018"/>
      <c r="B2446" s="1463" t="s">
        <v>2307</v>
      </c>
      <c r="C2446" s="607" t="s">
        <v>3096</v>
      </c>
      <c r="D2446" s="178"/>
      <c r="E2446" s="69"/>
      <c r="F2446" s="70"/>
      <c r="G2446" s="71"/>
      <c r="H2446" s="72"/>
      <c r="I2446" s="88"/>
      <c r="J2446" s="1419"/>
      <c r="K2446" s="72"/>
      <c r="L2446" s="155" t="s">
        <v>2186</v>
      </c>
      <c r="M2446" s="154" t="s">
        <v>21</v>
      </c>
      <c r="N2446" s="1334" t="s">
        <v>909</v>
      </c>
      <c r="O2446" s="1408" t="s">
        <v>3097</v>
      </c>
      <c r="P2446" s="179" t="s">
        <v>3098</v>
      </c>
    </row>
    <row r="2447" spans="1:16" s="14" customFormat="1" ht="42.65" customHeight="1">
      <c r="A2447" s="1018"/>
      <c r="B2447" s="1463" t="s">
        <v>2307</v>
      </c>
      <c r="C2447" s="607" t="s">
        <v>3096</v>
      </c>
      <c r="D2447" s="178"/>
      <c r="E2447" s="24"/>
      <c r="F2447" s="70"/>
      <c r="G2447" s="71"/>
      <c r="H2447" s="72"/>
      <c r="I2447" s="88"/>
      <c r="J2447" s="1419"/>
      <c r="K2447" s="72"/>
      <c r="L2447" s="155" t="s">
        <v>2343</v>
      </c>
      <c r="M2447" s="154" t="s">
        <v>21</v>
      </c>
      <c r="N2447" s="1334" t="s">
        <v>909</v>
      </c>
      <c r="O2447" s="1408" t="s">
        <v>3097</v>
      </c>
      <c r="P2447" s="179" t="s">
        <v>1252</v>
      </c>
    </row>
    <row r="2448" spans="1:16" s="14" customFormat="1" ht="42.65" customHeight="1">
      <c r="A2448" s="1018"/>
      <c r="B2448" s="1463" t="s">
        <v>2307</v>
      </c>
      <c r="C2448" s="607" t="s">
        <v>3096</v>
      </c>
      <c r="D2448" s="178"/>
      <c r="E2448" s="947"/>
      <c r="F2448" s="70"/>
      <c r="G2448" s="71"/>
      <c r="H2448" s="72"/>
      <c r="I2448" s="88"/>
      <c r="J2448" s="1419"/>
      <c r="K2448" s="72"/>
      <c r="L2448" s="155" t="s">
        <v>3071</v>
      </c>
      <c r="M2448" s="154" t="s">
        <v>21</v>
      </c>
      <c r="N2448" s="1334" t="s">
        <v>909</v>
      </c>
      <c r="O2448" s="1408" t="s">
        <v>3097</v>
      </c>
      <c r="P2448" s="179" t="s">
        <v>1252</v>
      </c>
    </row>
    <row r="2449" spans="1:16" s="68" customFormat="1" ht="42.65" customHeight="1">
      <c r="A2449" s="75"/>
      <c r="B2449" s="1463" t="s">
        <v>2307</v>
      </c>
      <c r="C2449" s="607" t="s">
        <v>3099</v>
      </c>
      <c r="D2449" s="178" t="s">
        <v>465</v>
      </c>
      <c r="E2449" s="947"/>
      <c r="F2449" s="948"/>
      <c r="G2449" s="949" t="str">
        <f>IF(F2449=0,"",E2449/F2449)</f>
        <v/>
      </c>
      <c r="H2449" s="933" t="str">
        <f>IF(F2449=0,"",G2449*1.35)</f>
        <v/>
      </c>
      <c r="I2449" s="86"/>
      <c r="J2449" s="890"/>
      <c r="K2449" s="933" t="str">
        <f>IF(I2449=0,"",I2449*1.35*J2449)</f>
        <v/>
      </c>
      <c r="L2449" s="58" t="s">
        <v>52</v>
      </c>
      <c r="M2449" s="154" t="s">
        <v>86</v>
      </c>
      <c r="N2449" s="1334" t="s">
        <v>909</v>
      </c>
      <c r="O2449" s="1408" t="s">
        <v>3100</v>
      </c>
      <c r="P2449" s="179" t="s">
        <v>1341</v>
      </c>
    </row>
    <row r="2450" spans="1:16" s="14" customFormat="1" ht="42.65" customHeight="1">
      <c r="A2450" s="1018"/>
      <c r="B2450" s="1463" t="s">
        <v>2307</v>
      </c>
      <c r="C2450" s="607" t="s">
        <v>3099</v>
      </c>
      <c r="D2450" s="178" t="s">
        <v>512</v>
      </c>
      <c r="E2450" s="947"/>
      <c r="F2450" s="948"/>
      <c r="G2450" s="949"/>
      <c r="H2450" s="933"/>
      <c r="I2450" s="955" t="str">
        <f>IF(G2450=0,"",G2450*1.2*H2450)</f>
        <v/>
      </c>
      <c r="J2450" s="1414" t="s">
        <v>513</v>
      </c>
      <c r="K2450" s="35" t="str">
        <f>IF(I2449=0,"",K2449*0.1)</f>
        <v/>
      </c>
      <c r="L2450" s="58" t="s">
        <v>445</v>
      </c>
      <c r="M2450" s="154" t="s">
        <v>86</v>
      </c>
      <c r="N2450" s="1334" t="s">
        <v>909</v>
      </c>
      <c r="O2450" s="1408" t="s">
        <v>3100</v>
      </c>
      <c r="P2450" s="179" t="s">
        <v>3101</v>
      </c>
    </row>
    <row r="2451" spans="1:16" s="14" customFormat="1" ht="42.65" customHeight="1">
      <c r="A2451" s="1018"/>
      <c r="B2451" s="1463" t="s">
        <v>2307</v>
      </c>
      <c r="C2451" s="607" t="s">
        <v>3099</v>
      </c>
      <c r="D2451" s="178" t="s">
        <v>512</v>
      </c>
      <c r="E2451" s="947"/>
      <c r="F2451" s="948"/>
      <c r="G2451" s="949"/>
      <c r="H2451" s="933"/>
      <c r="I2451" s="955" t="str">
        <f>IF(G2451=0,"",G2451*1.2*H2451)</f>
        <v/>
      </c>
      <c r="J2451" s="1414" t="s">
        <v>515</v>
      </c>
      <c r="K2451" s="35" t="str">
        <f>IF(I2449=0,"",K2449*0.75)</f>
        <v/>
      </c>
      <c r="L2451" s="117" t="s">
        <v>447</v>
      </c>
      <c r="M2451" s="154" t="s">
        <v>86</v>
      </c>
      <c r="N2451" s="1334" t="s">
        <v>909</v>
      </c>
      <c r="O2451" s="1408" t="s">
        <v>3100</v>
      </c>
      <c r="P2451" s="179" t="s">
        <v>1341</v>
      </c>
    </row>
    <row r="2452" spans="1:16" s="14" customFormat="1" ht="42.65" customHeight="1">
      <c r="A2452" s="1018"/>
      <c r="B2452" s="1463" t="s">
        <v>2307</v>
      </c>
      <c r="C2452" s="607" t="s">
        <v>3102</v>
      </c>
      <c r="D2452" s="178" t="s">
        <v>465</v>
      </c>
      <c r="E2452" s="947"/>
      <c r="F2452" s="948"/>
      <c r="G2452" s="949" t="str">
        <f>IF(F2452=0,"",E2452/F2452)</f>
        <v/>
      </c>
      <c r="H2452" s="933" t="str">
        <f>IF(F2452=0,"",G2452*1.35)</f>
        <v/>
      </c>
      <c r="I2452" s="86"/>
      <c r="J2452" s="890"/>
      <c r="K2452" s="933" t="str">
        <f>IF(I2452=0,"",I2452*1.35*J2452)</f>
        <v/>
      </c>
      <c r="L2452" s="58" t="s">
        <v>52</v>
      </c>
      <c r="M2452" s="154" t="s">
        <v>86</v>
      </c>
      <c r="N2452" s="1334" t="s">
        <v>909</v>
      </c>
      <c r="O2452" s="1408" t="s">
        <v>3103</v>
      </c>
      <c r="P2452" s="179" t="s">
        <v>1341</v>
      </c>
    </row>
    <row r="2453" spans="1:16" s="14" customFormat="1" ht="42.65" customHeight="1">
      <c r="A2453" s="1018"/>
      <c r="B2453" s="1463" t="s">
        <v>2307</v>
      </c>
      <c r="C2453" s="607" t="s">
        <v>3102</v>
      </c>
      <c r="D2453" s="178" t="s">
        <v>512</v>
      </c>
      <c r="E2453" s="947"/>
      <c r="F2453" s="948"/>
      <c r="G2453" s="949"/>
      <c r="H2453" s="933"/>
      <c r="I2453" s="955" t="str">
        <f>IF(G2453=0,"",G2453*1.2*H2453)</f>
        <v/>
      </c>
      <c r="J2453" s="1414" t="s">
        <v>513</v>
      </c>
      <c r="K2453" s="35" t="str">
        <f>IF(I2452=0,"",K2452*0.1)</f>
        <v/>
      </c>
      <c r="L2453" s="58" t="s">
        <v>445</v>
      </c>
      <c r="M2453" s="154" t="s">
        <v>86</v>
      </c>
      <c r="N2453" s="1334" t="s">
        <v>909</v>
      </c>
      <c r="O2453" s="1408" t="s">
        <v>3103</v>
      </c>
      <c r="P2453" s="179" t="s">
        <v>3104</v>
      </c>
    </row>
    <row r="2454" spans="1:16" s="14" customFormat="1" ht="42.65" customHeight="1">
      <c r="A2454" s="1018"/>
      <c r="B2454" s="1463" t="s">
        <v>2307</v>
      </c>
      <c r="C2454" s="607" t="s">
        <v>3102</v>
      </c>
      <c r="D2454" s="178" t="s">
        <v>512</v>
      </c>
      <c r="E2454" s="947"/>
      <c r="F2454" s="948"/>
      <c r="G2454" s="949"/>
      <c r="H2454" s="933"/>
      <c r="I2454" s="955" t="str">
        <f>IF(G2454=0,"",G2454*1.2*H2454)</f>
        <v/>
      </c>
      <c r="J2454" s="1414" t="s">
        <v>515</v>
      </c>
      <c r="K2454" s="35" t="str">
        <f>IF(I2452=0,"",K2452*0.75)</f>
        <v/>
      </c>
      <c r="L2454" s="117" t="s">
        <v>447</v>
      </c>
      <c r="M2454" s="154" t="s">
        <v>86</v>
      </c>
      <c r="N2454" s="1334" t="s">
        <v>909</v>
      </c>
      <c r="O2454" s="1408" t="s">
        <v>3103</v>
      </c>
      <c r="P2454" s="179" t="s">
        <v>1341</v>
      </c>
    </row>
    <row r="2455" spans="1:16" s="14" customFormat="1" ht="42.65" customHeight="1">
      <c r="A2455" s="1018"/>
      <c r="B2455" s="1463" t="s">
        <v>2307</v>
      </c>
      <c r="C2455" s="607" t="s">
        <v>3105</v>
      </c>
      <c r="D2455" s="178"/>
      <c r="E2455" s="24"/>
      <c r="F2455" s="70"/>
      <c r="G2455" s="71"/>
      <c r="H2455" s="72"/>
      <c r="I2455" s="59"/>
      <c r="J2455" s="1419"/>
      <c r="K2455" s="35"/>
      <c r="L2455" s="58" t="s">
        <v>52</v>
      </c>
      <c r="M2455" s="154" t="s">
        <v>21</v>
      </c>
      <c r="N2455" s="1334" t="s">
        <v>909</v>
      </c>
      <c r="O2455" s="1408" t="s">
        <v>3106</v>
      </c>
      <c r="P2455" s="179" t="s">
        <v>1341</v>
      </c>
    </row>
    <row r="2456" spans="1:16" s="14" customFormat="1" ht="42.65" customHeight="1">
      <c r="A2456" s="1018"/>
      <c r="B2456" s="1463" t="s">
        <v>2307</v>
      </c>
      <c r="C2456" s="607" t="s">
        <v>3105</v>
      </c>
      <c r="D2456" s="178"/>
      <c r="E2456" s="24"/>
      <c r="F2456" s="70"/>
      <c r="G2456" s="71"/>
      <c r="H2456" s="72"/>
      <c r="I2456" s="88"/>
      <c r="J2456" s="1419"/>
      <c r="K2456" s="72"/>
      <c r="L2456" s="58" t="s">
        <v>2034</v>
      </c>
      <c r="M2456" s="154" t="s">
        <v>21</v>
      </c>
      <c r="N2456" s="1334" t="s">
        <v>909</v>
      </c>
      <c r="O2456" s="1408" t="s">
        <v>3106</v>
      </c>
      <c r="P2456" s="179" t="s">
        <v>1341</v>
      </c>
    </row>
    <row r="2457" spans="1:16" s="68" customFormat="1" ht="42.65" customHeight="1">
      <c r="A2457" s="75"/>
      <c r="B2457" s="1463" t="s">
        <v>2307</v>
      </c>
      <c r="C2457" s="607" t="s">
        <v>3105</v>
      </c>
      <c r="D2457" s="178"/>
      <c r="E2457" s="24"/>
      <c r="F2457" s="70"/>
      <c r="G2457" s="71"/>
      <c r="H2457" s="72"/>
      <c r="I2457" s="88"/>
      <c r="J2457" s="1419"/>
      <c r="K2457" s="72"/>
      <c r="L2457" s="117" t="s">
        <v>445</v>
      </c>
      <c r="M2457" s="154" t="s">
        <v>21</v>
      </c>
      <c r="N2457" s="1334" t="s">
        <v>909</v>
      </c>
      <c r="O2457" s="1408" t="s">
        <v>3106</v>
      </c>
      <c r="P2457" s="179" t="s">
        <v>3107</v>
      </c>
    </row>
    <row r="2458" spans="1:16" s="68" customFormat="1" ht="42.65" customHeight="1">
      <c r="A2458" s="75"/>
      <c r="B2458" s="1463" t="s">
        <v>2307</v>
      </c>
      <c r="C2458" s="607" t="s">
        <v>3105</v>
      </c>
      <c r="D2458" s="178"/>
      <c r="E2458" s="69"/>
      <c r="F2458" s="70"/>
      <c r="G2458" s="71"/>
      <c r="H2458" s="72"/>
      <c r="I2458" s="88"/>
      <c r="J2458" s="1419"/>
      <c r="K2458" s="72"/>
      <c r="L2458" s="58" t="s">
        <v>2035</v>
      </c>
      <c r="M2458" s="154" t="s">
        <v>21</v>
      </c>
      <c r="N2458" s="1334" t="s">
        <v>909</v>
      </c>
      <c r="O2458" s="1408" t="s">
        <v>3106</v>
      </c>
      <c r="P2458" s="179" t="s">
        <v>3108</v>
      </c>
    </row>
    <row r="2459" spans="1:16" s="68" customFormat="1" ht="42.65" customHeight="1">
      <c r="A2459" s="75"/>
      <c r="B2459" s="1463" t="s">
        <v>2307</v>
      </c>
      <c r="C2459" s="607" t="s">
        <v>3105</v>
      </c>
      <c r="D2459" s="178"/>
      <c r="E2459" s="24"/>
      <c r="F2459" s="70"/>
      <c r="G2459" s="71"/>
      <c r="H2459" s="72"/>
      <c r="I2459" s="88"/>
      <c r="J2459" s="1419"/>
      <c r="K2459" s="72"/>
      <c r="L2459" s="58" t="s">
        <v>447</v>
      </c>
      <c r="M2459" s="154" t="s">
        <v>21</v>
      </c>
      <c r="N2459" s="1334" t="s">
        <v>909</v>
      </c>
      <c r="O2459" s="1408" t="s">
        <v>3106</v>
      </c>
      <c r="P2459" s="179" t="s">
        <v>1341</v>
      </c>
    </row>
    <row r="2460" spans="1:16" s="14" customFormat="1" ht="42.65" customHeight="1">
      <c r="A2460" s="1018"/>
      <c r="B2460" s="1463" t="s">
        <v>2307</v>
      </c>
      <c r="C2460" s="607" t="s">
        <v>3105</v>
      </c>
      <c r="D2460" s="178"/>
      <c r="E2460" s="69"/>
      <c r="F2460" s="15"/>
      <c r="G2460" s="36"/>
      <c r="H2460" s="37"/>
      <c r="I2460" s="59"/>
      <c r="J2460" s="1419"/>
      <c r="K2460" s="39"/>
      <c r="L2460" s="58" t="s">
        <v>2213</v>
      </c>
      <c r="M2460" s="154" t="s">
        <v>21</v>
      </c>
      <c r="N2460" s="1334" t="s">
        <v>909</v>
      </c>
      <c r="O2460" s="1408" t="s">
        <v>3106</v>
      </c>
      <c r="P2460" s="179" t="s">
        <v>1341</v>
      </c>
    </row>
    <row r="2461" spans="1:16" s="68" customFormat="1" ht="42.65" customHeight="1">
      <c r="A2461" s="75"/>
      <c r="B2461" s="1463" t="s">
        <v>2307</v>
      </c>
      <c r="C2461" s="607" t="s">
        <v>3109</v>
      </c>
      <c r="D2461" s="178"/>
      <c r="E2461" s="69"/>
      <c r="F2461" s="70"/>
      <c r="G2461" s="71"/>
      <c r="H2461" s="72"/>
      <c r="I2461" s="88"/>
      <c r="J2461" s="1419"/>
      <c r="K2461" s="72"/>
      <c r="L2461" s="58" t="s">
        <v>52</v>
      </c>
      <c r="M2461" s="154" t="s">
        <v>21</v>
      </c>
      <c r="N2461" s="1334" t="s">
        <v>909</v>
      </c>
      <c r="O2461" s="1408" t="s">
        <v>3110</v>
      </c>
      <c r="P2461" s="179" t="s">
        <v>1341</v>
      </c>
    </row>
    <row r="2462" spans="1:16" s="14" customFormat="1" ht="42.65" customHeight="1">
      <c r="A2462" s="1018"/>
      <c r="B2462" s="1463" t="s">
        <v>2307</v>
      </c>
      <c r="C2462" s="607" t="s">
        <v>3109</v>
      </c>
      <c r="D2462" s="178"/>
      <c r="E2462" s="69"/>
      <c r="F2462" s="15"/>
      <c r="G2462" s="36"/>
      <c r="H2462" s="37"/>
      <c r="I2462" s="59"/>
      <c r="J2462" s="1419"/>
      <c r="K2462" s="39"/>
      <c r="L2462" s="58" t="s">
        <v>2034</v>
      </c>
      <c r="M2462" s="154" t="s">
        <v>21</v>
      </c>
      <c r="N2462" s="1334" t="s">
        <v>909</v>
      </c>
      <c r="O2462" s="1408" t="s">
        <v>3110</v>
      </c>
      <c r="P2462" s="179" t="s">
        <v>1341</v>
      </c>
    </row>
    <row r="2463" spans="1:16" s="14" customFormat="1" ht="42.65" customHeight="1">
      <c r="A2463" s="1018"/>
      <c r="B2463" s="1463" t="s">
        <v>2307</v>
      </c>
      <c r="C2463" s="607" t="s">
        <v>3109</v>
      </c>
      <c r="D2463" s="178"/>
      <c r="E2463" s="24"/>
      <c r="F2463" s="70"/>
      <c r="G2463" s="71"/>
      <c r="H2463" s="72"/>
      <c r="I2463" s="88"/>
      <c r="J2463" s="1419"/>
      <c r="K2463" s="72"/>
      <c r="L2463" s="58" t="s">
        <v>445</v>
      </c>
      <c r="M2463" s="154" t="s">
        <v>21</v>
      </c>
      <c r="N2463" s="1334" t="s">
        <v>909</v>
      </c>
      <c r="O2463" s="1408" t="s">
        <v>3110</v>
      </c>
      <c r="P2463" s="179" t="s">
        <v>3111</v>
      </c>
    </row>
    <row r="2464" spans="1:16" s="14" customFormat="1" ht="42.65" customHeight="1">
      <c r="A2464" s="1018"/>
      <c r="B2464" s="1463" t="s">
        <v>2307</v>
      </c>
      <c r="C2464" s="607" t="s">
        <v>3109</v>
      </c>
      <c r="D2464" s="178"/>
      <c r="E2464" s="69"/>
      <c r="F2464" s="70"/>
      <c r="G2464" s="71"/>
      <c r="H2464" s="72"/>
      <c r="I2464" s="88"/>
      <c r="J2464" s="1419"/>
      <c r="K2464" s="72"/>
      <c r="L2464" s="58" t="s">
        <v>2035</v>
      </c>
      <c r="M2464" s="154" t="s">
        <v>21</v>
      </c>
      <c r="N2464" s="1334" t="s">
        <v>909</v>
      </c>
      <c r="O2464" s="1408" t="s">
        <v>3110</v>
      </c>
      <c r="P2464" s="179" t="s">
        <v>3111</v>
      </c>
    </row>
    <row r="2465" spans="1:16" s="68" customFormat="1" ht="42.65" customHeight="1">
      <c r="A2465" s="75"/>
      <c r="B2465" s="1463" t="s">
        <v>2307</v>
      </c>
      <c r="C2465" s="607" t="s">
        <v>3109</v>
      </c>
      <c r="D2465" s="178"/>
      <c r="E2465" s="24"/>
      <c r="F2465" s="70"/>
      <c r="G2465" s="71"/>
      <c r="H2465" s="72"/>
      <c r="I2465" s="88"/>
      <c r="J2465" s="1419"/>
      <c r="K2465" s="72"/>
      <c r="L2465" s="58" t="s">
        <v>447</v>
      </c>
      <c r="M2465" s="154" t="s">
        <v>21</v>
      </c>
      <c r="N2465" s="1334" t="s">
        <v>909</v>
      </c>
      <c r="O2465" s="1408" t="s">
        <v>3110</v>
      </c>
      <c r="P2465" s="179" t="s">
        <v>1341</v>
      </c>
    </row>
    <row r="2466" spans="1:16" s="14" customFormat="1" ht="42.65" customHeight="1">
      <c r="A2466" s="1018"/>
      <c r="B2466" s="1463" t="s">
        <v>2307</v>
      </c>
      <c r="C2466" s="607" t="s">
        <v>3109</v>
      </c>
      <c r="D2466" s="178"/>
      <c r="E2466" s="69"/>
      <c r="F2466" s="15"/>
      <c r="G2466" s="36"/>
      <c r="H2466" s="37"/>
      <c r="I2466" s="59"/>
      <c r="J2466" s="1419"/>
      <c r="K2466" s="39"/>
      <c r="L2466" s="58" t="s">
        <v>2213</v>
      </c>
      <c r="M2466" s="154" t="s">
        <v>21</v>
      </c>
      <c r="N2466" s="1334" t="s">
        <v>909</v>
      </c>
      <c r="O2466" s="1408" t="s">
        <v>3110</v>
      </c>
      <c r="P2466" s="179" t="s">
        <v>1341</v>
      </c>
    </row>
    <row r="2467" spans="1:16" s="68" customFormat="1" ht="42.65" customHeight="1">
      <c r="A2467" s="75"/>
      <c r="B2467" s="1463" t="s">
        <v>2307</v>
      </c>
      <c r="C2467" s="607" t="s">
        <v>3112</v>
      </c>
      <c r="D2467" s="178"/>
      <c r="E2467" s="69"/>
      <c r="F2467" s="70"/>
      <c r="G2467" s="71"/>
      <c r="H2467" s="72"/>
      <c r="I2467" s="88"/>
      <c r="J2467" s="1419"/>
      <c r="K2467" s="72"/>
      <c r="L2467" s="58" t="s">
        <v>52</v>
      </c>
      <c r="M2467" s="154" t="s">
        <v>21</v>
      </c>
      <c r="N2467" s="1334" t="s">
        <v>909</v>
      </c>
      <c r="O2467" s="1408" t="s">
        <v>3113</v>
      </c>
      <c r="P2467" s="179" t="s">
        <v>1341</v>
      </c>
    </row>
    <row r="2468" spans="1:16" s="14" customFormat="1" ht="42.65" customHeight="1">
      <c r="A2468" s="1018"/>
      <c r="B2468" s="1463" t="s">
        <v>2307</v>
      </c>
      <c r="C2468" s="607" t="s">
        <v>3112</v>
      </c>
      <c r="D2468" s="178"/>
      <c r="E2468" s="69"/>
      <c r="F2468" s="15"/>
      <c r="G2468" s="36"/>
      <c r="H2468" s="37"/>
      <c r="I2468" s="59"/>
      <c r="J2468" s="1419"/>
      <c r="K2468" s="39"/>
      <c r="L2468" s="58" t="s">
        <v>2034</v>
      </c>
      <c r="M2468" s="154" t="s">
        <v>21</v>
      </c>
      <c r="N2468" s="1334" t="s">
        <v>909</v>
      </c>
      <c r="O2468" s="1408" t="s">
        <v>3113</v>
      </c>
      <c r="P2468" s="179" t="s">
        <v>1341</v>
      </c>
    </row>
    <row r="2469" spans="1:16" s="68" customFormat="1" ht="42.65" customHeight="1">
      <c r="A2469" s="75"/>
      <c r="B2469" s="1463" t="s">
        <v>2307</v>
      </c>
      <c r="C2469" s="607" t="s">
        <v>3112</v>
      </c>
      <c r="D2469" s="178"/>
      <c r="E2469" s="24"/>
      <c r="F2469" s="70"/>
      <c r="G2469" s="71"/>
      <c r="H2469" s="72"/>
      <c r="I2469" s="88"/>
      <c r="J2469" s="1419"/>
      <c r="K2469" s="952"/>
      <c r="L2469" s="58" t="s">
        <v>445</v>
      </c>
      <c r="M2469" s="154" t="s">
        <v>21</v>
      </c>
      <c r="N2469" s="1334" t="s">
        <v>909</v>
      </c>
      <c r="O2469" s="1408" t="s">
        <v>3113</v>
      </c>
      <c r="P2469" s="179" t="s">
        <v>3114</v>
      </c>
    </row>
    <row r="2470" spans="1:16" s="68" customFormat="1" ht="42.65" customHeight="1">
      <c r="A2470" s="75"/>
      <c r="B2470" s="1463" t="s">
        <v>2307</v>
      </c>
      <c r="C2470" s="607" t="s">
        <v>3112</v>
      </c>
      <c r="D2470" s="178"/>
      <c r="E2470" s="69"/>
      <c r="F2470" s="70"/>
      <c r="G2470" s="71"/>
      <c r="H2470" s="72"/>
      <c r="I2470" s="88"/>
      <c r="J2470" s="1419"/>
      <c r="K2470" s="952"/>
      <c r="L2470" s="58" t="s">
        <v>2035</v>
      </c>
      <c r="M2470" s="154" t="s">
        <v>21</v>
      </c>
      <c r="N2470" s="1334" t="s">
        <v>909</v>
      </c>
      <c r="O2470" s="1408" t="s">
        <v>3113</v>
      </c>
      <c r="P2470" s="179" t="s">
        <v>3115</v>
      </c>
    </row>
    <row r="2471" spans="1:16" s="68" customFormat="1" ht="42.65" customHeight="1">
      <c r="A2471" s="75"/>
      <c r="B2471" s="1463" t="s">
        <v>2307</v>
      </c>
      <c r="C2471" s="607" t="s">
        <v>3112</v>
      </c>
      <c r="D2471" s="178"/>
      <c r="E2471" s="24"/>
      <c r="F2471" s="70"/>
      <c r="G2471" s="71"/>
      <c r="H2471" s="72"/>
      <c r="I2471" s="88"/>
      <c r="J2471" s="1419"/>
      <c r="K2471" s="952"/>
      <c r="L2471" s="58" t="s">
        <v>447</v>
      </c>
      <c r="M2471" s="154" t="s">
        <v>21</v>
      </c>
      <c r="N2471" s="1334" t="s">
        <v>909</v>
      </c>
      <c r="O2471" s="1408" t="s">
        <v>3113</v>
      </c>
      <c r="P2471" s="179" t="s">
        <v>1341</v>
      </c>
    </row>
    <row r="2472" spans="1:16" s="14" customFormat="1" ht="42.65" customHeight="1">
      <c r="A2472" s="1018"/>
      <c r="B2472" s="1463" t="s">
        <v>2307</v>
      </c>
      <c r="C2472" s="607" t="s">
        <v>3112</v>
      </c>
      <c r="D2472" s="178"/>
      <c r="E2472" s="69"/>
      <c r="F2472" s="15"/>
      <c r="G2472" s="36"/>
      <c r="H2472" s="37"/>
      <c r="I2472" s="59"/>
      <c r="J2472" s="1419"/>
      <c r="K2472" s="952"/>
      <c r="L2472" s="58" t="s">
        <v>2213</v>
      </c>
      <c r="M2472" s="154" t="s">
        <v>21</v>
      </c>
      <c r="N2472" s="1334" t="s">
        <v>909</v>
      </c>
      <c r="O2472" s="1408" t="s">
        <v>3113</v>
      </c>
      <c r="P2472" s="179" t="s">
        <v>1341</v>
      </c>
    </row>
    <row r="2473" spans="1:16" s="68" customFormat="1" ht="42.65" customHeight="1">
      <c r="A2473" s="75"/>
      <c r="B2473" s="1463" t="s">
        <v>2307</v>
      </c>
      <c r="C2473" s="607" t="s">
        <v>3116</v>
      </c>
      <c r="D2473" s="178"/>
      <c r="E2473" s="69"/>
      <c r="F2473" s="70"/>
      <c r="G2473" s="71"/>
      <c r="H2473" s="72"/>
      <c r="I2473" s="88"/>
      <c r="J2473" s="1419"/>
      <c r="K2473" s="952"/>
      <c r="L2473" s="58" t="s">
        <v>52</v>
      </c>
      <c r="M2473" s="154" t="s">
        <v>21</v>
      </c>
      <c r="N2473" s="1334" t="s">
        <v>909</v>
      </c>
      <c r="O2473" s="1408" t="s">
        <v>3117</v>
      </c>
      <c r="P2473" s="179" t="s">
        <v>1341</v>
      </c>
    </row>
    <row r="2474" spans="1:16" s="14" customFormat="1" ht="42.65" customHeight="1">
      <c r="A2474" s="1018"/>
      <c r="B2474" s="1463" t="s">
        <v>2307</v>
      </c>
      <c r="C2474" s="607" t="s">
        <v>3116</v>
      </c>
      <c r="D2474" s="178"/>
      <c r="E2474" s="69"/>
      <c r="F2474" s="15"/>
      <c r="G2474" s="36"/>
      <c r="H2474" s="37"/>
      <c r="I2474" s="59"/>
      <c r="J2474" s="1419"/>
      <c r="K2474" s="952"/>
      <c r="L2474" s="58" t="s">
        <v>2034</v>
      </c>
      <c r="M2474" s="154" t="s">
        <v>21</v>
      </c>
      <c r="N2474" s="1334" t="s">
        <v>909</v>
      </c>
      <c r="O2474" s="1408" t="s">
        <v>3117</v>
      </c>
      <c r="P2474" s="179" t="s">
        <v>1341</v>
      </c>
    </row>
    <row r="2475" spans="1:16" s="14" customFormat="1" ht="42.65" customHeight="1">
      <c r="A2475" s="1018"/>
      <c r="B2475" s="1463" t="s">
        <v>2307</v>
      </c>
      <c r="C2475" s="607" t="s">
        <v>3116</v>
      </c>
      <c r="D2475" s="178"/>
      <c r="E2475" s="24"/>
      <c r="F2475" s="70"/>
      <c r="G2475" s="71"/>
      <c r="H2475" s="72"/>
      <c r="I2475" s="88"/>
      <c r="J2475" s="1419"/>
      <c r="K2475" s="952"/>
      <c r="L2475" s="58" t="s">
        <v>445</v>
      </c>
      <c r="M2475" s="154" t="s">
        <v>21</v>
      </c>
      <c r="N2475" s="1334" t="s">
        <v>909</v>
      </c>
      <c r="O2475" s="1408" t="s">
        <v>3117</v>
      </c>
      <c r="P2475" s="179" t="s">
        <v>3118</v>
      </c>
    </row>
    <row r="2476" spans="1:16" s="14" customFormat="1" ht="42.65" customHeight="1">
      <c r="A2476" s="1018"/>
      <c r="B2476" s="1463" t="s">
        <v>2307</v>
      </c>
      <c r="C2476" s="607" t="s">
        <v>3116</v>
      </c>
      <c r="D2476" s="178"/>
      <c r="E2476" s="69"/>
      <c r="F2476" s="70"/>
      <c r="G2476" s="71"/>
      <c r="H2476" s="72"/>
      <c r="I2476" s="88"/>
      <c r="J2476" s="1419"/>
      <c r="K2476" s="952"/>
      <c r="L2476" s="58" t="s">
        <v>2035</v>
      </c>
      <c r="M2476" s="154" t="s">
        <v>21</v>
      </c>
      <c r="N2476" s="1334" t="s">
        <v>909</v>
      </c>
      <c r="O2476" s="1408" t="s">
        <v>3117</v>
      </c>
      <c r="P2476" s="179" t="s">
        <v>3119</v>
      </c>
    </row>
    <row r="2477" spans="1:16" s="68" customFormat="1" ht="42.65" customHeight="1">
      <c r="A2477" s="75"/>
      <c r="B2477" s="1463" t="s">
        <v>2307</v>
      </c>
      <c r="C2477" s="607" t="s">
        <v>3116</v>
      </c>
      <c r="D2477" s="178"/>
      <c r="E2477" s="24"/>
      <c r="F2477" s="70"/>
      <c r="G2477" s="71"/>
      <c r="H2477" s="72"/>
      <c r="I2477" s="88"/>
      <c r="J2477" s="1419"/>
      <c r="K2477" s="952"/>
      <c r="L2477" s="58" t="s">
        <v>447</v>
      </c>
      <c r="M2477" s="154" t="s">
        <v>21</v>
      </c>
      <c r="N2477" s="1334" t="s">
        <v>909</v>
      </c>
      <c r="O2477" s="1408" t="s">
        <v>3117</v>
      </c>
      <c r="P2477" s="179" t="s">
        <v>1341</v>
      </c>
    </row>
    <row r="2478" spans="1:16" s="14" customFormat="1" ht="42.65" customHeight="1">
      <c r="A2478" s="1018"/>
      <c r="B2478" s="1463" t="s">
        <v>2307</v>
      </c>
      <c r="C2478" s="607" t="s">
        <v>3116</v>
      </c>
      <c r="D2478" s="178"/>
      <c r="E2478" s="69"/>
      <c r="F2478" s="15"/>
      <c r="G2478" s="36"/>
      <c r="H2478" s="37"/>
      <c r="I2478" s="59"/>
      <c r="J2478" s="1419"/>
      <c r="K2478" s="952"/>
      <c r="L2478" s="58" t="s">
        <v>2213</v>
      </c>
      <c r="M2478" s="154" t="s">
        <v>21</v>
      </c>
      <c r="N2478" s="1334" t="s">
        <v>909</v>
      </c>
      <c r="O2478" s="1408" t="s">
        <v>3117</v>
      </c>
      <c r="P2478" s="179" t="s">
        <v>1341</v>
      </c>
    </row>
    <row r="2479" spans="1:16" s="68" customFormat="1" ht="42.65" customHeight="1">
      <c r="A2479" s="75"/>
      <c r="B2479" s="1463" t="s">
        <v>2307</v>
      </c>
      <c r="C2479" s="607" t="s">
        <v>3120</v>
      </c>
      <c r="D2479" s="178"/>
      <c r="E2479" s="69"/>
      <c r="F2479" s="70"/>
      <c r="G2479" s="71"/>
      <c r="H2479" s="72"/>
      <c r="I2479" s="88"/>
      <c r="J2479" s="1419"/>
      <c r="K2479" s="952"/>
      <c r="L2479" s="58" t="s">
        <v>52</v>
      </c>
      <c r="M2479" s="154" t="s">
        <v>21</v>
      </c>
      <c r="N2479" s="1334" t="s">
        <v>909</v>
      </c>
      <c r="O2479" s="1408" t="s">
        <v>3121</v>
      </c>
      <c r="P2479" s="179" t="s">
        <v>1341</v>
      </c>
    </row>
    <row r="2480" spans="1:16" s="14" customFormat="1" ht="42.65" customHeight="1">
      <c r="A2480" s="1018"/>
      <c r="B2480" s="1463" t="s">
        <v>2307</v>
      </c>
      <c r="C2480" s="607" t="s">
        <v>3120</v>
      </c>
      <c r="D2480" s="178"/>
      <c r="E2480" s="69"/>
      <c r="F2480" s="15"/>
      <c r="G2480" s="36"/>
      <c r="H2480" s="37"/>
      <c r="I2480" s="59"/>
      <c r="J2480" s="1419"/>
      <c r="K2480" s="952"/>
      <c r="L2480" s="58" t="s">
        <v>2034</v>
      </c>
      <c r="M2480" s="154" t="s">
        <v>21</v>
      </c>
      <c r="N2480" s="1334" t="s">
        <v>909</v>
      </c>
      <c r="O2480" s="1408" t="s">
        <v>3121</v>
      </c>
      <c r="P2480" s="179" t="s">
        <v>1341</v>
      </c>
    </row>
    <row r="2481" spans="1:16" s="14" customFormat="1" ht="42.65" customHeight="1">
      <c r="A2481" s="1018"/>
      <c r="B2481" s="1463" t="s">
        <v>2307</v>
      </c>
      <c r="C2481" s="607" t="s">
        <v>3120</v>
      </c>
      <c r="D2481" s="178"/>
      <c r="E2481" s="24"/>
      <c r="F2481" s="70"/>
      <c r="G2481" s="71"/>
      <c r="H2481" s="72"/>
      <c r="I2481" s="88"/>
      <c r="J2481" s="1419"/>
      <c r="K2481" s="952"/>
      <c r="L2481" s="58" t="s">
        <v>445</v>
      </c>
      <c r="M2481" s="154" t="s">
        <v>21</v>
      </c>
      <c r="N2481" s="1334" t="s">
        <v>909</v>
      </c>
      <c r="O2481" s="1408" t="s">
        <v>3121</v>
      </c>
      <c r="P2481" s="179" t="s">
        <v>3122</v>
      </c>
    </row>
    <row r="2482" spans="1:16" s="14" customFormat="1" ht="42.65" customHeight="1">
      <c r="A2482" s="1018"/>
      <c r="B2482" s="1463" t="s">
        <v>2307</v>
      </c>
      <c r="C2482" s="607" t="s">
        <v>3120</v>
      </c>
      <c r="D2482" s="178"/>
      <c r="E2482" s="69"/>
      <c r="F2482" s="70"/>
      <c r="G2482" s="71"/>
      <c r="H2482" s="72"/>
      <c r="I2482" s="88"/>
      <c r="J2482" s="1419"/>
      <c r="K2482" s="952"/>
      <c r="L2482" s="58" t="s">
        <v>2035</v>
      </c>
      <c r="M2482" s="154" t="s">
        <v>21</v>
      </c>
      <c r="N2482" s="1334" t="s">
        <v>909</v>
      </c>
      <c r="O2482" s="1408" t="s">
        <v>3121</v>
      </c>
      <c r="P2482" s="179" t="s">
        <v>3123</v>
      </c>
    </row>
    <row r="2483" spans="1:16" s="68" customFormat="1" ht="42.65" customHeight="1">
      <c r="A2483" s="75"/>
      <c r="B2483" s="1463" t="s">
        <v>2307</v>
      </c>
      <c r="C2483" s="607" t="s">
        <v>3120</v>
      </c>
      <c r="D2483" s="178"/>
      <c r="E2483" s="24"/>
      <c r="F2483" s="70"/>
      <c r="G2483" s="71"/>
      <c r="H2483" s="72"/>
      <c r="I2483" s="88"/>
      <c r="J2483" s="1419"/>
      <c r="K2483" s="952"/>
      <c r="L2483" s="58" t="s">
        <v>447</v>
      </c>
      <c r="M2483" s="154" t="s">
        <v>21</v>
      </c>
      <c r="N2483" s="1334" t="s">
        <v>909</v>
      </c>
      <c r="O2483" s="1408" t="s">
        <v>3121</v>
      </c>
      <c r="P2483" s="179" t="s">
        <v>1341</v>
      </c>
    </row>
    <row r="2484" spans="1:16" s="14" customFormat="1" ht="42.65" customHeight="1">
      <c r="A2484" s="1018"/>
      <c r="B2484" s="1463" t="s">
        <v>2307</v>
      </c>
      <c r="C2484" s="607" t="s">
        <v>3120</v>
      </c>
      <c r="D2484" s="178"/>
      <c r="E2484" s="69"/>
      <c r="F2484" s="15"/>
      <c r="G2484" s="36"/>
      <c r="H2484" s="37"/>
      <c r="I2484" s="59"/>
      <c r="J2484" s="1419"/>
      <c r="K2484" s="952"/>
      <c r="L2484" s="58" t="s">
        <v>2213</v>
      </c>
      <c r="M2484" s="154" t="s">
        <v>21</v>
      </c>
      <c r="N2484" s="1334" t="s">
        <v>909</v>
      </c>
      <c r="O2484" s="1408" t="s">
        <v>3121</v>
      </c>
      <c r="P2484" s="179" t="s">
        <v>1341</v>
      </c>
    </row>
    <row r="2485" spans="1:16" s="68" customFormat="1" ht="42.65" customHeight="1">
      <c r="A2485" s="75"/>
      <c r="B2485" s="1463" t="s">
        <v>2307</v>
      </c>
      <c r="C2485" s="607" t="s">
        <v>3124</v>
      </c>
      <c r="D2485" s="178"/>
      <c r="E2485" s="69"/>
      <c r="F2485" s="70"/>
      <c r="G2485" s="71"/>
      <c r="H2485" s="72"/>
      <c r="I2485" s="88"/>
      <c r="J2485" s="1419"/>
      <c r="K2485" s="952"/>
      <c r="L2485" s="58" t="s">
        <v>52</v>
      </c>
      <c r="M2485" s="154" t="s">
        <v>21</v>
      </c>
      <c r="N2485" s="1334" t="s">
        <v>909</v>
      </c>
      <c r="O2485" s="1408" t="s">
        <v>3125</v>
      </c>
      <c r="P2485" s="179" t="s">
        <v>1341</v>
      </c>
    </row>
    <row r="2486" spans="1:16" s="14" customFormat="1" ht="42.65" customHeight="1">
      <c r="A2486" s="1018"/>
      <c r="B2486" s="1463" t="s">
        <v>2307</v>
      </c>
      <c r="C2486" s="607" t="s">
        <v>3124</v>
      </c>
      <c r="D2486" s="178"/>
      <c r="E2486" s="69"/>
      <c r="F2486" s="15"/>
      <c r="G2486" s="36"/>
      <c r="H2486" s="37"/>
      <c r="I2486" s="59"/>
      <c r="J2486" s="1419"/>
      <c r="K2486" s="952"/>
      <c r="L2486" s="58" t="s">
        <v>2034</v>
      </c>
      <c r="M2486" s="154" t="s">
        <v>21</v>
      </c>
      <c r="N2486" s="1334" t="s">
        <v>909</v>
      </c>
      <c r="O2486" s="1408" t="s">
        <v>3125</v>
      </c>
      <c r="P2486" s="179" t="s">
        <v>1341</v>
      </c>
    </row>
    <row r="2487" spans="1:16" s="14" customFormat="1" ht="42.65" customHeight="1">
      <c r="A2487" s="1018"/>
      <c r="B2487" s="1463" t="s">
        <v>2307</v>
      </c>
      <c r="C2487" s="607" t="s">
        <v>3124</v>
      </c>
      <c r="D2487" s="178"/>
      <c r="E2487" s="24"/>
      <c r="F2487" s="70"/>
      <c r="G2487" s="71"/>
      <c r="H2487" s="72"/>
      <c r="I2487" s="88"/>
      <c r="J2487" s="1419"/>
      <c r="K2487" s="952"/>
      <c r="L2487" s="58" t="s">
        <v>445</v>
      </c>
      <c r="M2487" s="154" t="s">
        <v>21</v>
      </c>
      <c r="N2487" s="1334" t="s">
        <v>909</v>
      </c>
      <c r="O2487" s="1408" t="s">
        <v>3125</v>
      </c>
      <c r="P2487" s="179" t="s">
        <v>3126</v>
      </c>
    </row>
    <row r="2488" spans="1:16" s="68" customFormat="1" ht="42.65" customHeight="1">
      <c r="A2488" s="75"/>
      <c r="B2488" s="1463" t="s">
        <v>2307</v>
      </c>
      <c r="C2488" s="607" t="s">
        <v>3124</v>
      </c>
      <c r="D2488" s="178"/>
      <c r="E2488" s="69"/>
      <c r="F2488" s="70"/>
      <c r="G2488" s="71"/>
      <c r="H2488" s="72"/>
      <c r="I2488" s="88"/>
      <c r="J2488" s="1419"/>
      <c r="K2488" s="952"/>
      <c r="L2488" s="58" t="s">
        <v>2035</v>
      </c>
      <c r="M2488" s="154" t="s">
        <v>21</v>
      </c>
      <c r="N2488" s="1334" t="s">
        <v>909</v>
      </c>
      <c r="O2488" s="1408" t="s">
        <v>3125</v>
      </c>
      <c r="P2488" s="179" t="s">
        <v>3127</v>
      </c>
    </row>
    <row r="2489" spans="1:16" s="68" customFormat="1" ht="42.65" customHeight="1">
      <c r="A2489" s="75"/>
      <c r="B2489" s="1463" t="s">
        <v>2307</v>
      </c>
      <c r="C2489" s="607" t="s">
        <v>3124</v>
      </c>
      <c r="D2489" s="178"/>
      <c r="E2489" s="24"/>
      <c r="F2489" s="70"/>
      <c r="G2489" s="71"/>
      <c r="H2489" s="72"/>
      <c r="I2489" s="88"/>
      <c r="J2489" s="1419"/>
      <c r="K2489" s="952"/>
      <c r="L2489" s="58" t="s">
        <v>447</v>
      </c>
      <c r="M2489" s="154" t="s">
        <v>21</v>
      </c>
      <c r="N2489" s="1334" t="s">
        <v>909</v>
      </c>
      <c r="O2489" s="1408" t="s">
        <v>3125</v>
      </c>
      <c r="P2489" s="179" t="s">
        <v>1341</v>
      </c>
    </row>
    <row r="2490" spans="1:16" s="14" customFormat="1" ht="42.65" customHeight="1" thickBot="1">
      <c r="A2490" s="1018"/>
      <c r="B2490" s="1463" t="s">
        <v>2307</v>
      </c>
      <c r="C2490" s="607" t="s">
        <v>3124</v>
      </c>
      <c r="D2490" s="178"/>
      <c r="E2490" s="24"/>
      <c r="F2490" s="15"/>
      <c r="G2490" s="36"/>
      <c r="H2490" s="37"/>
      <c r="I2490" s="59"/>
      <c r="J2490" s="1419"/>
      <c r="K2490" s="952"/>
      <c r="L2490" s="58" t="s">
        <v>2213</v>
      </c>
      <c r="M2490" s="154" t="s">
        <v>21</v>
      </c>
      <c r="N2490" s="1334" t="s">
        <v>909</v>
      </c>
      <c r="O2490" s="1408" t="s">
        <v>3125</v>
      </c>
      <c r="P2490" s="179" t="s">
        <v>1341</v>
      </c>
    </row>
    <row r="2491" spans="1:16" s="1175" customFormat="1" ht="42.65" customHeight="1" thickBot="1">
      <c r="A2491" s="1174"/>
      <c r="B2491" s="1463" t="s">
        <v>2307</v>
      </c>
      <c r="C2491" s="607" t="s">
        <v>3128</v>
      </c>
      <c r="D2491" s="178" t="s">
        <v>465</v>
      </c>
      <c r="E2491" s="947"/>
      <c r="F2491" s="948"/>
      <c r="G2491" s="949" t="str">
        <f>IF(F2491=0,"",E2491/F2491)</f>
        <v/>
      </c>
      <c r="H2491" s="933" t="str">
        <f>IF(F2491=0,"",G2491*1.35)</f>
        <v/>
      </c>
      <c r="I2491" s="86"/>
      <c r="J2491" s="890"/>
      <c r="K2491" s="933" t="str">
        <f>IF(I2491=0,"",I2491*1.35*J2491)</f>
        <v/>
      </c>
      <c r="L2491" s="58" t="s">
        <v>52</v>
      </c>
      <c r="M2491" s="1446" t="s">
        <v>3129</v>
      </c>
      <c r="N2491" s="1334" t="s">
        <v>909</v>
      </c>
      <c r="O2491" s="1408" t="s">
        <v>3130</v>
      </c>
      <c r="P2491" s="179" t="s">
        <v>1341</v>
      </c>
    </row>
    <row r="2492" spans="1:16" s="14" customFormat="1" ht="42.65" customHeight="1" thickBot="1">
      <c r="A2492" s="1018"/>
      <c r="B2492" s="1463" t="s">
        <v>2307</v>
      </c>
      <c r="C2492" s="607" t="s">
        <v>3128</v>
      </c>
      <c r="D2492" s="178" t="s">
        <v>512</v>
      </c>
      <c r="E2492" s="947"/>
      <c r="F2492" s="948"/>
      <c r="G2492" s="949"/>
      <c r="H2492" s="933"/>
      <c r="I2492" s="955" t="str">
        <f>IF(G2492=0,"",G2492*1.2*H2492)</f>
        <v/>
      </c>
      <c r="J2492" s="1414" t="s">
        <v>513</v>
      </c>
      <c r="K2492" s="35" t="str">
        <f>IF(I2491=0,"",K2491*0.1)</f>
        <v/>
      </c>
      <c r="L2492" s="58" t="s">
        <v>445</v>
      </c>
      <c r="M2492" s="1446" t="s">
        <v>3129</v>
      </c>
      <c r="N2492" s="1334" t="s">
        <v>909</v>
      </c>
      <c r="O2492" s="1408" t="s">
        <v>3130</v>
      </c>
      <c r="P2492" s="179" t="s">
        <v>3131</v>
      </c>
    </row>
    <row r="2493" spans="1:16" s="14" customFormat="1" ht="42.65" customHeight="1" thickBot="1">
      <c r="A2493" s="1018"/>
      <c r="B2493" s="1463" t="s">
        <v>2307</v>
      </c>
      <c r="C2493" s="607" t="s">
        <v>3128</v>
      </c>
      <c r="D2493" s="178" t="s">
        <v>512</v>
      </c>
      <c r="E2493" s="947"/>
      <c r="F2493" s="948"/>
      <c r="G2493" s="949"/>
      <c r="H2493" s="933"/>
      <c r="I2493" s="955" t="str">
        <f>IF(G2493=0,"",G2493*1.2*H2493)</f>
        <v/>
      </c>
      <c r="J2493" s="1414" t="s">
        <v>515</v>
      </c>
      <c r="K2493" s="35" t="str">
        <f>IF(I2491=0,"",K2491*0.75)</f>
        <v/>
      </c>
      <c r="L2493" s="58" t="s">
        <v>447</v>
      </c>
      <c r="M2493" s="1446" t="s">
        <v>3129</v>
      </c>
      <c r="N2493" s="1334" t="s">
        <v>909</v>
      </c>
      <c r="O2493" s="1408" t="s">
        <v>3130</v>
      </c>
      <c r="P2493" s="179" t="s">
        <v>1341</v>
      </c>
    </row>
    <row r="2494" spans="1:16" s="14" customFormat="1" ht="42.65" customHeight="1">
      <c r="A2494" s="1018"/>
      <c r="B2494" s="1463" t="s">
        <v>2307</v>
      </c>
      <c r="C2494" s="607" t="s">
        <v>3132</v>
      </c>
      <c r="D2494" s="178"/>
      <c r="E2494" s="1076"/>
      <c r="F2494" s="1075"/>
      <c r="G2494" s="1075"/>
      <c r="H2494" s="1077"/>
      <c r="I2494" s="1076"/>
      <c r="J2494" s="546"/>
      <c r="K2494" s="933" t="str">
        <f>IF(I2494=0,"",I2494*1.35*#REF!)</f>
        <v/>
      </c>
      <c r="L2494" s="58" t="s">
        <v>52</v>
      </c>
      <c r="M2494" s="154" t="s">
        <v>21</v>
      </c>
      <c r="N2494" s="1334" t="s">
        <v>909</v>
      </c>
      <c r="O2494" s="1408" t="s">
        <v>3133</v>
      </c>
      <c r="P2494" s="179" t="s">
        <v>1252</v>
      </c>
    </row>
    <row r="2495" spans="1:16" s="14" customFormat="1" ht="42.65" customHeight="1">
      <c r="A2495" s="1018"/>
      <c r="B2495" s="1463" t="s">
        <v>2307</v>
      </c>
      <c r="C2495" s="607" t="s">
        <v>3132</v>
      </c>
      <c r="D2495" s="178"/>
      <c r="E2495" s="964"/>
      <c r="F2495" s="948"/>
      <c r="G2495" s="949"/>
      <c r="H2495" s="933"/>
      <c r="I2495" s="86"/>
      <c r="J2495" s="1414"/>
      <c r="K2495" s="35" t="str">
        <f>IF(I2494=0,"",K2494*0.1)</f>
        <v/>
      </c>
      <c r="L2495" s="58" t="s">
        <v>2034</v>
      </c>
      <c r="M2495" s="154" t="s">
        <v>21</v>
      </c>
      <c r="N2495" s="1334" t="s">
        <v>909</v>
      </c>
      <c r="O2495" s="1408" t="s">
        <v>3133</v>
      </c>
      <c r="P2495" s="179" t="s">
        <v>1252</v>
      </c>
    </row>
    <row r="2496" spans="1:16" s="14" customFormat="1" ht="42.65" customHeight="1">
      <c r="A2496" s="1018"/>
      <c r="B2496" s="1463" t="s">
        <v>2307</v>
      </c>
      <c r="C2496" s="607" t="s">
        <v>3132</v>
      </c>
      <c r="D2496" s="178"/>
      <c r="E2496" s="24"/>
      <c r="F2496" s="15"/>
      <c r="G2496" s="36"/>
      <c r="H2496" s="37"/>
      <c r="I2496" s="59"/>
      <c r="J2496" s="1414"/>
      <c r="K2496" s="952"/>
      <c r="L2496" s="58" t="s">
        <v>445</v>
      </c>
      <c r="M2496" s="154" t="s">
        <v>21</v>
      </c>
      <c r="N2496" s="1334" t="s">
        <v>909</v>
      </c>
      <c r="O2496" s="1408" t="s">
        <v>3133</v>
      </c>
      <c r="P2496" s="179" t="s">
        <v>3134</v>
      </c>
    </row>
    <row r="2497" spans="1:16" s="14" customFormat="1" ht="42.65" customHeight="1">
      <c r="A2497" s="1018"/>
      <c r="B2497" s="1463" t="s">
        <v>2307</v>
      </c>
      <c r="C2497" s="607" t="s">
        <v>3132</v>
      </c>
      <c r="D2497" s="178"/>
      <c r="E2497" s="964"/>
      <c r="F2497" s="948"/>
      <c r="G2497" s="949"/>
      <c r="H2497" s="933"/>
      <c r="I2497" s="59"/>
      <c r="J2497" s="1419"/>
      <c r="K2497" s="952"/>
      <c r="L2497" s="58" t="s">
        <v>2035</v>
      </c>
      <c r="M2497" s="154" t="s">
        <v>21</v>
      </c>
      <c r="N2497" s="1334" t="s">
        <v>909</v>
      </c>
      <c r="O2497" s="1408" t="s">
        <v>3133</v>
      </c>
      <c r="P2497" s="179" t="s">
        <v>3135</v>
      </c>
    </row>
    <row r="2498" spans="1:16" s="68" customFormat="1" ht="42.65" customHeight="1">
      <c r="A2498" s="75"/>
      <c r="B2498" s="1463" t="s">
        <v>2307</v>
      </c>
      <c r="C2498" s="607" t="s">
        <v>3132</v>
      </c>
      <c r="D2498" s="178"/>
      <c r="E2498" s="964"/>
      <c r="F2498" s="70"/>
      <c r="G2498" s="71"/>
      <c r="H2498" s="72"/>
      <c r="I2498" s="88"/>
      <c r="J2498" s="1419"/>
      <c r="K2498" s="952"/>
      <c r="L2498" s="58" t="s">
        <v>447</v>
      </c>
      <c r="M2498" s="154" t="s">
        <v>21</v>
      </c>
      <c r="N2498" s="1334" t="s">
        <v>909</v>
      </c>
      <c r="O2498" s="1408" t="s">
        <v>3133</v>
      </c>
      <c r="P2498" s="179" t="s">
        <v>1252</v>
      </c>
    </row>
    <row r="2499" spans="1:16" s="14" customFormat="1" ht="42.65" customHeight="1">
      <c r="A2499" s="1018"/>
      <c r="B2499" s="1463" t="s">
        <v>2307</v>
      </c>
      <c r="C2499" s="607" t="s">
        <v>3132</v>
      </c>
      <c r="D2499" s="178"/>
      <c r="E2499" s="964"/>
      <c r="F2499" s="15"/>
      <c r="G2499" s="36"/>
      <c r="H2499" s="37"/>
      <c r="I2499" s="59"/>
      <c r="J2499" s="1419"/>
      <c r="K2499" s="952"/>
      <c r="L2499" s="58" t="s">
        <v>2213</v>
      </c>
      <c r="M2499" s="154" t="s">
        <v>21</v>
      </c>
      <c r="N2499" s="1334" t="s">
        <v>909</v>
      </c>
      <c r="O2499" s="1408" t="s">
        <v>3133</v>
      </c>
      <c r="P2499" s="179" t="s">
        <v>1252</v>
      </c>
    </row>
    <row r="2500" spans="1:16" s="68" customFormat="1" ht="42.65" customHeight="1">
      <c r="A2500" s="75"/>
      <c r="B2500" s="1463" t="s">
        <v>2307</v>
      </c>
      <c r="C2500" s="607" t="s">
        <v>3136</v>
      </c>
      <c r="D2500" s="178"/>
      <c r="E2500" s="964"/>
      <c r="F2500" s="70"/>
      <c r="G2500" s="71"/>
      <c r="H2500" s="72"/>
      <c r="I2500" s="88"/>
      <c r="J2500" s="1419"/>
      <c r="K2500" s="952"/>
      <c r="L2500" s="58" t="s">
        <v>52</v>
      </c>
      <c r="M2500" s="154" t="s">
        <v>21</v>
      </c>
      <c r="N2500" s="1334" t="s">
        <v>909</v>
      </c>
      <c r="O2500" s="1408" t="s">
        <v>3137</v>
      </c>
      <c r="P2500" s="179" t="s">
        <v>1341</v>
      </c>
    </row>
    <row r="2501" spans="1:16" s="14" customFormat="1" ht="42.65" customHeight="1">
      <c r="A2501" s="1018"/>
      <c r="B2501" s="1463" t="s">
        <v>2307</v>
      </c>
      <c r="C2501" s="607" t="s">
        <v>3136</v>
      </c>
      <c r="D2501" s="178"/>
      <c r="E2501" s="964"/>
      <c r="F2501" s="15"/>
      <c r="G2501" s="36"/>
      <c r="H2501" s="37"/>
      <c r="I2501" s="59"/>
      <c r="J2501" s="1419"/>
      <c r="K2501" s="952"/>
      <c r="L2501" s="58" t="s">
        <v>2034</v>
      </c>
      <c r="M2501" s="154" t="s">
        <v>21</v>
      </c>
      <c r="N2501" s="1334" t="s">
        <v>909</v>
      </c>
      <c r="O2501" s="1408" t="s">
        <v>3137</v>
      </c>
      <c r="P2501" s="179" t="s">
        <v>1341</v>
      </c>
    </row>
    <row r="2502" spans="1:16" s="14" customFormat="1" ht="42.65" customHeight="1">
      <c r="A2502" s="1018"/>
      <c r="B2502" s="1463" t="s">
        <v>2307</v>
      </c>
      <c r="C2502" s="607" t="s">
        <v>3136</v>
      </c>
      <c r="D2502" s="178"/>
      <c r="E2502" s="964"/>
      <c r="F2502" s="70"/>
      <c r="G2502" s="71"/>
      <c r="H2502" s="72"/>
      <c r="I2502" s="88"/>
      <c r="J2502" s="1419"/>
      <c r="K2502" s="952"/>
      <c r="L2502" s="58" t="s">
        <v>445</v>
      </c>
      <c r="M2502" s="154" t="s">
        <v>21</v>
      </c>
      <c r="N2502" s="1334" t="s">
        <v>909</v>
      </c>
      <c r="O2502" s="1408" t="s">
        <v>3137</v>
      </c>
      <c r="P2502" s="179" t="s">
        <v>3138</v>
      </c>
    </row>
    <row r="2503" spans="1:16" s="68" customFormat="1" ht="42.65" customHeight="1">
      <c r="A2503" s="75"/>
      <c r="B2503" s="1463" t="s">
        <v>2307</v>
      </c>
      <c r="C2503" s="607" t="s">
        <v>3136</v>
      </c>
      <c r="D2503" s="178"/>
      <c r="E2503" s="964"/>
      <c r="F2503" s="70"/>
      <c r="G2503" s="71"/>
      <c r="H2503" s="72"/>
      <c r="I2503" s="88"/>
      <c r="J2503" s="1419"/>
      <c r="K2503" s="952"/>
      <c r="L2503" s="58" t="s">
        <v>2035</v>
      </c>
      <c r="M2503" s="154" t="s">
        <v>21</v>
      </c>
      <c r="N2503" s="1334" t="s">
        <v>909</v>
      </c>
      <c r="O2503" s="1408" t="s">
        <v>3137</v>
      </c>
      <c r="P2503" s="179" t="s">
        <v>3139</v>
      </c>
    </row>
    <row r="2504" spans="1:16" s="68" customFormat="1" ht="42.65" customHeight="1">
      <c r="A2504" s="75"/>
      <c r="B2504" s="1463" t="s">
        <v>2307</v>
      </c>
      <c r="C2504" s="607" t="s">
        <v>3136</v>
      </c>
      <c r="D2504" s="178"/>
      <c r="E2504" s="964"/>
      <c r="F2504" s="15"/>
      <c r="G2504" s="36"/>
      <c r="H2504" s="37"/>
      <c r="I2504" s="59"/>
      <c r="J2504" s="1419"/>
      <c r="K2504" s="952"/>
      <c r="L2504" s="58" t="s">
        <v>447</v>
      </c>
      <c r="M2504" s="154" t="s">
        <v>21</v>
      </c>
      <c r="N2504" s="1334" t="s">
        <v>909</v>
      </c>
      <c r="O2504" s="1408" t="s">
        <v>3137</v>
      </c>
      <c r="P2504" s="179" t="s">
        <v>1341</v>
      </c>
    </row>
    <row r="2505" spans="1:16" s="14" customFormat="1" ht="42.65" customHeight="1">
      <c r="A2505" s="1018"/>
      <c r="B2505" s="1463" t="s">
        <v>2307</v>
      </c>
      <c r="C2505" s="607" t="s">
        <v>3136</v>
      </c>
      <c r="D2505" s="178"/>
      <c r="E2505" s="69"/>
      <c r="F2505" s="15"/>
      <c r="G2505" s="36"/>
      <c r="H2505" s="37"/>
      <c r="I2505" s="59"/>
      <c r="J2505" s="1419"/>
      <c r="K2505" s="952"/>
      <c r="L2505" s="58" t="s">
        <v>2213</v>
      </c>
      <c r="M2505" s="154" t="s">
        <v>21</v>
      </c>
      <c r="N2505" s="1334" t="s">
        <v>909</v>
      </c>
      <c r="O2505" s="1408" t="s">
        <v>3137</v>
      </c>
      <c r="P2505" s="179" t="s">
        <v>1341</v>
      </c>
    </row>
    <row r="2506" spans="1:16" s="68" customFormat="1" ht="42.65" customHeight="1">
      <c r="A2506" s="75"/>
      <c r="B2506" s="1463" t="s">
        <v>2307</v>
      </c>
      <c r="C2506" s="607" t="s">
        <v>3140</v>
      </c>
      <c r="D2506" s="178"/>
      <c r="E2506" s="69"/>
      <c r="F2506" s="70"/>
      <c r="G2506" s="71"/>
      <c r="H2506" s="72"/>
      <c r="I2506" s="88"/>
      <c r="J2506" s="1419"/>
      <c r="K2506" s="952"/>
      <c r="L2506" s="58" t="s">
        <v>52</v>
      </c>
      <c r="M2506" s="154" t="s">
        <v>21</v>
      </c>
      <c r="N2506" s="1334" t="s">
        <v>909</v>
      </c>
      <c r="O2506" s="1408" t="s">
        <v>3141</v>
      </c>
      <c r="P2506" s="179" t="s">
        <v>1341</v>
      </c>
    </row>
    <row r="2507" spans="1:16" s="14" customFormat="1" ht="42.65" customHeight="1">
      <c r="A2507" s="1018"/>
      <c r="B2507" s="1463" t="s">
        <v>2307</v>
      </c>
      <c r="C2507" s="607" t="s">
        <v>3140</v>
      </c>
      <c r="D2507" s="178"/>
      <c r="E2507" s="964"/>
      <c r="F2507" s="15"/>
      <c r="G2507" s="36"/>
      <c r="H2507" s="37"/>
      <c r="I2507" s="59"/>
      <c r="J2507" s="1419"/>
      <c r="K2507" s="952"/>
      <c r="L2507" s="58" t="s">
        <v>2034</v>
      </c>
      <c r="M2507" s="154" t="s">
        <v>21</v>
      </c>
      <c r="N2507" s="1334" t="s">
        <v>909</v>
      </c>
      <c r="O2507" s="1408" t="s">
        <v>3141</v>
      </c>
      <c r="P2507" s="179" t="s">
        <v>1341</v>
      </c>
    </row>
    <row r="2508" spans="1:16" s="14" customFormat="1" ht="42.65" customHeight="1">
      <c r="A2508" s="1018"/>
      <c r="B2508" s="1463" t="s">
        <v>2307</v>
      </c>
      <c r="C2508" s="607" t="s">
        <v>3140</v>
      </c>
      <c r="D2508" s="178"/>
      <c r="E2508" s="964"/>
      <c r="F2508" s="70"/>
      <c r="G2508" s="71"/>
      <c r="H2508" s="72"/>
      <c r="I2508" s="88"/>
      <c r="J2508" s="1419"/>
      <c r="K2508" s="952"/>
      <c r="L2508" s="58" t="s">
        <v>445</v>
      </c>
      <c r="M2508" s="154" t="s">
        <v>21</v>
      </c>
      <c r="N2508" s="1334" t="s">
        <v>909</v>
      </c>
      <c r="O2508" s="1408" t="s">
        <v>3141</v>
      </c>
      <c r="P2508" s="179" t="s">
        <v>3126</v>
      </c>
    </row>
    <row r="2509" spans="1:16" s="14" customFormat="1" ht="42.65" customHeight="1">
      <c r="A2509" s="1018"/>
      <c r="B2509" s="1463" t="s">
        <v>2307</v>
      </c>
      <c r="C2509" s="607" t="s">
        <v>3140</v>
      </c>
      <c r="D2509" s="178"/>
      <c r="E2509" s="964"/>
      <c r="F2509" s="70"/>
      <c r="G2509" s="71"/>
      <c r="H2509" s="72"/>
      <c r="I2509" s="88"/>
      <c r="J2509" s="1419"/>
      <c r="K2509" s="952"/>
      <c r="L2509" s="58" t="s">
        <v>2035</v>
      </c>
      <c r="M2509" s="154" t="s">
        <v>21</v>
      </c>
      <c r="N2509" s="1334" t="s">
        <v>909</v>
      </c>
      <c r="O2509" s="1408" t="s">
        <v>3141</v>
      </c>
      <c r="P2509" s="179" t="s">
        <v>3142</v>
      </c>
    </row>
    <row r="2510" spans="1:16" s="68" customFormat="1" ht="42.65" customHeight="1">
      <c r="A2510" s="75"/>
      <c r="B2510" s="1463" t="s">
        <v>2307</v>
      </c>
      <c r="C2510" s="607" t="s">
        <v>3140</v>
      </c>
      <c r="D2510" s="178"/>
      <c r="E2510" s="964"/>
      <c r="F2510" s="70"/>
      <c r="G2510" s="71"/>
      <c r="H2510" s="72"/>
      <c r="I2510" s="88"/>
      <c r="J2510" s="1419"/>
      <c r="K2510" s="952"/>
      <c r="L2510" s="58" t="s">
        <v>447</v>
      </c>
      <c r="M2510" s="154" t="s">
        <v>21</v>
      </c>
      <c r="N2510" s="1334" t="s">
        <v>909</v>
      </c>
      <c r="O2510" s="1408" t="s">
        <v>3141</v>
      </c>
      <c r="P2510" s="179" t="s">
        <v>1341</v>
      </c>
    </row>
    <row r="2511" spans="1:16" s="14" customFormat="1" ht="42.65" customHeight="1">
      <c r="A2511" s="1018"/>
      <c r="B2511" s="1463" t="s">
        <v>2307</v>
      </c>
      <c r="C2511" s="607" t="s">
        <v>3140</v>
      </c>
      <c r="D2511" s="178"/>
      <c r="E2511" s="69"/>
      <c r="F2511" s="15"/>
      <c r="G2511" s="36"/>
      <c r="H2511" s="37"/>
      <c r="I2511" s="59"/>
      <c r="J2511" s="1419"/>
      <c r="K2511" s="952"/>
      <c r="L2511" s="58" t="s">
        <v>2213</v>
      </c>
      <c r="M2511" s="154" t="s">
        <v>21</v>
      </c>
      <c r="N2511" s="1334" t="s">
        <v>909</v>
      </c>
      <c r="O2511" s="1408" t="s">
        <v>3141</v>
      </c>
      <c r="P2511" s="179" t="s">
        <v>1341</v>
      </c>
    </row>
    <row r="2512" spans="1:16" s="68" customFormat="1" ht="42.65" customHeight="1">
      <c r="A2512" s="75"/>
      <c r="B2512" s="1463" t="s">
        <v>2307</v>
      </c>
      <c r="C2512" s="607" t="s">
        <v>3143</v>
      </c>
      <c r="D2512" s="178"/>
      <c r="E2512" s="69"/>
      <c r="F2512" s="70"/>
      <c r="G2512" s="71"/>
      <c r="H2512" s="72"/>
      <c r="I2512" s="88"/>
      <c r="J2512" s="1419"/>
      <c r="K2512" s="952"/>
      <c r="L2512" s="58" t="s">
        <v>52</v>
      </c>
      <c r="M2512" s="154" t="s">
        <v>21</v>
      </c>
      <c r="N2512" s="1334" t="s">
        <v>909</v>
      </c>
      <c r="O2512" s="1408" t="s">
        <v>3144</v>
      </c>
      <c r="P2512" s="179" t="s">
        <v>3145</v>
      </c>
    </row>
    <row r="2513" spans="1:16" s="14" customFormat="1" ht="42.65" customHeight="1">
      <c r="A2513" s="1018"/>
      <c r="B2513" s="1463" t="s">
        <v>2307</v>
      </c>
      <c r="C2513" s="607" t="s">
        <v>3143</v>
      </c>
      <c r="D2513" s="178"/>
      <c r="E2513" s="69"/>
      <c r="F2513" s="15"/>
      <c r="G2513" s="36"/>
      <c r="H2513" s="37"/>
      <c r="I2513" s="59"/>
      <c r="J2513" s="1419"/>
      <c r="K2513" s="952"/>
      <c r="L2513" s="58" t="s">
        <v>2034</v>
      </c>
      <c r="M2513" s="154" t="s">
        <v>21</v>
      </c>
      <c r="N2513" s="1334" t="s">
        <v>909</v>
      </c>
      <c r="O2513" s="1408" t="s">
        <v>3144</v>
      </c>
      <c r="P2513" s="179" t="s">
        <v>3145</v>
      </c>
    </row>
    <row r="2514" spans="1:16" s="14" customFormat="1" ht="42.65" customHeight="1">
      <c r="A2514" s="1018"/>
      <c r="B2514" s="1463" t="s">
        <v>2307</v>
      </c>
      <c r="C2514" s="607" t="s">
        <v>3143</v>
      </c>
      <c r="D2514" s="178"/>
      <c r="E2514" s="69"/>
      <c r="F2514" s="70"/>
      <c r="G2514" s="71"/>
      <c r="H2514" s="72"/>
      <c r="I2514" s="88"/>
      <c r="J2514" s="1419"/>
      <c r="K2514" s="952"/>
      <c r="L2514" s="58" t="s">
        <v>445</v>
      </c>
      <c r="M2514" s="154" t="s">
        <v>21</v>
      </c>
      <c r="N2514" s="1334" t="s">
        <v>909</v>
      </c>
      <c r="O2514" s="1408" t="s">
        <v>3144</v>
      </c>
      <c r="P2514" s="179" t="s">
        <v>3146</v>
      </c>
    </row>
    <row r="2515" spans="1:16" s="68" customFormat="1" ht="42.65" customHeight="1">
      <c r="A2515" s="75"/>
      <c r="B2515" s="1463" t="s">
        <v>2307</v>
      </c>
      <c r="C2515" s="607" t="s">
        <v>3143</v>
      </c>
      <c r="D2515" s="178"/>
      <c r="E2515" s="69"/>
      <c r="F2515" s="70"/>
      <c r="G2515" s="71"/>
      <c r="H2515" s="72"/>
      <c r="I2515" s="88"/>
      <c r="J2515" s="1419"/>
      <c r="K2515" s="952"/>
      <c r="L2515" s="58" t="s">
        <v>2035</v>
      </c>
      <c r="M2515" s="154" t="s">
        <v>21</v>
      </c>
      <c r="N2515" s="1334" t="s">
        <v>909</v>
      </c>
      <c r="O2515" s="1408" t="s">
        <v>3144</v>
      </c>
      <c r="P2515" s="179" t="s">
        <v>3147</v>
      </c>
    </row>
    <row r="2516" spans="1:16" s="68" customFormat="1" ht="42.65" customHeight="1">
      <c r="A2516" s="75"/>
      <c r="B2516" s="1463" t="s">
        <v>2307</v>
      </c>
      <c r="C2516" s="607" t="s">
        <v>3143</v>
      </c>
      <c r="D2516" s="178"/>
      <c r="E2516" s="69"/>
      <c r="F2516" s="70"/>
      <c r="G2516" s="71"/>
      <c r="H2516" s="72"/>
      <c r="I2516" s="88"/>
      <c r="J2516" s="1419"/>
      <c r="K2516" s="952"/>
      <c r="L2516" s="58" t="s">
        <v>447</v>
      </c>
      <c r="M2516" s="154" t="s">
        <v>21</v>
      </c>
      <c r="N2516" s="1334" t="s">
        <v>909</v>
      </c>
      <c r="O2516" s="1408" t="s">
        <v>3144</v>
      </c>
      <c r="P2516" s="179" t="s">
        <v>3145</v>
      </c>
    </row>
    <row r="2517" spans="1:16" s="68" customFormat="1" ht="42.65" customHeight="1">
      <c r="A2517" s="75"/>
      <c r="B2517" s="1463" t="s">
        <v>2307</v>
      </c>
      <c r="C2517" s="607" t="s">
        <v>3143</v>
      </c>
      <c r="D2517" s="178"/>
      <c r="E2517" s="69"/>
      <c r="F2517" s="70"/>
      <c r="G2517" s="71"/>
      <c r="H2517" s="72"/>
      <c r="I2517" s="88"/>
      <c r="J2517" s="1419"/>
      <c r="K2517" s="952"/>
      <c r="L2517" s="58" t="s">
        <v>2213</v>
      </c>
      <c r="M2517" s="154" t="s">
        <v>21</v>
      </c>
      <c r="N2517" s="1334" t="s">
        <v>909</v>
      </c>
      <c r="O2517" s="1408" t="s">
        <v>3144</v>
      </c>
      <c r="P2517" s="179" t="s">
        <v>3145</v>
      </c>
    </row>
    <row r="2518" spans="1:16" s="68" customFormat="1" ht="42.65" customHeight="1">
      <c r="A2518" s="75"/>
      <c r="B2518" s="1463" t="s">
        <v>2307</v>
      </c>
      <c r="C2518" s="607" t="s">
        <v>3148</v>
      </c>
      <c r="D2518" s="178"/>
      <c r="E2518" s="69"/>
      <c r="F2518" s="70"/>
      <c r="G2518" s="71"/>
      <c r="H2518" s="72"/>
      <c r="I2518" s="88"/>
      <c r="J2518" s="1419"/>
      <c r="K2518" s="952"/>
      <c r="L2518" s="58" t="s">
        <v>52</v>
      </c>
      <c r="M2518" s="154" t="s">
        <v>21</v>
      </c>
      <c r="N2518" s="1334" t="s">
        <v>909</v>
      </c>
      <c r="O2518" s="1408" t="s">
        <v>3149</v>
      </c>
      <c r="P2518" s="179" t="s">
        <v>3145</v>
      </c>
    </row>
    <row r="2519" spans="1:16" s="68" customFormat="1" ht="42.65" customHeight="1">
      <c r="A2519" s="75"/>
      <c r="B2519" s="1463" t="s">
        <v>2307</v>
      </c>
      <c r="C2519" s="607" t="s">
        <v>3148</v>
      </c>
      <c r="D2519" s="178"/>
      <c r="E2519" s="69"/>
      <c r="F2519" s="70"/>
      <c r="G2519" s="71"/>
      <c r="H2519" s="72"/>
      <c r="I2519" s="88"/>
      <c r="J2519" s="1419"/>
      <c r="K2519" s="952"/>
      <c r="L2519" s="58" t="s">
        <v>2034</v>
      </c>
      <c r="M2519" s="154" t="s">
        <v>21</v>
      </c>
      <c r="N2519" s="1334" t="s">
        <v>909</v>
      </c>
      <c r="O2519" s="1408" t="s">
        <v>3149</v>
      </c>
      <c r="P2519" s="179" t="s">
        <v>3145</v>
      </c>
    </row>
    <row r="2520" spans="1:16" s="68" customFormat="1" ht="42.65" customHeight="1">
      <c r="A2520" s="75"/>
      <c r="B2520" s="1463" t="s">
        <v>2307</v>
      </c>
      <c r="C2520" s="607" t="s">
        <v>3148</v>
      </c>
      <c r="D2520" s="178"/>
      <c r="E2520" s="69"/>
      <c r="F2520" s="70"/>
      <c r="G2520" s="71"/>
      <c r="H2520" s="72"/>
      <c r="I2520" s="88"/>
      <c r="J2520" s="1419"/>
      <c r="K2520" s="952"/>
      <c r="L2520" s="58" t="s">
        <v>445</v>
      </c>
      <c r="M2520" s="154" t="s">
        <v>21</v>
      </c>
      <c r="N2520" s="1334" t="s">
        <v>909</v>
      </c>
      <c r="O2520" s="1408" t="s">
        <v>3149</v>
      </c>
      <c r="P2520" s="179" t="s">
        <v>3150</v>
      </c>
    </row>
    <row r="2521" spans="1:16" s="68" customFormat="1" ht="42.65" customHeight="1">
      <c r="A2521" s="75"/>
      <c r="B2521" s="1463" t="s">
        <v>2307</v>
      </c>
      <c r="C2521" s="607" t="s">
        <v>3148</v>
      </c>
      <c r="D2521" s="178"/>
      <c r="E2521" s="69"/>
      <c r="F2521" s="70"/>
      <c r="G2521" s="71"/>
      <c r="H2521" s="72"/>
      <c r="I2521" s="88"/>
      <c r="J2521" s="1419"/>
      <c r="K2521" s="952"/>
      <c r="L2521" s="58" t="s">
        <v>2035</v>
      </c>
      <c r="M2521" s="154" t="s">
        <v>21</v>
      </c>
      <c r="N2521" s="1334" t="s">
        <v>909</v>
      </c>
      <c r="O2521" s="1408" t="s">
        <v>3149</v>
      </c>
      <c r="P2521" s="179" t="s">
        <v>3146</v>
      </c>
    </row>
    <row r="2522" spans="1:16" s="68" customFormat="1" ht="42.65" customHeight="1">
      <c r="A2522" s="75"/>
      <c r="B2522" s="1463" t="s">
        <v>2307</v>
      </c>
      <c r="C2522" s="607" t="s">
        <v>3148</v>
      </c>
      <c r="D2522" s="178"/>
      <c r="E2522" s="69"/>
      <c r="F2522" s="70"/>
      <c r="G2522" s="71"/>
      <c r="H2522" s="72"/>
      <c r="I2522" s="88"/>
      <c r="J2522" s="1419"/>
      <c r="K2522" s="952"/>
      <c r="L2522" s="58" t="s">
        <v>447</v>
      </c>
      <c r="M2522" s="154" t="s">
        <v>21</v>
      </c>
      <c r="N2522" s="1334" t="s">
        <v>909</v>
      </c>
      <c r="O2522" s="1408" t="s">
        <v>3149</v>
      </c>
      <c r="P2522" s="179" t="s">
        <v>3145</v>
      </c>
    </row>
    <row r="2523" spans="1:16" s="68" customFormat="1" ht="42.65" customHeight="1">
      <c r="A2523" s="75"/>
      <c r="B2523" s="1463" t="s">
        <v>2307</v>
      </c>
      <c r="C2523" s="607" t="s">
        <v>3148</v>
      </c>
      <c r="D2523" s="178"/>
      <c r="E2523" s="69"/>
      <c r="F2523" s="70"/>
      <c r="G2523" s="71"/>
      <c r="H2523" s="72"/>
      <c r="I2523" s="88"/>
      <c r="J2523" s="1419"/>
      <c r="K2523" s="952"/>
      <c r="L2523" s="58" t="s">
        <v>2213</v>
      </c>
      <c r="M2523" s="154" t="s">
        <v>21</v>
      </c>
      <c r="N2523" s="1334" t="s">
        <v>909</v>
      </c>
      <c r="O2523" s="1408" t="s">
        <v>3149</v>
      </c>
      <c r="P2523" s="179" t="s">
        <v>3145</v>
      </c>
    </row>
    <row r="2524" spans="1:16" s="68" customFormat="1" ht="42.65" customHeight="1">
      <c r="A2524" s="75"/>
      <c r="B2524" s="1463" t="s">
        <v>2307</v>
      </c>
      <c r="C2524" s="607" t="s">
        <v>3151</v>
      </c>
      <c r="D2524" s="178"/>
      <c r="E2524" s="69"/>
      <c r="F2524" s="70"/>
      <c r="G2524" s="71"/>
      <c r="H2524" s="72"/>
      <c r="I2524" s="88"/>
      <c r="J2524" s="1419"/>
      <c r="K2524" s="952"/>
      <c r="L2524" s="58" t="s">
        <v>52</v>
      </c>
      <c r="M2524" s="154" t="s">
        <v>21</v>
      </c>
      <c r="N2524" s="1334" t="s">
        <v>909</v>
      </c>
      <c r="O2524" s="1408" t="s">
        <v>3152</v>
      </c>
      <c r="P2524" s="179" t="s">
        <v>3145</v>
      </c>
    </row>
    <row r="2525" spans="1:16" s="68" customFormat="1" ht="42.65" customHeight="1">
      <c r="A2525" s="75"/>
      <c r="B2525" s="1463" t="s">
        <v>2307</v>
      </c>
      <c r="C2525" s="607" t="s">
        <v>3151</v>
      </c>
      <c r="D2525" s="178"/>
      <c r="E2525" s="69"/>
      <c r="F2525" s="70"/>
      <c r="G2525" s="71"/>
      <c r="H2525" s="72"/>
      <c r="I2525" s="88"/>
      <c r="J2525" s="1419"/>
      <c r="K2525" s="952"/>
      <c r="L2525" s="58" t="s">
        <v>2034</v>
      </c>
      <c r="M2525" s="154" t="s">
        <v>21</v>
      </c>
      <c r="N2525" s="1334" t="s">
        <v>909</v>
      </c>
      <c r="O2525" s="1408" t="s">
        <v>3153</v>
      </c>
      <c r="P2525" s="179" t="s">
        <v>3145</v>
      </c>
    </row>
    <row r="2526" spans="1:16" s="68" customFormat="1" ht="42.65" customHeight="1">
      <c r="A2526" s="75"/>
      <c r="B2526" s="1463" t="s">
        <v>2307</v>
      </c>
      <c r="C2526" s="607" t="s">
        <v>3151</v>
      </c>
      <c r="D2526" s="178"/>
      <c r="E2526" s="69"/>
      <c r="F2526" s="70"/>
      <c r="G2526" s="71"/>
      <c r="H2526" s="72"/>
      <c r="I2526" s="88"/>
      <c r="J2526" s="1419"/>
      <c r="K2526" s="952"/>
      <c r="L2526" s="58" t="s">
        <v>445</v>
      </c>
      <c r="M2526" s="154" t="s">
        <v>21</v>
      </c>
      <c r="N2526" s="1334" t="s">
        <v>909</v>
      </c>
      <c r="O2526" s="1408" t="s">
        <v>3153</v>
      </c>
      <c r="P2526" s="179" t="s">
        <v>3147</v>
      </c>
    </row>
    <row r="2527" spans="1:16" s="68" customFormat="1" ht="42.65" customHeight="1">
      <c r="A2527" s="75"/>
      <c r="B2527" s="1463" t="s">
        <v>2307</v>
      </c>
      <c r="C2527" s="607" t="s">
        <v>3151</v>
      </c>
      <c r="D2527" s="178"/>
      <c r="E2527" s="69"/>
      <c r="F2527" s="70"/>
      <c r="G2527" s="71"/>
      <c r="H2527" s="72"/>
      <c r="I2527" s="88"/>
      <c r="J2527" s="1419"/>
      <c r="K2527" s="952"/>
      <c r="L2527" s="58" t="s">
        <v>2035</v>
      </c>
      <c r="M2527" s="154" t="s">
        <v>21</v>
      </c>
      <c r="N2527" s="1334" t="s">
        <v>909</v>
      </c>
      <c r="O2527" s="1408" t="s">
        <v>3153</v>
      </c>
      <c r="P2527" s="179" t="s">
        <v>3147</v>
      </c>
    </row>
    <row r="2528" spans="1:16" s="68" customFormat="1" ht="42.65" customHeight="1">
      <c r="A2528" s="75"/>
      <c r="B2528" s="1463" t="s">
        <v>2307</v>
      </c>
      <c r="C2528" s="607" t="s">
        <v>3151</v>
      </c>
      <c r="D2528" s="178"/>
      <c r="E2528" s="69"/>
      <c r="F2528" s="70"/>
      <c r="G2528" s="71"/>
      <c r="H2528" s="72"/>
      <c r="I2528" s="88"/>
      <c r="J2528" s="1419"/>
      <c r="K2528" s="952"/>
      <c r="L2528" s="58" t="s">
        <v>447</v>
      </c>
      <c r="M2528" s="154" t="s">
        <v>21</v>
      </c>
      <c r="N2528" s="1334" t="s">
        <v>909</v>
      </c>
      <c r="O2528" s="1408" t="s">
        <v>3153</v>
      </c>
      <c r="P2528" s="179" t="s">
        <v>3145</v>
      </c>
    </row>
    <row r="2529" spans="1:16" s="68" customFormat="1" ht="42.65" customHeight="1">
      <c r="A2529" s="75"/>
      <c r="B2529" s="1463" t="s">
        <v>2307</v>
      </c>
      <c r="C2529" s="607" t="s">
        <v>3151</v>
      </c>
      <c r="D2529" s="178"/>
      <c r="E2529" s="69"/>
      <c r="F2529" s="70"/>
      <c r="G2529" s="71"/>
      <c r="H2529" s="72"/>
      <c r="I2529" s="88"/>
      <c r="J2529" s="1419"/>
      <c r="K2529" s="952"/>
      <c r="L2529" s="58" t="s">
        <v>2213</v>
      </c>
      <c r="M2529" s="154" t="s">
        <v>21</v>
      </c>
      <c r="N2529" s="1334" t="s">
        <v>909</v>
      </c>
      <c r="O2529" s="1408" t="s">
        <v>3153</v>
      </c>
      <c r="P2529" s="179" t="s">
        <v>3145</v>
      </c>
    </row>
    <row r="2530" spans="1:16" s="68" customFormat="1" ht="42.65" customHeight="1">
      <c r="A2530" s="75"/>
      <c r="B2530" s="1463" t="s">
        <v>2307</v>
      </c>
      <c r="C2530" s="607" t="s">
        <v>3154</v>
      </c>
      <c r="D2530" s="178"/>
      <c r="E2530" s="69"/>
      <c r="F2530" s="70"/>
      <c r="G2530" s="71"/>
      <c r="H2530" s="72"/>
      <c r="I2530" s="88"/>
      <c r="J2530" s="1419"/>
      <c r="K2530" s="952"/>
      <c r="L2530" s="58" t="s">
        <v>52</v>
      </c>
      <c r="M2530" s="154" t="s">
        <v>21</v>
      </c>
      <c r="N2530" s="1334" t="s">
        <v>909</v>
      </c>
      <c r="O2530" s="1408" t="s">
        <v>3155</v>
      </c>
      <c r="P2530" s="179" t="s">
        <v>3145</v>
      </c>
    </row>
    <row r="2531" spans="1:16" s="68" customFormat="1" ht="42.65" customHeight="1">
      <c r="A2531" s="75"/>
      <c r="B2531" s="1463" t="s">
        <v>2307</v>
      </c>
      <c r="C2531" s="607" t="s">
        <v>3154</v>
      </c>
      <c r="D2531" s="178"/>
      <c r="E2531" s="69"/>
      <c r="F2531" s="70"/>
      <c r="G2531" s="71"/>
      <c r="H2531" s="72"/>
      <c r="I2531" s="88"/>
      <c r="J2531" s="1419"/>
      <c r="K2531" s="952"/>
      <c r="L2531" s="58" t="s">
        <v>2034</v>
      </c>
      <c r="M2531" s="154" t="s">
        <v>21</v>
      </c>
      <c r="N2531" s="1334" t="s">
        <v>909</v>
      </c>
      <c r="O2531" s="1408" t="s">
        <v>3155</v>
      </c>
      <c r="P2531" s="179" t="s">
        <v>3145</v>
      </c>
    </row>
    <row r="2532" spans="1:16" s="68" customFormat="1" ht="42.65" customHeight="1">
      <c r="A2532" s="75"/>
      <c r="B2532" s="1463" t="s">
        <v>2307</v>
      </c>
      <c r="C2532" s="607" t="s">
        <v>3154</v>
      </c>
      <c r="D2532" s="178"/>
      <c r="E2532" s="69"/>
      <c r="F2532" s="70"/>
      <c r="G2532" s="71"/>
      <c r="H2532" s="72"/>
      <c r="I2532" s="88"/>
      <c r="J2532" s="1419"/>
      <c r="K2532" s="952"/>
      <c r="L2532" s="58" t="s">
        <v>445</v>
      </c>
      <c r="M2532" s="154" t="s">
        <v>21</v>
      </c>
      <c r="N2532" s="1334" t="s">
        <v>909</v>
      </c>
      <c r="O2532" s="1408" t="s">
        <v>3155</v>
      </c>
      <c r="P2532" s="179" t="s">
        <v>3156</v>
      </c>
    </row>
    <row r="2533" spans="1:16" s="68" customFormat="1" ht="42.65" customHeight="1">
      <c r="A2533" s="75"/>
      <c r="B2533" s="1463" t="s">
        <v>2307</v>
      </c>
      <c r="C2533" s="607" t="s">
        <v>3154</v>
      </c>
      <c r="D2533" s="178"/>
      <c r="E2533" s="69"/>
      <c r="F2533" s="70"/>
      <c r="G2533" s="71"/>
      <c r="H2533" s="72"/>
      <c r="I2533" s="88"/>
      <c r="J2533" s="1419"/>
      <c r="K2533" s="952"/>
      <c r="L2533" s="58" t="s">
        <v>2035</v>
      </c>
      <c r="M2533" s="154" t="s">
        <v>21</v>
      </c>
      <c r="N2533" s="1334" t="s">
        <v>909</v>
      </c>
      <c r="O2533" s="1408" t="s">
        <v>3155</v>
      </c>
      <c r="P2533" s="179" t="s">
        <v>3157</v>
      </c>
    </row>
    <row r="2534" spans="1:16" s="68" customFormat="1" ht="42.65" customHeight="1">
      <c r="A2534" s="75"/>
      <c r="B2534" s="1463" t="s">
        <v>2307</v>
      </c>
      <c r="C2534" s="607" t="s">
        <v>3154</v>
      </c>
      <c r="D2534" s="178"/>
      <c r="E2534" s="69"/>
      <c r="F2534" s="70"/>
      <c r="G2534" s="71"/>
      <c r="H2534" s="72"/>
      <c r="I2534" s="88"/>
      <c r="J2534" s="1419"/>
      <c r="K2534" s="952"/>
      <c r="L2534" s="58" t="s">
        <v>447</v>
      </c>
      <c r="M2534" s="154" t="s">
        <v>21</v>
      </c>
      <c r="N2534" s="1334" t="s">
        <v>909</v>
      </c>
      <c r="O2534" s="1408" t="s">
        <v>3155</v>
      </c>
      <c r="P2534" s="179" t="s">
        <v>3145</v>
      </c>
    </row>
    <row r="2535" spans="1:16" s="68" customFormat="1" ht="42.65" customHeight="1" thickBot="1">
      <c r="A2535" s="75"/>
      <c r="B2535" s="1463" t="s">
        <v>2307</v>
      </c>
      <c r="C2535" s="607" t="s">
        <v>3154</v>
      </c>
      <c r="D2535" s="178"/>
      <c r="E2535" s="69"/>
      <c r="F2535" s="70"/>
      <c r="G2535" s="71"/>
      <c r="H2535" s="72"/>
      <c r="I2535" s="88"/>
      <c r="J2535" s="1419"/>
      <c r="K2535" s="952"/>
      <c r="L2535" s="58" t="s">
        <v>2213</v>
      </c>
      <c r="M2535" s="154" t="s">
        <v>21</v>
      </c>
      <c r="N2535" s="1334" t="s">
        <v>909</v>
      </c>
      <c r="O2535" s="1408" t="s">
        <v>3155</v>
      </c>
      <c r="P2535" s="179" t="s">
        <v>3145</v>
      </c>
    </row>
    <row r="2536" spans="1:16" s="68" customFormat="1" ht="42.65" customHeight="1" thickBot="1">
      <c r="A2536" s="75"/>
      <c r="B2536" s="1463" t="s">
        <v>2307</v>
      </c>
      <c r="C2536" s="614" t="s">
        <v>3158</v>
      </c>
      <c r="D2536" s="178"/>
      <c r="E2536" s="69"/>
      <c r="F2536" s="70"/>
      <c r="G2536" s="71"/>
      <c r="H2536" s="72"/>
      <c r="I2536" s="88"/>
      <c r="J2536" s="1419"/>
      <c r="K2536" s="952"/>
      <c r="L2536" s="58" t="s">
        <v>52</v>
      </c>
      <c r="M2536" s="1446" t="s">
        <v>2157</v>
      </c>
      <c r="N2536" s="1334" t="s">
        <v>909</v>
      </c>
      <c r="O2536" s="1408" t="s">
        <v>3159</v>
      </c>
      <c r="P2536" s="179" t="s">
        <v>3160</v>
      </c>
    </row>
    <row r="2537" spans="1:16" s="68" customFormat="1" ht="42.65" customHeight="1" thickBot="1">
      <c r="A2537" s="75"/>
      <c r="B2537" s="1463" t="s">
        <v>2307</v>
      </c>
      <c r="C2537" s="614" t="s">
        <v>3158</v>
      </c>
      <c r="D2537" s="178"/>
      <c r="E2537" s="69"/>
      <c r="F2537" s="70"/>
      <c r="G2537" s="71"/>
      <c r="H2537" s="72"/>
      <c r="I2537" s="88"/>
      <c r="J2537" s="1419"/>
      <c r="K2537" s="952"/>
      <c r="L2537" s="58" t="s">
        <v>2034</v>
      </c>
      <c r="M2537" s="1446" t="s">
        <v>2157</v>
      </c>
      <c r="N2537" s="1334" t="s">
        <v>909</v>
      </c>
      <c r="O2537" s="1408" t="s">
        <v>3159</v>
      </c>
      <c r="P2537" s="179" t="s">
        <v>3160</v>
      </c>
    </row>
    <row r="2538" spans="1:16" s="68" customFormat="1" ht="42.65" customHeight="1" thickBot="1">
      <c r="A2538" s="75"/>
      <c r="B2538" s="1463" t="s">
        <v>2307</v>
      </c>
      <c r="C2538" s="614" t="s">
        <v>3158</v>
      </c>
      <c r="D2538" s="178"/>
      <c r="E2538" s="69"/>
      <c r="F2538" s="70"/>
      <c r="G2538" s="71"/>
      <c r="H2538" s="72"/>
      <c r="I2538" s="88"/>
      <c r="J2538" s="1419"/>
      <c r="K2538" s="952"/>
      <c r="L2538" s="58" t="s">
        <v>445</v>
      </c>
      <c r="M2538" s="1446" t="s">
        <v>2157</v>
      </c>
      <c r="N2538" s="1334" t="s">
        <v>909</v>
      </c>
      <c r="O2538" s="1408" t="s">
        <v>3159</v>
      </c>
      <c r="P2538" s="179" t="s">
        <v>3161</v>
      </c>
    </row>
    <row r="2539" spans="1:16" s="68" customFormat="1" ht="42.65" customHeight="1" thickBot="1">
      <c r="A2539" s="75"/>
      <c r="B2539" s="1463" t="s">
        <v>2307</v>
      </c>
      <c r="C2539" s="614" t="s">
        <v>3158</v>
      </c>
      <c r="D2539" s="178"/>
      <c r="E2539" s="69"/>
      <c r="F2539" s="70"/>
      <c r="G2539" s="71"/>
      <c r="H2539" s="72"/>
      <c r="I2539" s="88"/>
      <c r="J2539" s="1419"/>
      <c r="K2539" s="952"/>
      <c r="L2539" s="58" t="s">
        <v>2035</v>
      </c>
      <c r="M2539" s="1446" t="s">
        <v>2157</v>
      </c>
      <c r="N2539" s="1334" t="s">
        <v>909</v>
      </c>
      <c r="O2539" s="1408" t="s">
        <v>3159</v>
      </c>
      <c r="P2539" s="179" t="s">
        <v>3161</v>
      </c>
    </row>
    <row r="2540" spans="1:16" s="68" customFormat="1" ht="42.65" customHeight="1" thickBot="1">
      <c r="A2540" s="75"/>
      <c r="B2540" s="1463" t="s">
        <v>2307</v>
      </c>
      <c r="C2540" s="614" t="s">
        <v>3158</v>
      </c>
      <c r="D2540" s="178"/>
      <c r="E2540" s="69"/>
      <c r="F2540" s="70"/>
      <c r="G2540" s="71"/>
      <c r="H2540" s="72"/>
      <c r="I2540" s="88"/>
      <c r="J2540" s="1419"/>
      <c r="K2540" s="952"/>
      <c r="L2540" s="58" t="s">
        <v>447</v>
      </c>
      <c r="M2540" s="1446" t="s">
        <v>2157</v>
      </c>
      <c r="N2540" s="1334" t="s">
        <v>909</v>
      </c>
      <c r="O2540" s="1408" t="s">
        <v>3159</v>
      </c>
      <c r="P2540" s="179" t="s">
        <v>3160</v>
      </c>
    </row>
    <row r="2541" spans="1:16" s="68" customFormat="1" ht="42.65" customHeight="1" thickBot="1">
      <c r="A2541" s="75"/>
      <c r="B2541" s="1463" t="s">
        <v>2307</v>
      </c>
      <c r="C2541" s="614" t="s">
        <v>3158</v>
      </c>
      <c r="D2541" s="178"/>
      <c r="E2541" s="69"/>
      <c r="F2541" s="70"/>
      <c r="G2541" s="71"/>
      <c r="H2541" s="72"/>
      <c r="I2541" s="88"/>
      <c r="J2541" s="1419"/>
      <c r="K2541" s="952"/>
      <c r="L2541" s="58" t="s">
        <v>2213</v>
      </c>
      <c r="M2541" s="1446" t="s">
        <v>2157</v>
      </c>
      <c r="N2541" s="1334" t="s">
        <v>909</v>
      </c>
      <c r="O2541" s="1408" t="s">
        <v>3159</v>
      </c>
      <c r="P2541" s="179" t="s">
        <v>3160</v>
      </c>
    </row>
    <row r="2542" spans="1:16" s="68" customFormat="1" ht="42.65" customHeight="1" thickBot="1">
      <c r="A2542" s="75"/>
      <c r="B2542" s="1463" t="s">
        <v>2307</v>
      </c>
      <c r="C2542" s="614" t="s">
        <v>3162</v>
      </c>
      <c r="D2542" s="178"/>
      <c r="E2542" s="69"/>
      <c r="F2542" s="70"/>
      <c r="G2542" s="71"/>
      <c r="H2542" s="72"/>
      <c r="I2542" s="88"/>
      <c r="J2542" s="1419"/>
      <c r="K2542" s="952"/>
      <c r="L2542" s="58" t="s">
        <v>52</v>
      </c>
      <c r="M2542" s="1446" t="s">
        <v>2157</v>
      </c>
      <c r="N2542" s="1334" t="s">
        <v>909</v>
      </c>
      <c r="O2542" s="1408" t="s">
        <v>3163</v>
      </c>
      <c r="P2542" s="179" t="s">
        <v>3160</v>
      </c>
    </row>
    <row r="2543" spans="1:16" s="68" customFormat="1" ht="42.65" customHeight="1" thickBot="1">
      <c r="A2543" s="75"/>
      <c r="B2543" s="1463" t="s">
        <v>2307</v>
      </c>
      <c r="C2543" s="614" t="s">
        <v>3162</v>
      </c>
      <c r="D2543" s="178"/>
      <c r="E2543" s="69"/>
      <c r="F2543" s="70"/>
      <c r="G2543" s="71"/>
      <c r="H2543" s="72"/>
      <c r="I2543" s="88"/>
      <c r="J2543" s="1419"/>
      <c r="K2543" s="952"/>
      <c r="L2543" s="58" t="s">
        <v>2034</v>
      </c>
      <c r="M2543" s="1446" t="s">
        <v>2157</v>
      </c>
      <c r="N2543" s="1334" t="s">
        <v>909</v>
      </c>
      <c r="O2543" s="1408" t="s">
        <v>3163</v>
      </c>
      <c r="P2543" s="179" t="s">
        <v>3160</v>
      </c>
    </row>
    <row r="2544" spans="1:16" s="68" customFormat="1" ht="42.65" customHeight="1" thickBot="1">
      <c r="A2544" s="75"/>
      <c r="B2544" s="1463" t="s">
        <v>2307</v>
      </c>
      <c r="C2544" s="614" t="s">
        <v>3162</v>
      </c>
      <c r="D2544" s="178"/>
      <c r="E2544" s="69"/>
      <c r="F2544" s="70"/>
      <c r="G2544" s="71"/>
      <c r="H2544" s="72"/>
      <c r="I2544" s="88"/>
      <c r="J2544" s="1419"/>
      <c r="K2544" s="952"/>
      <c r="L2544" s="58" t="s">
        <v>445</v>
      </c>
      <c r="M2544" s="1446" t="s">
        <v>2157</v>
      </c>
      <c r="N2544" s="1334" t="s">
        <v>909</v>
      </c>
      <c r="O2544" s="1408" t="s">
        <v>3163</v>
      </c>
      <c r="P2544" s="179" t="s">
        <v>3161</v>
      </c>
    </row>
    <row r="2545" spans="1:16" s="68" customFormat="1" ht="42.65" customHeight="1" thickBot="1">
      <c r="A2545" s="75"/>
      <c r="B2545" s="1463" t="s">
        <v>2307</v>
      </c>
      <c r="C2545" s="614" t="s">
        <v>3162</v>
      </c>
      <c r="D2545" s="178"/>
      <c r="E2545" s="69"/>
      <c r="F2545" s="70"/>
      <c r="G2545" s="71"/>
      <c r="H2545" s="72"/>
      <c r="I2545" s="88"/>
      <c r="J2545" s="1419"/>
      <c r="K2545" s="952"/>
      <c r="L2545" s="58" t="s">
        <v>2035</v>
      </c>
      <c r="M2545" s="1446" t="s">
        <v>2157</v>
      </c>
      <c r="N2545" s="1334" t="s">
        <v>909</v>
      </c>
      <c r="O2545" s="1408" t="s">
        <v>3163</v>
      </c>
      <c r="P2545" s="179" t="s">
        <v>3164</v>
      </c>
    </row>
    <row r="2546" spans="1:16" s="68" customFormat="1" ht="42.65" customHeight="1" thickBot="1">
      <c r="A2546" s="75"/>
      <c r="B2546" s="1463" t="s">
        <v>2307</v>
      </c>
      <c r="C2546" s="614" t="s">
        <v>3162</v>
      </c>
      <c r="D2546" s="178"/>
      <c r="E2546" s="69"/>
      <c r="F2546" s="70"/>
      <c r="G2546" s="71"/>
      <c r="H2546" s="72"/>
      <c r="I2546" s="88"/>
      <c r="J2546" s="1419"/>
      <c r="K2546" s="952"/>
      <c r="L2546" s="58" t="s">
        <v>447</v>
      </c>
      <c r="M2546" s="1446" t="s">
        <v>2157</v>
      </c>
      <c r="N2546" s="1334" t="s">
        <v>909</v>
      </c>
      <c r="O2546" s="1408" t="s">
        <v>3163</v>
      </c>
      <c r="P2546" s="179" t="s">
        <v>3160</v>
      </c>
    </row>
    <row r="2547" spans="1:16" s="68" customFormat="1" ht="42.65" customHeight="1" thickBot="1">
      <c r="A2547" s="75"/>
      <c r="B2547" s="1463" t="s">
        <v>2307</v>
      </c>
      <c r="C2547" s="614" t="s">
        <v>3162</v>
      </c>
      <c r="D2547" s="178"/>
      <c r="E2547" s="69"/>
      <c r="F2547" s="70"/>
      <c r="G2547" s="71"/>
      <c r="H2547" s="72"/>
      <c r="I2547" s="88"/>
      <c r="J2547" s="1419"/>
      <c r="K2547" s="952"/>
      <c r="L2547" s="58" t="s">
        <v>2213</v>
      </c>
      <c r="M2547" s="1446" t="s">
        <v>2157</v>
      </c>
      <c r="N2547" s="1334" t="s">
        <v>909</v>
      </c>
      <c r="O2547" s="1408" t="s">
        <v>3163</v>
      </c>
      <c r="P2547" s="179" t="s">
        <v>3160</v>
      </c>
    </row>
    <row r="2548" spans="1:16" s="68" customFormat="1" ht="42.65" customHeight="1" thickBot="1">
      <c r="A2548" s="75"/>
      <c r="B2548" s="1463" t="s">
        <v>2307</v>
      </c>
      <c r="C2548" s="614" t="s">
        <v>3165</v>
      </c>
      <c r="D2548" s="178"/>
      <c r="E2548" s="69"/>
      <c r="F2548" s="70"/>
      <c r="G2548" s="71"/>
      <c r="H2548" s="72"/>
      <c r="I2548" s="88"/>
      <c r="J2548" s="1419"/>
      <c r="K2548" s="952"/>
      <c r="L2548" s="58" t="s">
        <v>3166</v>
      </c>
      <c r="M2548" s="1446" t="s">
        <v>2157</v>
      </c>
      <c r="N2548" s="1334" t="s">
        <v>909</v>
      </c>
      <c r="O2548" s="1408" t="s">
        <v>3167</v>
      </c>
      <c r="P2548" s="179" t="s">
        <v>3160</v>
      </c>
    </row>
    <row r="2549" spans="1:16" s="68" customFormat="1" ht="42.65" customHeight="1" thickBot="1">
      <c r="A2549" s="75"/>
      <c r="B2549" s="1463" t="s">
        <v>2307</v>
      </c>
      <c r="C2549" s="614" t="s">
        <v>3165</v>
      </c>
      <c r="D2549" s="178"/>
      <c r="E2549" s="69"/>
      <c r="F2549" s="70"/>
      <c r="G2549" s="71"/>
      <c r="H2549" s="72"/>
      <c r="I2549" s="88"/>
      <c r="J2549" s="1419"/>
      <c r="K2549" s="952"/>
      <c r="L2549" s="58" t="s">
        <v>3168</v>
      </c>
      <c r="M2549" s="1446" t="s">
        <v>2157</v>
      </c>
      <c r="N2549" s="1334" t="s">
        <v>909</v>
      </c>
      <c r="O2549" s="1408" t="s">
        <v>3167</v>
      </c>
      <c r="P2549" s="179" t="s">
        <v>3160</v>
      </c>
    </row>
    <row r="2550" spans="1:16" s="68" customFormat="1" ht="42.65" customHeight="1" thickBot="1">
      <c r="A2550" s="75"/>
      <c r="B2550" s="1463" t="s">
        <v>2307</v>
      </c>
      <c r="C2550" s="614" t="s">
        <v>3165</v>
      </c>
      <c r="D2550" s="178"/>
      <c r="E2550" s="69"/>
      <c r="F2550" s="70"/>
      <c r="G2550" s="71"/>
      <c r="H2550" s="72"/>
      <c r="I2550" s="88"/>
      <c r="J2550" s="1419"/>
      <c r="K2550" s="952"/>
      <c r="L2550" s="58" t="s">
        <v>3169</v>
      </c>
      <c r="M2550" s="1446" t="s">
        <v>2157</v>
      </c>
      <c r="N2550" s="1334" t="s">
        <v>909</v>
      </c>
      <c r="O2550" s="1408" t="s">
        <v>3167</v>
      </c>
      <c r="P2550" s="179" t="s">
        <v>3170</v>
      </c>
    </row>
    <row r="2551" spans="1:16" s="68" customFormat="1" ht="42.65" customHeight="1" thickBot="1">
      <c r="A2551" s="75"/>
      <c r="B2551" s="1463" t="s">
        <v>2307</v>
      </c>
      <c r="C2551" s="614" t="s">
        <v>3165</v>
      </c>
      <c r="D2551" s="178"/>
      <c r="E2551" s="69"/>
      <c r="F2551" s="70"/>
      <c r="G2551" s="71"/>
      <c r="H2551" s="72"/>
      <c r="I2551" s="88"/>
      <c r="J2551" s="1419"/>
      <c r="K2551" s="952"/>
      <c r="L2551" s="58" t="s">
        <v>3171</v>
      </c>
      <c r="M2551" s="1446" t="s">
        <v>2157</v>
      </c>
      <c r="N2551" s="1334" t="s">
        <v>909</v>
      </c>
      <c r="O2551" s="1408" t="s">
        <v>3167</v>
      </c>
      <c r="P2551" s="179" t="s">
        <v>3170</v>
      </c>
    </row>
    <row r="2552" spans="1:16" s="68" customFormat="1" ht="42.65" customHeight="1" thickBot="1">
      <c r="A2552" s="75"/>
      <c r="B2552" s="1463" t="s">
        <v>2307</v>
      </c>
      <c r="C2552" s="614" t="s">
        <v>3165</v>
      </c>
      <c r="D2552" s="178"/>
      <c r="E2552" s="69"/>
      <c r="F2552" s="70"/>
      <c r="G2552" s="71"/>
      <c r="H2552" s="72"/>
      <c r="I2552" s="88"/>
      <c r="J2552" s="1419"/>
      <c r="K2552" s="952"/>
      <c r="L2552" s="58" t="s">
        <v>3172</v>
      </c>
      <c r="M2552" s="1446" t="s">
        <v>2157</v>
      </c>
      <c r="N2552" s="1334" t="s">
        <v>909</v>
      </c>
      <c r="O2552" s="1408" t="s">
        <v>3167</v>
      </c>
      <c r="P2552" s="179" t="s">
        <v>3160</v>
      </c>
    </row>
    <row r="2553" spans="1:16" s="68" customFormat="1" ht="42.65" customHeight="1" thickBot="1">
      <c r="A2553" s="75"/>
      <c r="B2553" s="1463" t="s">
        <v>2307</v>
      </c>
      <c r="C2553" s="614" t="s">
        <v>3165</v>
      </c>
      <c r="D2553" s="178"/>
      <c r="E2553" s="69"/>
      <c r="F2553" s="70"/>
      <c r="G2553" s="71"/>
      <c r="H2553" s="72"/>
      <c r="I2553" s="88"/>
      <c r="J2553" s="1419"/>
      <c r="K2553" s="952"/>
      <c r="L2553" s="58" t="s">
        <v>3173</v>
      </c>
      <c r="M2553" s="1446" t="s">
        <v>2157</v>
      </c>
      <c r="N2553" s="1334" t="s">
        <v>909</v>
      </c>
      <c r="O2553" s="1408" t="s">
        <v>3167</v>
      </c>
      <c r="P2553" s="179" t="s">
        <v>3160</v>
      </c>
    </row>
    <row r="2554" spans="1:16" s="68" customFormat="1" ht="56" customHeight="1" thickBot="1">
      <c r="A2554" s="75"/>
      <c r="B2554" s="1463" t="s">
        <v>2307</v>
      </c>
      <c r="C2554" s="614" t="s">
        <v>3174</v>
      </c>
      <c r="D2554" s="178"/>
      <c r="E2554" s="69"/>
      <c r="F2554" s="70"/>
      <c r="G2554" s="71"/>
      <c r="H2554" s="72"/>
      <c r="I2554" s="88"/>
      <c r="J2554" s="1419"/>
      <c r="K2554" s="952"/>
      <c r="L2554" s="58" t="s">
        <v>3166</v>
      </c>
      <c r="M2554" s="1446" t="s">
        <v>2157</v>
      </c>
      <c r="N2554" s="1334" t="s">
        <v>909</v>
      </c>
      <c r="O2554" s="1408" t="s">
        <v>3175</v>
      </c>
      <c r="P2554" s="179" t="s">
        <v>3160</v>
      </c>
    </row>
    <row r="2555" spans="1:16" s="68" customFormat="1" ht="56" customHeight="1" thickBot="1">
      <c r="A2555" s="75"/>
      <c r="B2555" s="1463" t="s">
        <v>2307</v>
      </c>
      <c r="C2555" s="614" t="s">
        <v>3174</v>
      </c>
      <c r="D2555" s="178"/>
      <c r="E2555" s="69"/>
      <c r="F2555" s="70"/>
      <c r="G2555" s="71"/>
      <c r="H2555" s="72"/>
      <c r="I2555" s="88"/>
      <c r="J2555" s="1419"/>
      <c r="K2555" s="952"/>
      <c r="L2555" s="58" t="s">
        <v>3168</v>
      </c>
      <c r="M2555" s="1446" t="s">
        <v>2157</v>
      </c>
      <c r="N2555" s="1334" t="s">
        <v>909</v>
      </c>
      <c r="O2555" s="1408" t="s">
        <v>3175</v>
      </c>
      <c r="P2555" s="179" t="s">
        <v>3160</v>
      </c>
    </row>
    <row r="2556" spans="1:16" s="68" customFormat="1" ht="56" customHeight="1" thickBot="1">
      <c r="A2556" s="75"/>
      <c r="B2556" s="1463" t="s">
        <v>2307</v>
      </c>
      <c r="C2556" s="614" t="s">
        <v>3174</v>
      </c>
      <c r="D2556" s="178"/>
      <c r="E2556" s="69"/>
      <c r="F2556" s="70"/>
      <c r="G2556" s="71"/>
      <c r="H2556" s="72"/>
      <c r="I2556" s="88"/>
      <c r="J2556" s="1419"/>
      <c r="K2556" s="952"/>
      <c r="L2556" s="58" t="s">
        <v>3169</v>
      </c>
      <c r="M2556" s="1446" t="s">
        <v>2157</v>
      </c>
      <c r="N2556" s="1334" t="s">
        <v>909</v>
      </c>
      <c r="O2556" s="1408" t="s">
        <v>3175</v>
      </c>
      <c r="P2556" s="179" t="s">
        <v>3176</v>
      </c>
    </row>
    <row r="2557" spans="1:16" s="68" customFormat="1" ht="56" customHeight="1" thickBot="1">
      <c r="A2557" s="75"/>
      <c r="B2557" s="1463" t="s">
        <v>2307</v>
      </c>
      <c r="C2557" s="614" t="s">
        <v>3174</v>
      </c>
      <c r="D2557" s="178"/>
      <c r="E2557" s="69"/>
      <c r="F2557" s="70"/>
      <c r="G2557" s="71"/>
      <c r="H2557" s="72"/>
      <c r="I2557" s="88"/>
      <c r="J2557" s="1419"/>
      <c r="K2557" s="952"/>
      <c r="L2557" s="58" t="s">
        <v>3171</v>
      </c>
      <c r="M2557" s="1446" t="s">
        <v>2157</v>
      </c>
      <c r="N2557" s="1334" t="s">
        <v>909</v>
      </c>
      <c r="O2557" s="1408" t="s">
        <v>3175</v>
      </c>
      <c r="P2557" s="179" t="s">
        <v>3176</v>
      </c>
    </row>
    <row r="2558" spans="1:16" s="68" customFormat="1" ht="56" customHeight="1" thickBot="1">
      <c r="A2558" s="75"/>
      <c r="B2558" s="1463" t="s">
        <v>2307</v>
      </c>
      <c r="C2558" s="614" t="s">
        <v>3174</v>
      </c>
      <c r="D2558" s="178"/>
      <c r="E2558" s="69"/>
      <c r="F2558" s="70"/>
      <c r="G2558" s="71"/>
      <c r="H2558" s="72"/>
      <c r="I2558" s="88"/>
      <c r="J2558" s="1419"/>
      <c r="K2558" s="952"/>
      <c r="L2558" s="58" t="s">
        <v>3172</v>
      </c>
      <c r="M2558" s="1446" t="s">
        <v>2157</v>
      </c>
      <c r="N2558" s="1334" t="s">
        <v>909</v>
      </c>
      <c r="O2558" s="1408" t="s">
        <v>3175</v>
      </c>
      <c r="P2558" s="179" t="s">
        <v>3160</v>
      </c>
    </row>
    <row r="2559" spans="1:16" s="68" customFormat="1" ht="56" customHeight="1" thickBot="1">
      <c r="A2559" s="75"/>
      <c r="B2559" s="1463" t="s">
        <v>2307</v>
      </c>
      <c r="C2559" s="614" t="s">
        <v>3174</v>
      </c>
      <c r="D2559" s="178"/>
      <c r="E2559" s="69"/>
      <c r="F2559" s="70"/>
      <c r="G2559" s="71"/>
      <c r="H2559" s="72"/>
      <c r="I2559" s="88"/>
      <c r="J2559" s="1419"/>
      <c r="K2559" s="952"/>
      <c r="L2559" s="58" t="s">
        <v>3173</v>
      </c>
      <c r="M2559" s="1446" t="s">
        <v>2157</v>
      </c>
      <c r="N2559" s="1334" t="s">
        <v>909</v>
      </c>
      <c r="O2559" s="1408" t="s">
        <v>3175</v>
      </c>
      <c r="P2559" s="179" t="s">
        <v>3160</v>
      </c>
    </row>
    <row r="2560" spans="1:16" s="68" customFormat="1" ht="56" customHeight="1" thickBot="1">
      <c r="A2560" s="75"/>
      <c r="B2560" s="1463" t="s">
        <v>2307</v>
      </c>
      <c r="C2560" s="614" t="s">
        <v>3177</v>
      </c>
      <c r="D2560" s="178"/>
      <c r="E2560" s="69"/>
      <c r="F2560" s="70"/>
      <c r="G2560" s="71"/>
      <c r="H2560" s="72"/>
      <c r="I2560" s="88"/>
      <c r="J2560" s="1419"/>
      <c r="K2560" s="952"/>
      <c r="L2560" s="58" t="s">
        <v>3166</v>
      </c>
      <c r="M2560" s="1446" t="s">
        <v>2157</v>
      </c>
      <c r="N2560" s="1334" t="s">
        <v>909</v>
      </c>
      <c r="O2560" s="1408" t="s">
        <v>3178</v>
      </c>
      <c r="P2560" s="179" t="s">
        <v>3160</v>
      </c>
    </row>
    <row r="2561" spans="1:16" s="68" customFormat="1" ht="56" customHeight="1" thickBot="1">
      <c r="A2561" s="75"/>
      <c r="B2561" s="1463" t="s">
        <v>2307</v>
      </c>
      <c r="C2561" s="614" t="s">
        <v>3177</v>
      </c>
      <c r="D2561" s="178"/>
      <c r="E2561" s="69"/>
      <c r="F2561" s="70"/>
      <c r="G2561" s="71"/>
      <c r="H2561" s="72"/>
      <c r="I2561" s="88"/>
      <c r="J2561" s="1419"/>
      <c r="K2561" s="952"/>
      <c r="L2561" s="58" t="s">
        <v>3168</v>
      </c>
      <c r="M2561" s="1446" t="s">
        <v>2157</v>
      </c>
      <c r="N2561" s="1334" t="s">
        <v>909</v>
      </c>
      <c r="O2561" s="1408" t="s">
        <v>3178</v>
      </c>
      <c r="P2561" s="179" t="s">
        <v>3160</v>
      </c>
    </row>
    <row r="2562" spans="1:16" s="68" customFormat="1" ht="56" customHeight="1" thickBot="1">
      <c r="A2562" s="75"/>
      <c r="B2562" s="1463" t="s">
        <v>2307</v>
      </c>
      <c r="C2562" s="614" t="s">
        <v>3177</v>
      </c>
      <c r="D2562" s="178"/>
      <c r="E2562" s="69"/>
      <c r="F2562" s="70"/>
      <c r="G2562" s="71"/>
      <c r="H2562" s="72"/>
      <c r="I2562" s="88"/>
      <c r="J2562" s="1419"/>
      <c r="K2562" s="952"/>
      <c r="L2562" s="58" t="s">
        <v>3169</v>
      </c>
      <c r="M2562" s="1446" t="s">
        <v>2157</v>
      </c>
      <c r="N2562" s="1334" t="s">
        <v>909</v>
      </c>
      <c r="O2562" s="1408" t="s">
        <v>3178</v>
      </c>
      <c r="P2562" s="179" t="s">
        <v>3179</v>
      </c>
    </row>
    <row r="2563" spans="1:16" s="68" customFormat="1" ht="56" customHeight="1" thickBot="1">
      <c r="A2563" s="75"/>
      <c r="B2563" s="1463" t="s">
        <v>2307</v>
      </c>
      <c r="C2563" s="614" t="s">
        <v>3177</v>
      </c>
      <c r="D2563" s="178"/>
      <c r="E2563" s="69"/>
      <c r="F2563" s="70"/>
      <c r="G2563" s="71"/>
      <c r="H2563" s="72"/>
      <c r="I2563" s="88"/>
      <c r="J2563" s="1419"/>
      <c r="K2563" s="952"/>
      <c r="L2563" s="58" t="s">
        <v>3171</v>
      </c>
      <c r="M2563" s="1446" t="s">
        <v>2157</v>
      </c>
      <c r="N2563" s="1334" t="s">
        <v>909</v>
      </c>
      <c r="O2563" s="1408" t="s">
        <v>3178</v>
      </c>
      <c r="P2563" s="179" t="s">
        <v>3180</v>
      </c>
    </row>
    <row r="2564" spans="1:16" s="68" customFormat="1" ht="56" customHeight="1" thickBot="1">
      <c r="A2564" s="75"/>
      <c r="B2564" s="1463" t="s">
        <v>2307</v>
      </c>
      <c r="C2564" s="614" t="s">
        <v>3177</v>
      </c>
      <c r="D2564" s="178"/>
      <c r="E2564" s="69"/>
      <c r="F2564" s="70"/>
      <c r="G2564" s="71"/>
      <c r="H2564" s="72"/>
      <c r="I2564" s="88"/>
      <c r="J2564" s="1419"/>
      <c r="K2564" s="952"/>
      <c r="L2564" s="58" t="s">
        <v>3172</v>
      </c>
      <c r="M2564" s="1446" t="s">
        <v>2157</v>
      </c>
      <c r="N2564" s="1334" t="s">
        <v>909</v>
      </c>
      <c r="O2564" s="1408" t="s">
        <v>3178</v>
      </c>
      <c r="P2564" s="179" t="s">
        <v>3160</v>
      </c>
    </row>
    <row r="2565" spans="1:16" s="68" customFormat="1" ht="56" customHeight="1" thickBot="1">
      <c r="A2565" s="75"/>
      <c r="B2565" s="1463" t="s">
        <v>2307</v>
      </c>
      <c r="C2565" s="614" t="s">
        <v>3177</v>
      </c>
      <c r="D2565" s="178"/>
      <c r="E2565" s="69"/>
      <c r="F2565" s="70"/>
      <c r="G2565" s="71"/>
      <c r="H2565" s="72"/>
      <c r="I2565" s="88"/>
      <c r="J2565" s="1419"/>
      <c r="K2565" s="952"/>
      <c r="L2565" s="58" t="s">
        <v>3173</v>
      </c>
      <c r="M2565" s="1446" t="s">
        <v>2157</v>
      </c>
      <c r="N2565" s="1334" t="s">
        <v>909</v>
      </c>
      <c r="O2565" s="1408" t="s">
        <v>3178</v>
      </c>
      <c r="P2565" s="179" t="s">
        <v>3160</v>
      </c>
    </row>
    <row r="2566" spans="1:16" s="68" customFormat="1" ht="42.65" customHeight="1" thickBot="1">
      <c r="A2566" s="75"/>
      <c r="B2566" s="1463" t="s">
        <v>2307</v>
      </c>
      <c r="C2566" s="614" t="s">
        <v>3181</v>
      </c>
      <c r="D2566" s="178"/>
      <c r="E2566" s="69"/>
      <c r="F2566" s="70"/>
      <c r="G2566" s="71"/>
      <c r="H2566" s="72"/>
      <c r="I2566" s="88"/>
      <c r="J2566" s="1419"/>
      <c r="K2566" s="952"/>
      <c r="L2566" s="58" t="s">
        <v>3166</v>
      </c>
      <c r="M2566" s="1446" t="s">
        <v>2157</v>
      </c>
      <c r="N2566" s="1334" t="s">
        <v>909</v>
      </c>
      <c r="O2566" s="1408" t="s">
        <v>3182</v>
      </c>
      <c r="P2566" s="179" t="s">
        <v>3160</v>
      </c>
    </row>
    <row r="2567" spans="1:16" s="68" customFormat="1" ht="42.65" customHeight="1" thickBot="1">
      <c r="A2567" s="75"/>
      <c r="B2567" s="1463" t="s">
        <v>2307</v>
      </c>
      <c r="C2567" s="614" t="s">
        <v>3181</v>
      </c>
      <c r="D2567" s="178"/>
      <c r="E2567" s="69"/>
      <c r="F2567" s="70"/>
      <c r="G2567" s="71"/>
      <c r="H2567" s="72"/>
      <c r="I2567" s="88"/>
      <c r="J2567" s="1419"/>
      <c r="K2567" s="952"/>
      <c r="L2567" s="58" t="s">
        <v>3168</v>
      </c>
      <c r="M2567" s="1446" t="s">
        <v>2157</v>
      </c>
      <c r="N2567" s="1334" t="s">
        <v>909</v>
      </c>
      <c r="O2567" s="1408" t="s">
        <v>3182</v>
      </c>
      <c r="P2567" s="179" t="s">
        <v>3160</v>
      </c>
    </row>
    <row r="2568" spans="1:16" s="68" customFormat="1" ht="42.65" customHeight="1" thickBot="1">
      <c r="A2568" s="75"/>
      <c r="B2568" s="1463" t="s">
        <v>2307</v>
      </c>
      <c r="C2568" s="614" t="s">
        <v>3181</v>
      </c>
      <c r="D2568" s="178"/>
      <c r="E2568" s="69"/>
      <c r="F2568" s="70"/>
      <c r="G2568" s="71"/>
      <c r="H2568" s="72"/>
      <c r="I2568" s="88"/>
      <c r="J2568" s="1419"/>
      <c r="K2568" s="952"/>
      <c r="L2568" s="58" t="s">
        <v>3169</v>
      </c>
      <c r="M2568" s="1446" t="s">
        <v>2157</v>
      </c>
      <c r="N2568" s="1334" t="s">
        <v>909</v>
      </c>
      <c r="O2568" s="1408" t="s">
        <v>3182</v>
      </c>
      <c r="P2568" s="179" t="s">
        <v>3164</v>
      </c>
    </row>
    <row r="2569" spans="1:16" s="68" customFormat="1" ht="42.65" customHeight="1" thickBot="1">
      <c r="A2569" s="75"/>
      <c r="B2569" s="1463" t="s">
        <v>2307</v>
      </c>
      <c r="C2569" s="614" t="s">
        <v>3181</v>
      </c>
      <c r="D2569" s="178"/>
      <c r="E2569" s="69"/>
      <c r="F2569" s="70"/>
      <c r="G2569" s="71"/>
      <c r="H2569" s="72"/>
      <c r="I2569" s="88"/>
      <c r="J2569" s="1419"/>
      <c r="K2569" s="952"/>
      <c r="L2569" s="58" t="s">
        <v>3171</v>
      </c>
      <c r="M2569" s="1446" t="s">
        <v>2157</v>
      </c>
      <c r="N2569" s="1334" t="s">
        <v>909</v>
      </c>
      <c r="O2569" s="1408" t="s">
        <v>3182</v>
      </c>
      <c r="P2569" s="179" t="s">
        <v>3164</v>
      </c>
    </row>
    <row r="2570" spans="1:16" s="68" customFormat="1" ht="42.65" customHeight="1" thickBot="1">
      <c r="A2570" s="75"/>
      <c r="B2570" s="1463" t="s">
        <v>2307</v>
      </c>
      <c r="C2570" s="614" t="s">
        <v>3181</v>
      </c>
      <c r="D2570" s="178"/>
      <c r="E2570" s="69"/>
      <c r="F2570" s="70"/>
      <c r="G2570" s="71"/>
      <c r="H2570" s="72"/>
      <c r="I2570" s="88"/>
      <c r="J2570" s="1419"/>
      <c r="K2570" s="952"/>
      <c r="L2570" s="58" t="s">
        <v>3172</v>
      </c>
      <c r="M2570" s="1446" t="s">
        <v>2157</v>
      </c>
      <c r="N2570" s="1334" t="s">
        <v>909</v>
      </c>
      <c r="O2570" s="1408" t="s">
        <v>3182</v>
      </c>
      <c r="P2570" s="179" t="s">
        <v>3160</v>
      </c>
    </row>
    <row r="2571" spans="1:16" s="68" customFormat="1" ht="42.65" customHeight="1" thickBot="1">
      <c r="A2571" s="75"/>
      <c r="B2571" s="1463" t="s">
        <v>2307</v>
      </c>
      <c r="C2571" s="614" t="s">
        <v>3181</v>
      </c>
      <c r="D2571" s="178"/>
      <c r="E2571" s="69"/>
      <c r="F2571" s="70"/>
      <c r="G2571" s="71"/>
      <c r="H2571" s="72"/>
      <c r="I2571" s="88"/>
      <c r="J2571" s="1419"/>
      <c r="K2571" s="952"/>
      <c r="L2571" s="58" t="s">
        <v>3173</v>
      </c>
      <c r="M2571" s="1446" t="s">
        <v>2157</v>
      </c>
      <c r="N2571" s="1334" t="s">
        <v>909</v>
      </c>
      <c r="O2571" s="1408" t="s">
        <v>3182</v>
      </c>
      <c r="P2571" s="179" t="s">
        <v>3160</v>
      </c>
    </row>
    <row r="2572" spans="1:16" s="68" customFormat="1" ht="42.65" customHeight="1" thickBot="1">
      <c r="A2572" s="75"/>
      <c r="B2572" s="1463" t="s">
        <v>2307</v>
      </c>
      <c r="C2572" s="614" t="s">
        <v>3183</v>
      </c>
      <c r="D2572" s="178"/>
      <c r="E2572" s="69"/>
      <c r="F2572" s="70"/>
      <c r="G2572" s="71"/>
      <c r="H2572" s="72"/>
      <c r="I2572" s="88"/>
      <c r="J2572" s="1419"/>
      <c r="K2572" s="952"/>
      <c r="L2572" s="58" t="s">
        <v>3166</v>
      </c>
      <c r="M2572" s="1446" t="s">
        <v>2157</v>
      </c>
      <c r="N2572" s="1334" t="s">
        <v>909</v>
      </c>
      <c r="O2572" s="1408" t="s">
        <v>3184</v>
      </c>
      <c r="P2572" s="179" t="s">
        <v>3160</v>
      </c>
    </row>
    <row r="2573" spans="1:16" s="68" customFormat="1" ht="42.65" customHeight="1" thickBot="1">
      <c r="A2573" s="75"/>
      <c r="B2573" s="1463" t="s">
        <v>2307</v>
      </c>
      <c r="C2573" s="614" t="s">
        <v>3183</v>
      </c>
      <c r="D2573" s="178"/>
      <c r="E2573" s="69"/>
      <c r="F2573" s="70"/>
      <c r="G2573" s="71"/>
      <c r="H2573" s="72"/>
      <c r="I2573" s="88"/>
      <c r="J2573" s="1419"/>
      <c r="K2573" s="952"/>
      <c r="L2573" s="58" t="s">
        <v>3168</v>
      </c>
      <c r="M2573" s="1446" t="s">
        <v>2157</v>
      </c>
      <c r="N2573" s="1334" t="s">
        <v>909</v>
      </c>
      <c r="O2573" s="1408" t="s">
        <v>3184</v>
      </c>
      <c r="P2573" s="179" t="s">
        <v>3160</v>
      </c>
    </row>
    <row r="2574" spans="1:16" s="68" customFormat="1" ht="42.65" customHeight="1" thickBot="1">
      <c r="A2574" s="75"/>
      <c r="B2574" s="1463" t="s">
        <v>2307</v>
      </c>
      <c r="C2574" s="614" t="s">
        <v>3183</v>
      </c>
      <c r="D2574" s="178"/>
      <c r="E2574" s="69"/>
      <c r="F2574" s="70"/>
      <c r="G2574" s="71"/>
      <c r="H2574" s="72"/>
      <c r="I2574" s="88"/>
      <c r="J2574" s="1419"/>
      <c r="K2574" s="952"/>
      <c r="L2574" s="58" t="s">
        <v>3169</v>
      </c>
      <c r="M2574" s="1446" t="s">
        <v>2157</v>
      </c>
      <c r="N2574" s="1334" t="s">
        <v>909</v>
      </c>
      <c r="O2574" s="1408" t="s">
        <v>3184</v>
      </c>
      <c r="P2574" s="179" t="s">
        <v>3164</v>
      </c>
    </row>
    <row r="2575" spans="1:16" s="68" customFormat="1" ht="42.65" customHeight="1" thickBot="1">
      <c r="A2575" s="75"/>
      <c r="B2575" s="1463" t="s">
        <v>2307</v>
      </c>
      <c r="C2575" s="614" t="s">
        <v>3183</v>
      </c>
      <c r="D2575" s="178"/>
      <c r="E2575" s="69"/>
      <c r="F2575" s="70"/>
      <c r="G2575" s="71"/>
      <c r="H2575" s="72"/>
      <c r="I2575" s="88"/>
      <c r="J2575" s="1419"/>
      <c r="K2575" s="952"/>
      <c r="L2575" s="58" t="s">
        <v>3171</v>
      </c>
      <c r="M2575" s="1446" t="s">
        <v>2157</v>
      </c>
      <c r="N2575" s="1334" t="s">
        <v>909</v>
      </c>
      <c r="O2575" s="1408" t="s">
        <v>3184</v>
      </c>
      <c r="P2575" s="179" t="s">
        <v>3161</v>
      </c>
    </row>
    <row r="2576" spans="1:16" s="68" customFormat="1" ht="42.65" customHeight="1" thickBot="1">
      <c r="A2576" s="75"/>
      <c r="B2576" s="1463" t="s">
        <v>2307</v>
      </c>
      <c r="C2576" s="614" t="s">
        <v>3183</v>
      </c>
      <c r="D2576" s="178"/>
      <c r="E2576" s="69"/>
      <c r="F2576" s="70"/>
      <c r="G2576" s="71"/>
      <c r="H2576" s="72"/>
      <c r="I2576" s="88"/>
      <c r="J2576" s="1419"/>
      <c r="K2576" s="952"/>
      <c r="L2576" s="58" t="s">
        <v>3172</v>
      </c>
      <c r="M2576" s="1446" t="s">
        <v>2157</v>
      </c>
      <c r="N2576" s="1334" t="s">
        <v>909</v>
      </c>
      <c r="O2576" s="1408" t="s">
        <v>3184</v>
      </c>
      <c r="P2576" s="179" t="s">
        <v>3160</v>
      </c>
    </row>
    <row r="2577" spans="1:16" s="68" customFormat="1" ht="42.65" customHeight="1" thickBot="1">
      <c r="A2577" s="75"/>
      <c r="B2577" s="1463" t="s">
        <v>2307</v>
      </c>
      <c r="C2577" s="614" t="s">
        <v>3183</v>
      </c>
      <c r="D2577" s="178"/>
      <c r="E2577" s="69"/>
      <c r="F2577" s="70"/>
      <c r="G2577" s="71"/>
      <c r="H2577" s="72"/>
      <c r="I2577" s="88"/>
      <c r="J2577" s="1419"/>
      <c r="K2577" s="952"/>
      <c r="L2577" s="58" t="s">
        <v>3173</v>
      </c>
      <c r="M2577" s="1446" t="s">
        <v>2157</v>
      </c>
      <c r="N2577" s="1334" t="s">
        <v>909</v>
      </c>
      <c r="O2577" s="1408" t="s">
        <v>3184</v>
      </c>
      <c r="P2577" s="179" t="s">
        <v>3160</v>
      </c>
    </row>
    <row r="2578" spans="1:16" s="68" customFormat="1" ht="42.65" customHeight="1" thickBot="1">
      <c r="A2578" s="75"/>
      <c r="B2578" s="1463" t="s">
        <v>2307</v>
      </c>
      <c r="C2578" s="614" t="s">
        <v>3185</v>
      </c>
      <c r="D2578" s="178"/>
      <c r="E2578" s="69"/>
      <c r="F2578" s="70"/>
      <c r="G2578" s="71"/>
      <c r="H2578" s="72"/>
      <c r="I2578" s="88"/>
      <c r="J2578" s="1419"/>
      <c r="K2578" s="952"/>
      <c r="L2578" s="58" t="s">
        <v>3166</v>
      </c>
      <c r="M2578" s="1446" t="s">
        <v>2157</v>
      </c>
      <c r="N2578" s="1334" t="s">
        <v>909</v>
      </c>
      <c r="O2578" s="1408" t="s">
        <v>3186</v>
      </c>
      <c r="P2578" s="179" t="s">
        <v>3160</v>
      </c>
    </row>
    <row r="2579" spans="1:16" s="68" customFormat="1" ht="42.65" customHeight="1" thickBot="1">
      <c r="A2579" s="75"/>
      <c r="B2579" s="1463" t="s">
        <v>2307</v>
      </c>
      <c r="C2579" s="614" t="s">
        <v>3185</v>
      </c>
      <c r="D2579" s="178"/>
      <c r="E2579" s="69"/>
      <c r="F2579" s="70"/>
      <c r="G2579" s="71"/>
      <c r="H2579" s="72"/>
      <c r="I2579" s="88"/>
      <c r="J2579" s="1419"/>
      <c r="K2579" s="952"/>
      <c r="L2579" s="58" t="s">
        <v>3168</v>
      </c>
      <c r="M2579" s="1446" t="s">
        <v>2157</v>
      </c>
      <c r="N2579" s="1334" t="s">
        <v>909</v>
      </c>
      <c r="O2579" s="1408" t="s">
        <v>3186</v>
      </c>
      <c r="P2579" s="179" t="s">
        <v>3160</v>
      </c>
    </row>
    <row r="2580" spans="1:16" s="68" customFormat="1" ht="42.65" customHeight="1" thickBot="1">
      <c r="A2580" s="75"/>
      <c r="B2580" s="1463" t="s">
        <v>2307</v>
      </c>
      <c r="C2580" s="614" t="s">
        <v>3185</v>
      </c>
      <c r="D2580" s="178"/>
      <c r="E2580" s="69"/>
      <c r="F2580" s="70"/>
      <c r="G2580" s="71"/>
      <c r="H2580" s="72"/>
      <c r="I2580" s="88"/>
      <c r="J2580" s="1419"/>
      <c r="K2580" s="952"/>
      <c r="L2580" s="58" t="s">
        <v>3169</v>
      </c>
      <c r="M2580" s="1446" t="s">
        <v>2157</v>
      </c>
      <c r="N2580" s="1334" t="s">
        <v>909</v>
      </c>
      <c r="O2580" s="1408" t="s">
        <v>3186</v>
      </c>
      <c r="P2580" s="179" t="s">
        <v>3161</v>
      </c>
    </row>
    <row r="2581" spans="1:16" s="68" customFormat="1" ht="42.65" customHeight="1" thickBot="1">
      <c r="A2581" s="75"/>
      <c r="B2581" s="1463" t="s">
        <v>2307</v>
      </c>
      <c r="C2581" s="614" t="s">
        <v>3185</v>
      </c>
      <c r="D2581" s="1590"/>
      <c r="E2581" s="947"/>
      <c r="F2581" s="948"/>
      <c r="G2581" s="949" t="str">
        <f>IF(F2581=0,"",E2581/F2581)</f>
        <v/>
      </c>
      <c r="H2581" s="933" t="str">
        <f>IF(F2581=0,"",G2581*1.35)</f>
        <v/>
      </c>
      <c r="I2581" s="86"/>
      <c r="J2581" s="890"/>
      <c r="K2581" s="933" t="str">
        <f>IF(I2581=0,"",I2581*1.35*J2581)</f>
        <v/>
      </c>
      <c r="L2581" s="58" t="s">
        <v>3171</v>
      </c>
      <c r="M2581" s="1446" t="s">
        <v>2157</v>
      </c>
      <c r="N2581" s="1334" t="s">
        <v>909</v>
      </c>
      <c r="O2581" s="1408" t="s">
        <v>3186</v>
      </c>
      <c r="P2581" s="179" t="s">
        <v>3161</v>
      </c>
    </row>
    <row r="2582" spans="1:16" s="68" customFormat="1" ht="42.65" customHeight="1" thickBot="1">
      <c r="A2582" s="75"/>
      <c r="B2582" s="1463" t="s">
        <v>2307</v>
      </c>
      <c r="C2582" s="614" t="s">
        <v>3185</v>
      </c>
      <c r="D2582" s="178"/>
      <c r="E2582" s="947"/>
      <c r="F2582" s="948"/>
      <c r="G2582" s="949"/>
      <c r="H2582" s="933"/>
      <c r="I2582" s="1084"/>
      <c r="J2582" s="1419"/>
      <c r="K2582" s="35"/>
      <c r="L2582" s="58" t="s">
        <v>3172</v>
      </c>
      <c r="M2582" s="1446" t="s">
        <v>2157</v>
      </c>
      <c r="N2582" s="1334" t="s">
        <v>909</v>
      </c>
      <c r="O2582" s="1408" t="s">
        <v>3186</v>
      </c>
      <c r="P2582" s="179" t="s">
        <v>3160</v>
      </c>
    </row>
    <row r="2583" spans="1:16" s="68" customFormat="1" ht="42.65" customHeight="1" thickBot="1">
      <c r="A2583" s="75"/>
      <c r="B2583" s="1463" t="s">
        <v>2307</v>
      </c>
      <c r="C2583" s="614" t="s">
        <v>3185</v>
      </c>
      <c r="D2583" s="178"/>
      <c r="E2583" s="947"/>
      <c r="F2583" s="948"/>
      <c r="G2583" s="949"/>
      <c r="H2583" s="933"/>
      <c r="I2583" s="1084"/>
      <c r="J2583" s="1419"/>
      <c r="K2583" s="35"/>
      <c r="L2583" s="58" t="s">
        <v>3173</v>
      </c>
      <c r="M2583" s="1446" t="s">
        <v>2157</v>
      </c>
      <c r="N2583" s="1334" t="s">
        <v>909</v>
      </c>
      <c r="O2583" s="1408" t="s">
        <v>3186</v>
      </c>
      <c r="P2583" s="179" t="s">
        <v>3160</v>
      </c>
    </row>
    <row r="2584" spans="1:16" s="68" customFormat="1" ht="42.65" customHeight="1">
      <c r="A2584" s="75"/>
      <c r="B2584" s="953" t="s">
        <v>3187</v>
      </c>
      <c r="C2584" s="607" t="s">
        <v>3188</v>
      </c>
      <c r="D2584" s="178" t="s">
        <v>465</v>
      </c>
      <c r="E2584" s="947"/>
      <c r="F2584" s="948"/>
      <c r="G2584" s="949" t="str">
        <f>IF(F2584=0,"",E2584/F2584)</f>
        <v/>
      </c>
      <c r="H2584" s="933" t="str">
        <f>IF(F2584=0,"",G2584*1.35)</f>
        <v/>
      </c>
      <c r="I2584" s="86"/>
      <c r="J2584" s="890"/>
      <c r="K2584" s="933" t="str">
        <f>IF(I2584=0,"",I2584*1.35*J2584)</f>
        <v/>
      </c>
      <c r="L2584" s="155"/>
      <c r="M2584" s="154" t="s">
        <v>86</v>
      </c>
      <c r="N2584" s="1334" t="s">
        <v>22</v>
      </c>
      <c r="O2584" s="1408" t="s">
        <v>3189</v>
      </c>
      <c r="P2584" s="179" t="s">
        <v>1549</v>
      </c>
    </row>
    <row r="2585" spans="1:16" s="68" customFormat="1" ht="42.65" customHeight="1">
      <c r="A2585" s="75"/>
      <c r="B2585" s="1232" t="s">
        <v>3187</v>
      </c>
      <c r="C2585" s="607" t="s">
        <v>3190</v>
      </c>
      <c r="D2585" s="178" t="s">
        <v>465</v>
      </c>
      <c r="E2585" s="947"/>
      <c r="F2585" s="948"/>
      <c r="G2585" s="949" t="str">
        <f>IF(F2585=0,"",E2585/F2585)</f>
        <v/>
      </c>
      <c r="H2585" s="933" t="str">
        <f>IF(F2585=0,"",G2585*1.35)</f>
        <v/>
      </c>
      <c r="I2585" s="86"/>
      <c r="J2585" s="890"/>
      <c r="K2585" s="933" t="str">
        <f>IF(I2585=0,"",I2585*1.35*J2585)</f>
        <v/>
      </c>
      <c r="L2585" s="155"/>
      <c r="M2585" s="154" t="s">
        <v>86</v>
      </c>
      <c r="N2585" s="1334" t="s">
        <v>22</v>
      </c>
      <c r="O2585" s="1408" t="s">
        <v>3191</v>
      </c>
      <c r="P2585" s="179" t="s">
        <v>1549</v>
      </c>
    </row>
    <row r="2586" spans="1:16" s="14" customFormat="1" ht="42.65" customHeight="1">
      <c r="A2586" s="1018"/>
      <c r="B2586" s="1232" t="s">
        <v>3187</v>
      </c>
      <c r="C2586" s="611" t="s">
        <v>3192</v>
      </c>
      <c r="D2586" s="178" t="s">
        <v>465</v>
      </c>
      <c r="E2586" s="947"/>
      <c r="F2586" s="948"/>
      <c r="G2586" s="949" t="str">
        <f>IF(F2586=0,"",E2586/F2586)</f>
        <v/>
      </c>
      <c r="H2586" s="933" t="str">
        <f>IF(F2586=0,"",G2586*1.35)</f>
        <v/>
      </c>
      <c r="I2586" s="86"/>
      <c r="J2586" s="890"/>
      <c r="K2586" s="933" t="str">
        <f>IF(I2586=0,"",I2586*1.35*J2586)</f>
        <v/>
      </c>
      <c r="L2586" s="1078"/>
      <c r="M2586" s="905" t="s">
        <v>86</v>
      </c>
      <c r="N2586" s="1334" t="s">
        <v>22</v>
      </c>
      <c r="O2586" s="1405" t="s">
        <v>3193</v>
      </c>
      <c r="P2586" s="1343" t="s">
        <v>1549</v>
      </c>
    </row>
    <row r="2587" spans="1:16" s="14" customFormat="1" ht="42.65" customHeight="1">
      <c r="A2587" s="1018"/>
      <c r="B2587" s="1232" t="s">
        <v>2318</v>
      </c>
      <c r="C2587" s="611" t="s">
        <v>3194</v>
      </c>
      <c r="D2587" s="1468" t="s">
        <v>2177</v>
      </c>
      <c r="E2587" s="24"/>
      <c r="F2587" s="948"/>
      <c r="G2587" s="949"/>
      <c r="H2587" s="933"/>
      <c r="I2587" s="790"/>
      <c r="J2587" s="890"/>
      <c r="K2587" s="932" t="str">
        <f>IF(I2588=0,"",I2588*1.35*#REF!)</f>
        <v/>
      </c>
      <c r="L2587" s="814" t="s">
        <v>52</v>
      </c>
      <c r="M2587" s="905" t="s">
        <v>21</v>
      </c>
      <c r="N2587" s="1334" t="s">
        <v>22</v>
      </c>
      <c r="O2587" s="1406" t="s">
        <v>3195</v>
      </c>
      <c r="P2587" s="1343" t="s">
        <v>3196</v>
      </c>
    </row>
    <row r="2588" spans="1:16" s="14" customFormat="1" ht="42.65" customHeight="1">
      <c r="A2588" s="1018"/>
      <c r="B2588" s="1232" t="s">
        <v>2318</v>
      </c>
      <c r="C2588" s="611" t="s">
        <v>3194</v>
      </c>
      <c r="D2588" s="1464" t="s">
        <v>2177</v>
      </c>
      <c r="E2588" s="127"/>
      <c r="F2588" s="930"/>
      <c r="G2588" s="931"/>
      <c r="H2588" s="932"/>
      <c r="I2588" s="790"/>
      <c r="J2588" s="1428"/>
      <c r="K2588" s="932"/>
      <c r="L2588" s="58" t="s">
        <v>447</v>
      </c>
      <c r="M2588" s="154" t="s">
        <v>21</v>
      </c>
      <c r="N2588" s="1334" t="s">
        <v>22</v>
      </c>
      <c r="O2588" s="1406" t="s">
        <v>3195</v>
      </c>
      <c r="P2588" s="1343" t="s">
        <v>3196</v>
      </c>
    </row>
    <row r="2589" spans="1:16" s="14" customFormat="1" ht="42.65" customHeight="1">
      <c r="A2589" s="1018"/>
      <c r="B2589" s="1232" t="s">
        <v>2318</v>
      </c>
      <c r="C2589" s="611" t="s">
        <v>3194</v>
      </c>
      <c r="D2589" s="1464" t="s">
        <v>2177</v>
      </c>
      <c r="E2589" s="127"/>
      <c r="F2589" s="930"/>
      <c r="G2589" s="931"/>
      <c r="H2589" s="932"/>
      <c r="I2589" s="790"/>
      <c r="J2589" s="1428"/>
      <c r="K2589" s="932"/>
      <c r="L2589" s="58" t="s">
        <v>904</v>
      </c>
      <c r="M2589" s="154" t="s">
        <v>21</v>
      </c>
      <c r="N2589" s="1334" t="s">
        <v>22</v>
      </c>
      <c r="O2589" s="1406" t="s">
        <v>3195</v>
      </c>
      <c r="P2589" s="1343" t="s">
        <v>3197</v>
      </c>
    </row>
    <row r="2590" spans="1:16" s="14" customFormat="1" ht="42.65" customHeight="1">
      <c r="A2590" s="1018"/>
      <c r="B2590" s="953" t="s">
        <v>2318</v>
      </c>
      <c r="C2590" s="611" t="s">
        <v>3194</v>
      </c>
      <c r="D2590" s="1464" t="s">
        <v>2177</v>
      </c>
      <c r="E2590" s="127"/>
      <c r="F2590" s="930"/>
      <c r="G2590" s="931"/>
      <c r="H2590" s="932"/>
      <c r="I2590" s="790"/>
      <c r="J2590" s="1428"/>
      <c r="K2590" s="932"/>
      <c r="L2590" s="58" t="s">
        <v>906</v>
      </c>
      <c r="M2590" s="154" t="s">
        <v>21</v>
      </c>
      <c r="N2590" s="1334" t="s">
        <v>22</v>
      </c>
      <c r="O2590" s="1558" t="s">
        <v>3195</v>
      </c>
      <c r="P2590" s="179" t="s">
        <v>3197</v>
      </c>
    </row>
    <row r="2591" spans="1:16" s="14" customFormat="1" ht="42.65" customHeight="1">
      <c r="A2591" s="1018"/>
      <c r="B2591" s="953" t="s">
        <v>2318</v>
      </c>
      <c r="C2591" s="607" t="s">
        <v>3198</v>
      </c>
      <c r="D2591" s="1464" t="s">
        <v>2177</v>
      </c>
      <c r="E2591" s="127"/>
      <c r="F2591" s="930"/>
      <c r="G2591" s="931"/>
      <c r="H2591" s="932"/>
      <c r="I2591" s="790"/>
      <c r="J2591" s="1428"/>
      <c r="K2591" s="932"/>
      <c r="L2591" s="814" t="s">
        <v>52</v>
      </c>
      <c r="M2591" s="154" t="s">
        <v>21</v>
      </c>
      <c r="N2591" s="1334" t="s">
        <v>22</v>
      </c>
      <c r="O2591" s="1408" t="s">
        <v>3199</v>
      </c>
      <c r="P2591" s="1343" t="s">
        <v>3196</v>
      </c>
    </row>
    <row r="2592" spans="1:16" s="14" customFormat="1" ht="42.65" customHeight="1">
      <c r="A2592" s="1018"/>
      <c r="B2592" s="953" t="s">
        <v>2318</v>
      </c>
      <c r="C2592" s="607" t="s">
        <v>3198</v>
      </c>
      <c r="D2592" s="1464" t="s">
        <v>2177</v>
      </c>
      <c r="E2592" s="127"/>
      <c r="F2592" s="930"/>
      <c r="G2592" s="931"/>
      <c r="H2592" s="932"/>
      <c r="I2592" s="790"/>
      <c r="J2592" s="1428"/>
      <c r="K2592" s="932"/>
      <c r="L2592" s="58" t="s">
        <v>447</v>
      </c>
      <c r="M2592" s="154" t="s">
        <v>21</v>
      </c>
      <c r="N2592" s="1334" t="s">
        <v>22</v>
      </c>
      <c r="O2592" s="1408" t="s">
        <v>3199</v>
      </c>
      <c r="P2592" s="1343" t="s">
        <v>3200</v>
      </c>
    </row>
    <row r="2593" spans="1:16" s="14" customFormat="1" ht="42.65" customHeight="1">
      <c r="A2593" s="1018"/>
      <c r="B2593" s="953" t="s">
        <v>2318</v>
      </c>
      <c r="C2593" s="607" t="s">
        <v>3198</v>
      </c>
      <c r="D2593" s="1464" t="s">
        <v>2177</v>
      </c>
      <c r="E2593" s="127"/>
      <c r="F2593" s="930"/>
      <c r="G2593" s="931"/>
      <c r="H2593" s="932"/>
      <c r="I2593" s="790"/>
      <c r="J2593" s="1428"/>
      <c r="K2593" s="932"/>
      <c r="L2593" s="58" t="s">
        <v>904</v>
      </c>
      <c r="M2593" s="154" t="s">
        <v>21</v>
      </c>
      <c r="N2593" s="1334" t="s">
        <v>22</v>
      </c>
      <c r="O2593" s="1408" t="s">
        <v>3199</v>
      </c>
      <c r="P2593" s="1343" t="s">
        <v>3197</v>
      </c>
    </row>
    <row r="2594" spans="1:16" s="14" customFormat="1" ht="42.65" customHeight="1">
      <c r="A2594" s="1018"/>
      <c r="B2594" s="1232" t="s">
        <v>2318</v>
      </c>
      <c r="C2594" s="607" t="s">
        <v>3198</v>
      </c>
      <c r="D2594" s="1464" t="s">
        <v>2177</v>
      </c>
      <c r="E2594" s="127"/>
      <c r="F2594" s="930"/>
      <c r="G2594" s="931"/>
      <c r="H2594" s="932"/>
      <c r="I2594" s="790"/>
      <c r="J2594" s="1428"/>
      <c r="K2594" s="932"/>
      <c r="L2594" s="58" t="s">
        <v>906</v>
      </c>
      <c r="M2594" s="154" t="s">
        <v>21</v>
      </c>
      <c r="N2594" s="1334" t="s">
        <v>22</v>
      </c>
      <c r="O2594" s="1408" t="s">
        <v>3199</v>
      </c>
      <c r="P2594" s="179" t="s">
        <v>3197</v>
      </c>
    </row>
    <row r="2595" spans="1:16" s="14" customFormat="1" ht="42.65" customHeight="1">
      <c r="A2595" s="1018"/>
      <c r="B2595" s="1232" t="s">
        <v>2318</v>
      </c>
      <c r="C2595" s="611" t="s">
        <v>3201</v>
      </c>
      <c r="D2595" s="1464" t="s">
        <v>2177</v>
      </c>
      <c r="E2595" s="127"/>
      <c r="F2595" s="930"/>
      <c r="G2595" s="931"/>
      <c r="H2595" s="932"/>
      <c r="I2595" s="790"/>
      <c r="J2595" s="1428"/>
      <c r="K2595" s="932"/>
      <c r="L2595" s="814" t="s">
        <v>52</v>
      </c>
      <c r="M2595" s="154" t="s">
        <v>21</v>
      </c>
      <c r="N2595" s="1334" t="s">
        <v>22</v>
      </c>
      <c r="O2595" s="1408" t="s">
        <v>3202</v>
      </c>
      <c r="P2595" s="179" t="s">
        <v>3196</v>
      </c>
    </row>
    <row r="2596" spans="1:16" s="14" customFormat="1" ht="42.65" customHeight="1">
      <c r="A2596" s="1018"/>
      <c r="B2596" s="1232" t="s">
        <v>2318</v>
      </c>
      <c r="C2596" s="611" t="s">
        <v>3201</v>
      </c>
      <c r="D2596" s="1464" t="s">
        <v>2177</v>
      </c>
      <c r="E2596" s="127"/>
      <c r="F2596" s="930"/>
      <c r="G2596" s="931"/>
      <c r="H2596" s="932"/>
      <c r="I2596" s="790"/>
      <c r="J2596" s="1428"/>
      <c r="K2596" s="932"/>
      <c r="L2596" s="58" t="s">
        <v>447</v>
      </c>
      <c r="M2596" s="154" t="s">
        <v>21</v>
      </c>
      <c r="N2596" s="1334" t="s">
        <v>22</v>
      </c>
      <c r="O2596" s="1408" t="s">
        <v>3202</v>
      </c>
      <c r="P2596" s="179" t="s">
        <v>3196</v>
      </c>
    </row>
    <row r="2597" spans="1:16" s="14" customFormat="1" ht="42.65" customHeight="1">
      <c r="A2597" s="1018"/>
      <c r="B2597" s="1232" t="s">
        <v>2318</v>
      </c>
      <c r="C2597" s="611" t="s">
        <v>3201</v>
      </c>
      <c r="D2597" s="1464" t="s">
        <v>2177</v>
      </c>
      <c r="E2597" s="127"/>
      <c r="F2597" s="930"/>
      <c r="G2597" s="931"/>
      <c r="H2597" s="932"/>
      <c r="I2597" s="790"/>
      <c r="J2597" s="1428"/>
      <c r="K2597" s="932"/>
      <c r="L2597" s="58" t="s">
        <v>904</v>
      </c>
      <c r="M2597" s="154" t="s">
        <v>21</v>
      </c>
      <c r="N2597" s="1334" t="s">
        <v>22</v>
      </c>
      <c r="O2597" s="1408" t="s">
        <v>3202</v>
      </c>
      <c r="P2597" s="179" t="s">
        <v>3203</v>
      </c>
    </row>
    <row r="2598" spans="1:16" s="14" customFormat="1" ht="42.65" customHeight="1">
      <c r="A2598" s="1018"/>
      <c r="B2598" s="1232" t="s">
        <v>2318</v>
      </c>
      <c r="C2598" s="611" t="s">
        <v>3201</v>
      </c>
      <c r="D2598" s="1464" t="s">
        <v>2177</v>
      </c>
      <c r="E2598" s="127"/>
      <c r="F2598" s="930"/>
      <c r="G2598" s="931"/>
      <c r="H2598" s="932"/>
      <c r="I2598" s="790"/>
      <c r="J2598" s="1428"/>
      <c r="K2598" s="932"/>
      <c r="L2598" s="58" t="s">
        <v>906</v>
      </c>
      <c r="M2598" s="154" t="s">
        <v>21</v>
      </c>
      <c r="N2598" s="1334" t="s">
        <v>22</v>
      </c>
      <c r="O2598" s="1408" t="s">
        <v>3202</v>
      </c>
      <c r="P2598" s="179" t="s">
        <v>3203</v>
      </c>
    </row>
    <row r="2599" spans="1:16" s="14" customFormat="1" ht="42.65" customHeight="1">
      <c r="A2599" s="1018"/>
      <c r="B2599" s="1232" t="s">
        <v>2318</v>
      </c>
      <c r="C2599" s="611" t="s">
        <v>3204</v>
      </c>
      <c r="D2599" s="1464" t="s">
        <v>2177</v>
      </c>
      <c r="E2599" s="127"/>
      <c r="F2599" s="930"/>
      <c r="G2599" s="931"/>
      <c r="H2599" s="932"/>
      <c r="I2599" s="790"/>
      <c r="J2599" s="1428"/>
      <c r="K2599" s="932" t="str">
        <f>IF(I2600=0,"",I2600*1.35*#REF!)</f>
        <v/>
      </c>
      <c r="L2599" s="814" t="s">
        <v>52</v>
      </c>
      <c r="M2599" s="154" t="s">
        <v>86</v>
      </c>
      <c r="N2599" s="1334" t="s">
        <v>22</v>
      </c>
      <c r="O2599" s="1408" t="s">
        <v>3205</v>
      </c>
      <c r="P2599" s="179" t="s">
        <v>3196</v>
      </c>
    </row>
    <row r="2600" spans="1:16" s="14" customFormat="1" ht="42.65" customHeight="1">
      <c r="A2600" s="1018"/>
      <c r="B2600" s="1232" t="s">
        <v>2318</v>
      </c>
      <c r="C2600" s="611" t="s">
        <v>3204</v>
      </c>
      <c r="D2600" s="1464" t="s">
        <v>2177</v>
      </c>
      <c r="E2600" s="127"/>
      <c r="F2600" s="930"/>
      <c r="G2600" s="931"/>
      <c r="H2600" s="932"/>
      <c r="I2600" s="790"/>
      <c r="J2600" s="1428"/>
      <c r="K2600" s="932" t="str">
        <f>IF(I2601=0,"",I2601*1.35*#REF!)</f>
        <v/>
      </c>
      <c r="L2600" s="58" t="s">
        <v>447</v>
      </c>
      <c r="M2600" s="154" t="s">
        <v>86</v>
      </c>
      <c r="N2600" s="1334" t="s">
        <v>22</v>
      </c>
      <c r="O2600" s="1408" t="s">
        <v>3205</v>
      </c>
      <c r="P2600" s="179" t="s">
        <v>3196</v>
      </c>
    </row>
    <row r="2601" spans="1:16" s="14" customFormat="1" ht="42.65" customHeight="1">
      <c r="A2601" s="1018"/>
      <c r="B2601" s="1232" t="s">
        <v>2318</v>
      </c>
      <c r="C2601" s="611" t="s">
        <v>3204</v>
      </c>
      <c r="D2601" s="1464" t="s">
        <v>2177</v>
      </c>
      <c r="E2601" s="127"/>
      <c r="F2601" s="930"/>
      <c r="G2601" s="931"/>
      <c r="H2601" s="932"/>
      <c r="I2601" s="790"/>
      <c r="J2601" s="1428"/>
      <c r="K2601" s="932" t="str">
        <f>IF(I2602=0,"",I2602*1.35*#REF!)</f>
        <v/>
      </c>
      <c r="L2601" s="58" t="s">
        <v>904</v>
      </c>
      <c r="M2601" s="154" t="s">
        <v>86</v>
      </c>
      <c r="N2601" s="1334" t="s">
        <v>22</v>
      </c>
      <c r="O2601" s="1408" t="s">
        <v>3205</v>
      </c>
      <c r="P2601" s="179" t="s">
        <v>3203</v>
      </c>
    </row>
    <row r="2602" spans="1:16" s="14" customFormat="1" ht="42.65" customHeight="1">
      <c r="A2602" s="1018"/>
      <c r="B2602" s="1232" t="s">
        <v>2318</v>
      </c>
      <c r="C2602" s="611" t="s">
        <v>3204</v>
      </c>
      <c r="D2602" s="1464" t="s">
        <v>2177</v>
      </c>
      <c r="E2602" s="127"/>
      <c r="F2602" s="930"/>
      <c r="G2602" s="931"/>
      <c r="H2602" s="932"/>
      <c r="I2602" s="790"/>
      <c r="J2602" s="1428"/>
      <c r="K2602" s="932"/>
      <c r="L2602" s="58" t="s">
        <v>906</v>
      </c>
      <c r="M2602" s="154" t="s">
        <v>86</v>
      </c>
      <c r="N2602" s="1334" t="s">
        <v>22</v>
      </c>
      <c r="O2602" s="1408" t="s">
        <v>3205</v>
      </c>
      <c r="P2602" s="179" t="s">
        <v>3203</v>
      </c>
    </row>
    <row r="2603" spans="1:16" s="14" customFormat="1" ht="42.65" customHeight="1">
      <c r="A2603" s="1018"/>
      <c r="B2603" s="1232" t="s">
        <v>2318</v>
      </c>
      <c r="C2603" s="607" t="s">
        <v>3206</v>
      </c>
      <c r="D2603" s="1464" t="s">
        <v>2177</v>
      </c>
      <c r="E2603" s="127"/>
      <c r="F2603" s="930"/>
      <c r="G2603" s="931"/>
      <c r="H2603" s="932"/>
      <c r="I2603" s="790"/>
      <c r="J2603" s="1428"/>
      <c r="K2603" s="932" t="str">
        <f>IF(I2604=0,"",I2604*1.35*#REF!)</f>
        <v/>
      </c>
      <c r="L2603" s="58" t="s">
        <v>52</v>
      </c>
      <c r="M2603" s="154" t="s">
        <v>86</v>
      </c>
      <c r="N2603" s="1334" t="s">
        <v>22</v>
      </c>
      <c r="O2603" s="1410" t="s">
        <v>3205</v>
      </c>
      <c r="P2603" s="179" t="s">
        <v>3207</v>
      </c>
    </row>
    <row r="2604" spans="1:16" s="14" customFormat="1" ht="42.65" customHeight="1">
      <c r="A2604" s="1018"/>
      <c r="B2604" s="1232" t="s">
        <v>2318</v>
      </c>
      <c r="C2604" s="607" t="s">
        <v>3206</v>
      </c>
      <c r="D2604" s="1464" t="s">
        <v>2177</v>
      </c>
      <c r="E2604" s="127"/>
      <c r="F2604" s="930"/>
      <c r="G2604" s="931"/>
      <c r="H2604" s="932"/>
      <c r="I2604" s="790"/>
      <c r="J2604" s="1428"/>
      <c r="K2604" s="932" t="str">
        <f>IF(I2605=0,"",I2605*1.35*#REF!)</f>
        <v/>
      </c>
      <c r="L2604" s="58" t="s">
        <v>445</v>
      </c>
      <c r="M2604" s="154" t="s">
        <v>86</v>
      </c>
      <c r="N2604" s="1334" t="s">
        <v>22</v>
      </c>
      <c r="O2604" s="1410" t="s">
        <v>3205</v>
      </c>
      <c r="P2604" s="179" t="s">
        <v>3208</v>
      </c>
    </row>
    <row r="2605" spans="1:16" s="14" customFormat="1" ht="42.65" customHeight="1">
      <c r="A2605" s="1018"/>
      <c r="B2605" s="1232" t="s">
        <v>2318</v>
      </c>
      <c r="C2605" s="607" t="s">
        <v>3206</v>
      </c>
      <c r="D2605" s="1464" t="s">
        <v>2177</v>
      </c>
      <c r="E2605" s="127"/>
      <c r="F2605" s="930"/>
      <c r="G2605" s="931"/>
      <c r="H2605" s="932"/>
      <c r="I2605" s="790"/>
      <c r="J2605" s="1428"/>
      <c r="K2605" s="932"/>
      <c r="L2605" s="58" t="s">
        <v>447</v>
      </c>
      <c r="M2605" s="154" t="s">
        <v>86</v>
      </c>
      <c r="N2605" s="1334" t="s">
        <v>22</v>
      </c>
      <c r="O2605" s="1410" t="s">
        <v>3205</v>
      </c>
      <c r="P2605" s="179" t="s">
        <v>3207</v>
      </c>
    </row>
    <row r="2606" spans="1:16" s="14" customFormat="1" ht="42.65" customHeight="1">
      <c r="A2606" s="1018"/>
      <c r="B2606" s="1232" t="s">
        <v>2318</v>
      </c>
      <c r="C2606" s="607" t="s">
        <v>3209</v>
      </c>
      <c r="D2606" s="1464" t="s">
        <v>2177</v>
      </c>
      <c r="E2606" s="127"/>
      <c r="F2606" s="930"/>
      <c r="G2606" s="931"/>
      <c r="H2606" s="932"/>
      <c r="I2606" s="790"/>
      <c r="J2606" s="1428"/>
      <c r="K2606" s="932" t="str">
        <f>IF(I2607=0,"",I2607*1.35*#REF!)</f>
        <v/>
      </c>
      <c r="L2606" s="814" t="s">
        <v>52</v>
      </c>
      <c r="M2606" s="154" t="s">
        <v>86</v>
      </c>
      <c r="N2606" s="1334" t="s">
        <v>22</v>
      </c>
      <c r="O2606" s="1408" t="s">
        <v>3210</v>
      </c>
      <c r="P2606" s="179" t="s">
        <v>3207</v>
      </c>
    </row>
    <row r="2607" spans="1:16" s="14" customFormat="1" ht="42.65" customHeight="1">
      <c r="A2607" s="1018"/>
      <c r="B2607" s="1232" t="s">
        <v>2318</v>
      </c>
      <c r="C2607" s="607" t="s">
        <v>3209</v>
      </c>
      <c r="D2607" s="1464" t="s">
        <v>2177</v>
      </c>
      <c r="E2607" s="127"/>
      <c r="F2607" s="930"/>
      <c r="G2607" s="931"/>
      <c r="H2607" s="932"/>
      <c r="I2607" s="790"/>
      <c r="J2607" s="1428"/>
      <c r="K2607" s="932" t="str">
        <f>IF(I2608=0,"",I2608*1.35*#REF!)</f>
        <v/>
      </c>
      <c r="L2607" s="58" t="s">
        <v>447</v>
      </c>
      <c r="M2607" s="154" t="s">
        <v>86</v>
      </c>
      <c r="N2607" s="1334" t="s">
        <v>22</v>
      </c>
      <c r="O2607" s="1408" t="s">
        <v>3210</v>
      </c>
      <c r="P2607" s="179" t="s">
        <v>3207</v>
      </c>
    </row>
    <row r="2608" spans="1:16" s="14" customFormat="1" ht="42.65" customHeight="1">
      <c r="A2608" s="1018"/>
      <c r="B2608" s="1232" t="s">
        <v>2318</v>
      </c>
      <c r="C2608" s="611" t="s">
        <v>3209</v>
      </c>
      <c r="D2608" s="1464" t="s">
        <v>2177</v>
      </c>
      <c r="E2608" s="127"/>
      <c r="F2608" s="930"/>
      <c r="G2608" s="931"/>
      <c r="H2608" s="932"/>
      <c r="I2608" s="790"/>
      <c r="J2608" s="1428"/>
      <c r="K2608" s="932" t="str">
        <f>IF(I2609=0,"",I2609*1.35*#REF!)</f>
        <v/>
      </c>
      <c r="L2608" s="58" t="s">
        <v>904</v>
      </c>
      <c r="M2608" s="154" t="s">
        <v>86</v>
      </c>
      <c r="N2608" s="1334" t="s">
        <v>22</v>
      </c>
      <c r="O2608" s="1408" t="s">
        <v>3210</v>
      </c>
      <c r="P2608" s="1343" t="s">
        <v>3211</v>
      </c>
    </row>
    <row r="2609" spans="1:16" s="14" customFormat="1" ht="67" customHeight="1">
      <c r="A2609" s="1018"/>
      <c r="B2609" s="953" t="s">
        <v>2318</v>
      </c>
      <c r="C2609" s="611" t="s">
        <v>3209</v>
      </c>
      <c r="D2609" s="1464" t="s">
        <v>2177</v>
      </c>
      <c r="E2609" s="127"/>
      <c r="F2609" s="930"/>
      <c r="G2609" s="931"/>
      <c r="H2609" s="932"/>
      <c r="I2609" s="790"/>
      <c r="J2609" s="1428"/>
      <c r="K2609" s="932"/>
      <c r="L2609" s="58" t="s">
        <v>906</v>
      </c>
      <c r="M2609" s="154" t="s">
        <v>86</v>
      </c>
      <c r="N2609" s="1334" t="s">
        <v>22</v>
      </c>
      <c r="O2609" s="1408" t="s">
        <v>3210</v>
      </c>
      <c r="P2609" s="1343" t="s">
        <v>3211</v>
      </c>
    </row>
    <row r="2610" spans="1:16" s="14" customFormat="1" ht="67" customHeight="1">
      <c r="A2610" s="1018"/>
      <c r="B2610" s="953" t="s">
        <v>2318</v>
      </c>
      <c r="C2610" s="607" t="s">
        <v>3212</v>
      </c>
      <c r="D2610" s="1464" t="s">
        <v>2177</v>
      </c>
      <c r="E2610" s="127"/>
      <c r="F2610" s="930"/>
      <c r="G2610" s="931"/>
      <c r="H2610" s="932"/>
      <c r="I2610" s="790"/>
      <c r="J2610" s="1428"/>
      <c r="K2610" s="932"/>
      <c r="L2610" s="814" t="s">
        <v>52</v>
      </c>
      <c r="M2610" s="154" t="s">
        <v>86</v>
      </c>
      <c r="N2610" s="1334" t="s">
        <v>22</v>
      </c>
      <c r="O2610" s="1408" t="s">
        <v>3213</v>
      </c>
      <c r="P2610" s="1574" t="s">
        <v>3214</v>
      </c>
    </row>
    <row r="2611" spans="1:16" s="14" customFormat="1" ht="67" customHeight="1">
      <c r="A2611" s="1018"/>
      <c r="B2611" s="1232" t="s">
        <v>2318</v>
      </c>
      <c r="C2611" s="607" t="s">
        <v>3212</v>
      </c>
      <c r="D2611" s="1464" t="s">
        <v>2177</v>
      </c>
      <c r="E2611" s="127"/>
      <c r="F2611" s="930"/>
      <c r="G2611" s="931"/>
      <c r="H2611" s="932"/>
      <c r="I2611" s="790"/>
      <c r="J2611" s="1428"/>
      <c r="K2611" s="932"/>
      <c r="L2611" s="58" t="s">
        <v>447</v>
      </c>
      <c r="M2611" s="154" t="s">
        <v>86</v>
      </c>
      <c r="N2611" s="1334" t="s">
        <v>22</v>
      </c>
      <c r="O2611" s="1408" t="s">
        <v>3213</v>
      </c>
      <c r="P2611" s="1574" t="s">
        <v>3214</v>
      </c>
    </row>
    <row r="2612" spans="1:16" s="14" customFormat="1" ht="67" customHeight="1">
      <c r="A2612" s="1018"/>
      <c r="B2612" s="1232" t="s">
        <v>2318</v>
      </c>
      <c r="C2612" s="611" t="s">
        <v>3212</v>
      </c>
      <c r="D2612" s="1464" t="s">
        <v>2177</v>
      </c>
      <c r="E2612" s="127"/>
      <c r="F2612" s="930"/>
      <c r="G2612" s="931"/>
      <c r="H2612" s="932"/>
      <c r="I2612" s="790"/>
      <c r="J2612" s="1428"/>
      <c r="K2612" s="932"/>
      <c r="L2612" s="58" t="s">
        <v>904</v>
      </c>
      <c r="M2612" s="154" t="s">
        <v>86</v>
      </c>
      <c r="N2612" s="1334" t="s">
        <v>22</v>
      </c>
      <c r="O2612" s="1408" t="s">
        <v>3213</v>
      </c>
      <c r="P2612" s="1574" t="s">
        <v>3214</v>
      </c>
    </row>
    <row r="2613" spans="1:16" s="14" customFormat="1" ht="67" customHeight="1">
      <c r="A2613" s="1018"/>
      <c r="B2613" s="953" t="s">
        <v>2318</v>
      </c>
      <c r="C2613" s="611" t="s">
        <v>3212</v>
      </c>
      <c r="D2613" s="1464" t="s">
        <v>2177</v>
      </c>
      <c r="E2613" s="127"/>
      <c r="F2613" s="930"/>
      <c r="G2613" s="931"/>
      <c r="H2613" s="932"/>
      <c r="I2613" s="790"/>
      <c r="J2613" s="1428"/>
      <c r="K2613" s="932"/>
      <c r="L2613" s="58" t="s">
        <v>906</v>
      </c>
      <c r="M2613" s="154" t="s">
        <v>86</v>
      </c>
      <c r="N2613" s="1334" t="s">
        <v>22</v>
      </c>
      <c r="O2613" s="1408" t="s">
        <v>3213</v>
      </c>
      <c r="P2613" s="1574" t="s">
        <v>3214</v>
      </c>
    </row>
    <row r="2614" spans="1:16" s="14" customFormat="1" ht="42.65" customHeight="1">
      <c r="A2614" s="1018"/>
      <c r="B2614" s="953" t="s">
        <v>2318</v>
      </c>
      <c r="C2614" s="614" t="s">
        <v>3215</v>
      </c>
      <c r="D2614" s="178" t="s">
        <v>465</v>
      </c>
      <c r="E2614" s="947"/>
      <c r="F2614" s="948"/>
      <c r="G2614" s="949" t="str">
        <f>IF(F2614=0,"",E2614/F2614)</f>
        <v/>
      </c>
      <c r="H2614" s="933" t="str">
        <f>IF(F2614=0,"",G2614*1.35)</f>
        <v/>
      </c>
      <c r="I2614" s="86"/>
      <c r="J2614" s="890"/>
      <c r="K2614" s="933" t="str">
        <f>IF(I2614=0,"",I2614*1.35*J2614)</f>
        <v/>
      </c>
      <c r="M2614" s="154" t="s">
        <v>86</v>
      </c>
      <c r="N2614" s="1334" t="s">
        <v>22</v>
      </c>
      <c r="O2614" s="1558" t="s">
        <v>3216</v>
      </c>
      <c r="P2614" s="1343" t="s">
        <v>3217</v>
      </c>
    </row>
    <row r="2615" spans="1:16" s="14" customFormat="1" ht="42.65" customHeight="1">
      <c r="A2615" s="1018"/>
      <c r="B2615" s="953" t="s">
        <v>2318</v>
      </c>
      <c r="C2615" s="613" t="s">
        <v>3218</v>
      </c>
      <c r="D2615" s="1464" t="s">
        <v>2177</v>
      </c>
      <c r="E2615" s="127"/>
      <c r="F2615" s="930"/>
      <c r="G2615" s="931"/>
      <c r="H2615" s="932"/>
      <c r="I2615" s="790"/>
      <c r="J2615" s="1428"/>
      <c r="K2615" s="932"/>
      <c r="L2615" s="814" t="s">
        <v>52</v>
      </c>
      <c r="M2615" s="154" t="s">
        <v>86</v>
      </c>
      <c r="N2615" s="1334" t="s">
        <v>22</v>
      </c>
      <c r="O2615" s="1408" t="s">
        <v>3219</v>
      </c>
      <c r="P2615" s="1343" t="s">
        <v>1549</v>
      </c>
    </row>
    <row r="2616" spans="1:16" s="14" customFormat="1" ht="42.65" customHeight="1">
      <c r="A2616" s="1018"/>
      <c r="B2616" s="953" t="s">
        <v>2318</v>
      </c>
      <c r="C2616" s="613" t="s">
        <v>3218</v>
      </c>
      <c r="D2616" s="1464" t="s">
        <v>2177</v>
      </c>
      <c r="E2616" s="127"/>
      <c r="F2616" s="930"/>
      <c r="G2616" s="931"/>
      <c r="H2616" s="932"/>
      <c r="I2616" s="790"/>
      <c r="J2616" s="1428"/>
      <c r="K2616" s="932"/>
      <c r="L2616" s="58" t="s">
        <v>447</v>
      </c>
      <c r="M2616" s="154" t="s">
        <v>86</v>
      </c>
      <c r="N2616" s="1334" t="s">
        <v>22</v>
      </c>
      <c r="O2616" s="1408" t="s">
        <v>3219</v>
      </c>
      <c r="P2616" s="1343" t="s">
        <v>1757</v>
      </c>
    </row>
    <row r="2617" spans="1:16" s="14" customFormat="1" ht="42.65" customHeight="1">
      <c r="A2617" s="1018"/>
      <c r="B2617" s="953" t="s">
        <v>2318</v>
      </c>
      <c r="C2617" s="613" t="s">
        <v>3218</v>
      </c>
      <c r="D2617" s="1464" t="s">
        <v>2177</v>
      </c>
      <c r="E2617" s="127"/>
      <c r="F2617" s="930"/>
      <c r="G2617" s="931"/>
      <c r="H2617" s="932"/>
      <c r="I2617" s="790"/>
      <c r="J2617" s="1428"/>
      <c r="K2617" s="932"/>
      <c r="L2617" s="58" t="s">
        <v>904</v>
      </c>
      <c r="M2617" s="154" t="s">
        <v>86</v>
      </c>
      <c r="N2617" s="1334" t="s">
        <v>22</v>
      </c>
      <c r="O2617" s="1408" t="s">
        <v>3219</v>
      </c>
      <c r="P2617" s="1343" t="s">
        <v>3220</v>
      </c>
    </row>
    <row r="2618" spans="1:16" s="14" customFormat="1" ht="42.65" customHeight="1">
      <c r="A2618" s="1018"/>
      <c r="B2618" s="953" t="s">
        <v>2318</v>
      </c>
      <c r="C2618" s="613" t="s">
        <v>3218</v>
      </c>
      <c r="D2618" s="1464" t="s">
        <v>2177</v>
      </c>
      <c r="E2618" s="127"/>
      <c r="F2618" s="930"/>
      <c r="G2618" s="931"/>
      <c r="H2618" s="932"/>
      <c r="I2618" s="790"/>
      <c r="J2618" s="1428"/>
      <c r="K2618" s="932"/>
      <c r="L2618" s="58" t="s">
        <v>906</v>
      </c>
      <c r="M2618" s="154" t="s">
        <v>86</v>
      </c>
      <c r="N2618" s="1334" t="s">
        <v>22</v>
      </c>
      <c r="O2618" s="1408" t="s">
        <v>3219</v>
      </c>
      <c r="P2618" s="1343" t="s">
        <v>3221</v>
      </c>
    </row>
    <row r="2619" spans="1:16" s="14" customFormat="1" ht="42.65" customHeight="1">
      <c r="A2619" s="1018"/>
      <c r="B2619" s="953" t="s">
        <v>2318</v>
      </c>
      <c r="C2619" s="613" t="s">
        <v>3222</v>
      </c>
      <c r="D2619" s="1464" t="s">
        <v>2177</v>
      </c>
      <c r="E2619" s="127"/>
      <c r="F2619" s="930"/>
      <c r="G2619" s="931"/>
      <c r="H2619" s="932"/>
      <c r="I2619" s="790"/>
      <c r="J2619" s="1428"/>
      <c r="K2619" s="932"/>
      <c r="L2619" s="814" t="s">
        <v>52</v>
      </c>
      <c r="M2619" s="154" t="s">
        <v>86</v>
      </c>
      <c r="N2619" s="1334" t="s">
        <v>22</v>
      </c>
      <c r="O2619" s="1408" t="s">
        <v>3223</v>
      </c>
      <c r="P2619" s="179" t="s">
        <v>3224</v>
      </c>
    </row>
    <row r="2620" spans="1:16" s="14" customFormat="1" ht="42.65" customHeight="1">
      <c r="A2620" s="1018"/>
      <c r="B2620" s="953" t="s">
        <v>2318</v>
      </c>
      <c r="C2620" s="613" t="s">
        <v>3222</v>
      </c>
      <c r="D2620" s="1464" t="s">
        <v>2177</v>
      </c>
      <c r="E2620" s="127"/>
      <c r="F2620" s="930"/>
      <c r="G2620" s="931"/>
      <c r="H2620" s="932"/>
      <c r="I2620" s="790"/>
      <c r="J2620" s="1428"/>
      <c r="K2620" s="932"/>
      <c r="L2620" s="58" t="s">
        <v>447</v>
      </c>
      <c r="M2620" s="154" t="s">
        <v>86</v>
      </c>
      <c r="N2620" s="1334" t="s">
        <v>22</v>
      </c>
      <c r="O2620" s="1408" t="s">
        <v>3223</v>
      </c>
      <c r="P2620" s="179" t="s">
        <v>3225</v>
      </c>
    </row>
    <row r="2621" spans="1:16" s="14" customFormat="1" ht="42.65" customHeight="1">
      <c r="A2621" s="1018"/>
      <c r="B2621" s="953" t="s">
        <v>2318</v>
      </c>
      <c r="C2621" s="613" t="s">
        <v>3222</v>
      </c>
      <c r="D2621" s="1464" t="s">
        <v>2177</v>
      </c>
      <c r="E2621" s="127"/>
      <c r="F2621" s="930"/>
      <c r="G2621" s="931"/>
      <c r="H2621" s="932"/>
      <c r="I2621" s="790"/>
      <c r="J2621" s="1428"/>
      <c r="K2621" s="932"/>
      <c r="L2621" s="58" t="s">
        <v>904</v>
      </c>
      <c r="M2621" s="154" t="s">
        <v>86</v>
      </c>
      <c r="N2621" s="1334" t="s">
        <v>22</v>
      </c>
      <c r="O2621" s="1408" t="s">
        <v>3223</v>
      </c>
      <c r="P2621" s="179" t="s">
        <v>3221</v>
      </c>
    </row>
    <row r="2622" spans="1:16" s="14" customFormat="1" ht="42.65" customHeight="1">
      <c r="A2622" s="1018"/>
      <c r="B2622" s="953" t="s">
        <v>2318</v>
      </c>
      <c r="C2622" s="613" t="s">
        <v>3222</v>
      </c>
      <c r="D2622" s="1464" t="s">
        <v>2177</v>
      </c>
      <c r="E2622" s="127"/>
      <c r="F2622" s="930"/>
      <c r="G2622" s="931"/>
      <c r="H2622" s="932"/>
      <c r="I2622" s="790"/>
      <c r="J2622" s="1428"/>
      <c r="K2622" s="932"/>
      <c r="L2622" s="58" t="s">
        <v>906</v>
      </c>
      <c r="M2622" s="154" t="s">
        <v>86</v>
      </c>
      <c r="N2622" s="1334" t="s">
        <v>22</v>
      </c>
      <c r="O2622" s="1408" t="s">
        <v>3223</v>
      </c>
      <c r="P2622" s="179" t="s">
        <v>3221</v>
      </c>
    </row>
    <row r="2623" spans="1:16" s="14" customFormat="1" ht="42.65" customHeight="1">
      <c r="A2623" s="1018"/>
      <c r="B2623" s="953" t="s">
        <v>2318</v>
      </c>
      <c r="C2623" s="613" t="s">
        <v>3226</v>
      </c>
      <c r="D2623" s="1464" t="s">
        <v>2177</v>
      </c>
      <c r="E2623" s="127"/>
      <c r="F2623" s="930"/>
      <c r="G2623" s="931"/>
      <c r="H2623" s="932"/>
      <c r="I2623" s="790"/>
      <c r="J2623" s="1428"/>
      <c r="K2623" s="932"/>
      <c r="L2623" s="814" t="s">
        <v>52</v>
      </c>
      <c r="M2623" s="154" t="s">
        <v>86</v>
      </c>
      <c r="N2623" s="1334" t="s">
        <v>22</v>
      </c>
      <c r="O2623" s="1408" t="s">
        <v>3227</v>
      </c>
      <c r="P2623" s="179" t="s">
        <v>3228</v>
      </c>
    </row>
    <row r="2624" spans="1:16" s="14" customFormat="1" ht="76" customHeight="1">
      <c r="A2624" s="1018"/>
      <c r="B2624" s="953" t="s">
        <v>2318</v>
      </c>
      <c r="C2624" s="613" t="s">
        <v>3226</v>
      </c>
      <c r="D2624" s="1464" t="s">
        <v>2177</v>
      </c>
      <c r="E2624" s="127"/>
      <c r="F2624" s="930"/>
      <c r="G2624" s="931"/>
      <c r="H2624" s="932"/>
      <c r="I2624" s="790"/>
      <c r="J2624" s="1428"/>
      <c r="K2624" s="932"/>
      <c r="L2624" s="58" t="s">
        <v>1847</v>
      </c>
      <c r="M2624" s="154" t="s">
        <v>86</v>
      </c>
      <c r="N2624" s="1334" t="s">
        <v>22</v>
      </c>
      <c r="O2624" s="1408" t="s">
        <v>3229</v>
      </c>
      <c r="P2624" s="179" t="s">
        <v>3221</v>
      </c>
    </row>
    <row r="2625" spans="1:16" s="14" customFormat="1" ht="76" customHeight="1">
      <c r="A2625" s="1018"/>
      <c r="B2625" s="953" t="s">
        <v>2318</v>
      </c>
      <c r="C2625" s="613" t="s">
        <v>3226</v>
      </c>
      <c r="D2625" s="1464" t="s">
        <v>2177</v>
      </c>
      <c r="E2625" s="127"/>
      <c r="F2625" s="930"/>
      <c r="G2625" s="931"/>
      <c r="H2625" s="932"/>
      <c r="I2625" s="790"/>
      <c r="J2625" s="1428"/>
      <c r="K2625" s="932"/>
      <c r="L2625" s="58" t="s">
        <v>447</v>
      </c>
      <c r="M2625" s="154" t="s">
        <v>86</v>
      </c>
      <c r="N2625" s="1334" t="s">
        <v>22</v>
      </c>
      <c r="O2625" s="1408" t="s">
        <v>3229</v>
      </c>
      <c r="P2625" s="179" t="s">
        <v>3228</v>
      </c>
    </row>
    <row r="2626" spans="1:16" s="14" customFormat="1" ht="76" customHeight="1">
      <c r="A2626" s="1018"/>
      <c r="B2626" s="953" t="s">
        <v>2318</v>
      </c>
      <c r="C2626" s="613" t="s">
        <v>3226</v>
      </c>
      <c r="D2626" s="1464" t="s">
        <v>2177</v>
      </c>
      <c r="E2626" s="127"/>
      <c r="F2626" s="930"/>
      <c r="G2626" s="931"/>
      <c r="H2626" s="932"/>
      <c r="I2626" s="790"/>
      <c r="J2626" s="1428"/>
      <c r="K2626" s="932"/>
      <c r="L2626" s="58" t="s">
        <v>1848</v>
      </c>
      <c r="M2626" s="154" t="s">
        <v>86</v>
      </c>
      <c r="N2626" s="1334" t="s">
        <v>22</v>
      </c>
      <c r="O2626" s="1408" t="s">
        <v>3229</v>
      </c>
      <c r="P2626" s="179" t="s">
        <v>3221</v>
      </c>
    </row>
    <row r="2627" spans="1:16" s="14" customFormat="1" ht="76" customHeight="1">
      <c r="A2627" s="1018"/>
      <c r="B2627" s="953" t="s">
        <v>2318</v>
      </c>
      <c r="C2627" s="613" t="s">
        <v>3226</v>
      </c>
      <c r="D2627" s="1464" t="s">
        <v>2177</v>
      </c>
      <c r="E2627" s="127"/>
      <c r="F2627" s="930"/>
      <c r="G2627" s="931"/>
      <c r="H2627" s="932"/>
      <c r="I2627" s="790"/>
      <c r="J2627" s="1428"/>
      <c r="K2627" s="932"/>
      <c r="L2627" s="58" t="s">
        <v>904</v>
      </c>
      <c r="M2627" s="154" t="s">
        <v>86</v>
      </c>
      <c r="N2627" s="1334" t="s">
        <v>22</v>
      </c>
      <c r="O2627" s="1408" t="s">
        <v>3229</v>
      </c>
      <c r="P2627" s="179" t="s">
        <v>3221</v>
      </c>
    </row>
    <row r="2628" spans="1:16" s="14" customFormat="1" ht="76" customHeight="1">
      <c r="A2628" s="1018"/>
      <c r="B2628" s="953" t="s">
        <v>2318</v>
      </c>
      <c r="C2628" s="613" t="s">
        <v>3226</v>
      </c>
      <c r="D2628" s="1464" t="s">
        <v>2177</v>
      </c>
      <c r="E2628" s="127"/>
      <c r="F2628" s="930"/>
      <c r="G2628" s="931"/>
      <c r="H2628" s="932"/>
      <c r="I2628" s="790"/>
      <c r="J2628" s="1428"/>
      <c r="K2628" s="932"/>
      <c r="L2628" s="58" t="s">
        <v>1849</v>
      </c>
      <c r="M2628" s="154" t="s">
        <v>86</v>
      </c>
      <c r="N2628" s="1334" t="s">
        <v>22</v>
      </c>
      <c r="O2628" s="1408" t="s">
        <v>3229</v>
      </c>
      <c r="P2628" s="179" t="s">
        <v>3221</v>
      </c>
    </row>
    <row r="2629" spans="1:16" s="14" customFormat="1" ht="76" customHeight="1">
      <c r="A2629" s="1018"/>
      <c r="B2629" s="953" t="s">
        <v>2318</v>
      </c>
      <c r="C2629" s="613" t="s">
        <v>3226</v>
      </c>
      <c r="D2629" s="1464" t="s">
        <v>2177</v>
      </c>
      <c r="E2629" s="127"/>
      <c r="F2629" s="930"/>
      <c r="G2629" s="931"/>
      <c r="H2629" s="932"/>
      <c r="I2629" s="790"/>
      <c r="J2629" s="1428"/>
      <c r="K2629" s="932"/>
      <c r="L2629" s="58" t="s">
        <v>1850</v>
      </c>
      <c r="M2629" s="154" t="s">
        <v>86</v>
      </c>
      <c r="N2629" s="1334" t="s">
        <v>22</v>
      </c>
      <c r="O2629" s="1408" t="s">
        <v>3229</v>
      </c>
      <c r="P2629" s="179" t="s">
        <v>3221</v>
      </c>
    </row>
    <row r="2630" spans="1:16" s="14" customFormat="1" ht="76" customHeight="1">
      <c r="A2630" s="1018"/>
      <c r="B2630" s="953" t="s">
        <v>2318</v>
      </c>
      <c r="C2630" s="613" t="s">
        <v>3226</v>
      </c>
      <c r="D2630" s="1464" t="s">
        <v>2177</v>
      </c>
      <c r="E2630" s="127"/>
      <c r="F2630" s="930"/>
      <c r="G2630" s="931"/>
      <c r="H2630" s="932"/>
      <c r="I2630" s="790"/>
      <c r="J2630" s="1428"/>
      <c r="K2630" s="932"/>
      <c r="L2630" s="58" t="s">
        <v>906</v>
      </c>
      <c r="M2630" s="154" t="s">
        <v>86</v>
      </c>
      <c r="N2630" s="1334" t="s">
        <v>22</v>
      </c>
      <c r="O2630" s="1408" t="s">
        <v>3229</v>
      </c>
      <c r="P2630" s="179" t="s">
        <v>3221</v>
      </c>
    </row>
    <row r="2631" spans="1:16" s="14" customFormat="1" ht="76" customHeight="1">
      <c r="A2631" s="1018"/>
      <c r="B2631" s="953" t="s">
        <v>2318</v>
      </c>
      <c r="C2631" s="613" t="s">
        <v>3226</v>
      </c>
      <c r="D2631" s="1464" t="s">
        <v>2177</v>
      </c>
      <c r="E2631" s="127"/>
      <c r="F2631" s="930"/>
      <c r="G2631" s="931"/>
      <c r="H2631" s="932"/>
      <c r="I2631" s="790"/>
      <c r="J2631" s="1428"/>
      <c r="K2631" s="932"/>
      <c r="L2631" s="58" t="s">
        <v>1851</v>
      </c>
      <c r="M2631" s="154" t="s">
        <v>86</v>
      </c>
      <c r="N2631" s="1334" t="s">
        <v>22</v>
      </c>
      <c r="O2631" s="1408" t="s">
        <v>3229</v>
      </c>
      <c r="P2631" s="179" t="s">
        <v>3220</v>
      </c>
    </row>
    <row r="2632" spans="1:16" s="14" customFormat="1" ht="42.65" customHeight="1">
      <c r="A2632" s="1018"/>
      <c r="B2632" s="953" t="s">
        <v>2318</v>
      </c>
      <c r="C2632" s="613" t="s">
        <v>3230</v>
      </c>
      <c r="D2632" s="1464" t="s">
        <v>2177</v>
      </c>
      <c r="E2632" s="127"/>
      <c r="F2632" s="930"/>
      <c r="G2632" s="931"/>
      <c r="H2632" s="932"/>
      <c r="I2632" s="790"/>
      <c r="J2632" s="1428"/>
      <c r="K2632" s="932"/>
      <c r="L2632" s="814" t="s">
        <v>52</v>
      </c>
      <c r="M2632" s="154" t="s">
        <v>86</v>
      </c>
      <c r="N2632" s="1334" t="s">
        <v>22</v>
      </c>
      <c r="O2632" s="1408" t="s">
        <v>3231</v>
      </c>
      <c r="P2632" s="179" t="s">
        <v>3232</v>
      </c>
    </row>
    <row r="2633" spans="1:16" s="14" customFormat="1" ht="42.65" customHeight="1">
      <c r="A2633" s="1018"/>
      <c r="B2633" s="953" t="s">
        <v>2318</v>
      </c>
      <c r="C2633" s="613" t="s">
        <v>3230</v>
      </c>
      <c r="D2633" s="1464" t="s">
        <v>2177</v>
      </c>
      <c r="E2633" s="127"/>
      <c r="F2633" s="930"/>
      <c r="G2633" s="931"/>
      <c r="H2633" s="932"/>
      <c r="I2633" s="790"/>
      <c r="J2633" s="1428"/>
      <c r="K2633" s="932"/>
      <c r="L2633" s="58" t="s">
        <v>447</v>
      </c>
      <c r="M2633" s="154" t="s">
        <v>86</v>
      </c>
      <c r="N2633" s="1334" t="s">
        <v>22</v>
      </c>
      <c r="O2633" s="1408" t="s">
        <v>3231</v>
      </c>
      <c r="P2633" s="179" t="s">
        <v>3225</v>
      </c>
    </row>
    <row r="2634" spans="1:16" s="14" customFormat="1" ht="42.65" customHeight="1">
      <c r="A2634" s="1018"/>
      <c r="B2634" s="953" t="s">
        <v>2318</v>
      </c>
      <c r="C2634" s="613" t="s">
        <v>3230</v>
      </c>
      <c r="D2634" s="1464" t="s">
        <v>2177</v>
      </c>
      <c r="E2634" s="127"/>
      <c r="F2634" s="930"/>
      <c r="G2634" s="931"/>
      <c r="H2634" s="932"/>
      <c r="I2634" s="790"/>
      <c r="J2634" s="1428"/>
      <c r="K2634" s="932"/>
      <c r="L2634" s="58" t="s">
        <v>904</v>
      </c>
      <c r="M2634" s="154" t="s">
        <v>86</v>
      </c>
      <c r="N2634" s="1334" t="s">
        <v>22</v>
      </c>
      <c r="O2634" s="1408" t="s">
        <v>3231</v>
      </c>
      <c r="P2634" s="179" t="s">
        <v>3220</v>
      </c>
    </row>
    <row r="2635" spans="1:16" s="14" customFormat="1" ht="42.65" customHeight="1">
      <c r="A2635" s="1018"/>
      <c r="B2635" s="953" t="s">
        <v>2318</v>
      </c>
      <c r="C2635" s="613" t="s">
        <v>3230</v>
      </c>
      <c r="D2635" s="1464" t="s">
        <v>2177</v>
      </c>
      <c r="E2635" s="127"/>
      <c r="F2635" s="930"/>
      <c r="G2635" s="931"/>
      <c r="H2635" s="932"/>
      <c r="I2635" s="790"/>
      <c r="J2635" s="1428"/>
      <c r="K2635" s="932"/>
      <c r="L2635" s="58" t="s">
        <v>906</v>
      </c>
      <c r="M2635" s="154" t="s">
        <v>86</v>
      </c>
      <c r="N2635" s="1334" t="s">
        <v>22</v>
      </c>
      <c r="O2635" s="1408" t="s">
        <v>3231</v>
      </c>
      <c r="P2635" s="179" t="s">
        <v>3221</v>
      </c>
    </row>
    <row r="2636" spans="1:16" s="14" customFormat="1" ht="42.65" customHeight="1" thickBot="1">
      <c r="A2636" s="1018"/>
      <c r="B2636" s="953" t="s">
        <v>2318</v>
      </c>
      <c r="C2636" s="613" t="s">
        <v>3233</v>
      </c>
      <c r="D2636" s="178" t="s">
        <v>465</v>
      </c>
      <c r="E2636" s="947"/>
      <c r="F2636" s="948"/>
      <c r="G2636" s="949" t="str">
        <f>IF(F2636=0,"",E2636/F2636)</f>
        <v/>
      </c>
      <c r="H2636" s="933" t="str">
        <f>IF(F2636=0,"",G2636*1.35)</f>
        <v/>
      </c>
      <c r="I2636" s="86"/>
      <c r="J2636" s="890"/>
      <c r="K2636" s="933" t="str">
        <f>IF(I2636=0,"",I2636*1.35*J2636)</f>
        <v/>
      </c>
      <c r="M2636" s="154" t="s">
        <v>86</v>
      </c>
      <c r="N2636" s="1334" t="s">
        <v>909</v>
      </c>
      <c r="O2636" s="1560" t="s">
        <v>3234</v>
      </c>
      <c r="P2636" s="179" t="s">
        <v>1757</v>
      </c>
    </row>
    <row r="2637" spans="1:16" s="14" customFormat="1" ht="42.65" customHeight="1" thickBot="1">
      <c r="A2637" s="1018"/>
      <c r="B2637" s="953" t="s">
        <v>2318</v>
      </c>
      <c r="C2637" s="607" t="s">
        <v>3235</v>
      </c>
      <c r="D2637" s="1464" t="s">
        <v>2177</v>
      </c>
      <c r="E2637" s="24"/>
      <c r="F2637" s="15"/>
      <c r="G2637" s="36"/>
      <c r="H2637" s="37"/>
      <c r="I2637" s="995"/>
      <c r="J2637" s="890"/>
      <c r="K2637" s="139"/>
      <c r="L2637" s="155" t="s">
        <v>3236</v>
      </c>
      <c r="M2637" s="1446" t="s">
        <v>2193</v>
      </c>
      <c r="N2637" s="1334" t="s">
        <v>909</v>
      </c>
      <c r="O2637" s="1408" t="s">
        <v>3237</v>
      </c>
      <c r="P2637" s="179" t="s">
        <v>1757</v>
      </c>
    </row>
    <row r="2638" spans="1:16" s="14" customFormat="1" ht="42.65" customHeight="1" thickBot="1">
      <c r="A2638" s="1018"/>
      <c r="B2638" s="953" t="s">
        <v>2318</v>
      </c>
      <c r="C2638" s="607" t="s">
        <v>3235</v>
      </c>
      <c r="D2638" s="1464" t="s">
        <v>2177</v>
      </c>
      <c r="E2638" s="24"/>
      <c r="F2638" s="15"/>
      <c r="G2638" s="36"/>
      <c r="H2638" s="37"/>
      <c r="I2638" s="59"/>
      <c r="J2638" s="890"/>
      <c r="K2638" s="139"/>
      <c r="L2638" s="155" t="s">
        <v>3238</v>
      </c>
      <c r="M2638" s="1446" t="s">
        <v>2193</v>
      </c>
      <c r="N2638" s="1334" t="s">
        <v>909</v>
      </c>
      <c r="O2638" s="1408" t="s">
        <v>3237</v>
      </c>
      <c r="P2638" s="179" t="s">
        <v>1757</v>
      </c>
    </row>
    <row r="2639" spans="1:16" s="14" customFormat="1" ht="42.65" customHeight="1" thickBot="1">
      <c r="A2639" s="1018"/>
      <c r="B2639" s="953" t="s">
        <v>2318</v>
      </c>
      <c r="C2639" s="607" t="s">
        <v>3235</v>
      </c>
      <c r="D2639" s="1464" t="s">
        <v>2177</v>
      </c>
      <c r="E2639" s="24"/>
      <c r="F2639" s="15"/>
      <c r="G2639" s="36"/>
      <c r="H2639" s="37"/>
      <c r="I2639" s="59"/>
      <c r="J2639" s="890"/>
      <c r="K2639" s="139"/>
      <c r="L2639" s="155" t="s">
        <v>2438</v>
      </c>
      <c r="M2639" s="1446" t="s">
        <v>2193</v>
      </c>
      <c r="N2639" s="1334" t="s">
        <v>909</v>
      </c>
      <c r="O2639" s="1408" t="s">
        <v>3239</v>
      </c>
      <c r="P2639" s="179" t="s">
        <v>1757</v>
      </c>
    </row>
    <row r="2640" spans="1:16" s="14" customFormat="1" ht="42.65" customHeight="1" thickBot="1">
      <c r="A2640" s="1018"/>
      <c r="B2640" s="953" t="s">
        <v>2318</v>
      </c>
      <c r="C2640" s="607" t="s">
        <v>3235</v>
      </c>
      <c r="D2640" s="1464" t="s">
        <v>2177</v>
      </c>
      <c r="E2640" s="24"/>
      <c r="F2640" s="15"/>
      <c r="G2640" s="36"/>
      <c r="H2640" s="37"/>
      <c r="I2640" s="59"/>
      <c r="J2640" s="890"/>
      <c r="K2640" s="139"/>
      <c r="L2640" s="155" t="s">
        <v>2691</v>
      </c>
      <c r="M2640" s="1446" t="s">
        <v>2193</v>
      </c>
      <c r="N2640" s="1334" t="s">
        <v>909</v>
      </c>
      <c r="O2640" s="1408" t="s">
        <v>3239</v>
      </c>
      <c r="P2640" s="179" t="s">
        <v>1757</v>
      </c>
    </row>
    <row r="2641" spans="1:16" s="14" customFormat="1" ht="42.65" customHeight="1" thickBot="1">
      <c r="A2641" s="1018"/>
      <c r="B2641" s="953" t="s">
        <v>2318</v>
      </c>
      <c r="C2641" s="607" t="s">
        <v>3235</v>
      </c>
      <c r="D2641" s="1464" t="s">
        <v>2177</v>
      </c>
      <c r="E2641" s="24"/>
      <c r="F2641" s="15"/>
      <c r="G2641" s="36"/>
      <c r="H2641" s="37"/>
      <c r="I2641" s="59"/>
      <c r="J2641" s="890"/>
      <c r="K2641" s="139"/>
      <c r="L2641" s="155" t="s">
        <v>3240</v>
      </c>
      <c r="M2641" s="1446" t="s">
        <v>2193</v>
      </c>
      <c r="N2641" s="1334" t="s">
        <v>909</v>
      </c>
      <c r="O2641" s="1408" t="s">
        <v>3237</v>
      </c>
      <c r="P2641" s="1343" t="s">
        <v>3241</v>
      </c>
    </row>
    <row r="2642" spans="1:16" s="14" customFormat="1" ht="42.65" customHeight="1" thickBot="1">
      <c r="A2642" s="1018"/>
      <c r="B2642" s="953" t="s">
        <v>2318</v>
      </c>
      <c r="C2642" s="607" t="s">
        <v>3235</v>
      </c>
      <c r="D2642" s="1464" t="s">
        <v>2177</v>
      </c>
      <c r="E2642" s="24"/>
      <c r="F2642" s="15"/>
      <c r="G2642" s="36"/>
      <c r="H2642" s="37"/>
      <c r="I2642" s="59"/>
      <c r="J2642" s="890"/>
      <c r="K2642" s="139"/>
      <c r="L2642" s="155" t="s">
        <v>3242</v>
      </c>
      <c r="M2642" s="1446" t="s">
        <v>2193</v>
      </c>
      <c r="N2642" s="1334" t="s">
        <v>909</v>
      </c>
      <c r="O2642" s="1408" t="s">
        <v>3243</v>
      </c>
      <c r="P2642" s="1343" t="s">
        <v>3241</v>
      </c>
    </row>
    <row r="2643" spans="1:16" s="14" customFormat="1" ht="42.65" customHeight="1" thickBot="1">
      <c r="A2643" s="1018"/>
      <c r="B2643" s="953" t="s">
        <v>2318</v>
      </c>
      <c r="C2643" s="607" t="s">
        <v>3235</v>
      </c>
      <c r="D2643" s="1464" t="s">
        <v>2177</v>
      </c>
      <c r="E2643" s="24"/>
      <c r="F2643" s="15"/>
      <c r="G2643" s="36"/>
      <c r="H2643" s="37"/>
      <c r="I2643" s="59"/>
      <c r="J2643" s="890"/>
      <c r="K2643" s="139"/>
      <c r="L2643" s="155" t="s">
        <v>3244</v>
      </c>
      <c r="M2643" s="1446" t="s">
        <v>2193</v>
      </c>
      <c r="N2643" s="1334" t="s">
        <v>909</v>
      </c>
      <c r="O2643" s="1408" t="s">
        <v>3243</v>
      </c>
      <c r="P2643" s="1343" t="s">
        <v>3245</v>
      </c>
    </row>
    <row r="2644" spans="1:16" s="14" customFormat="1" ht="42.65" customHeight="1" thickBot="1">
      <c r="A2644" s="1018"/>
      <c r="B2644" s="953" t="s">
        <v>2318</v>
      </c>
      <c r="C2644" s="607" t="s">
        <v>3235</v>
      </c>
      <c r="D2644" s="1464" t="s">
        <v>2177</v>
      </c>
      <c r="E2644" s="24"/>
      <c r="F2644" s="15"/>
      <c r="G2644" s="36"/>
      <c r="H2644" s="37"/>
      <c r="I2644" s="59"/>
      <c r="J2644" s="890"/>
      <c r="K2644" s="139"/>
      <c r="L2644" s="155" t="s">
        <v>3246</v>
      </c>
      <c r="M2644" s="1446" t="s">
        <v>2193</v>
      </c>
      <c r="N2644" s="1334" t="s">
        <v>909</v>
      </c>
      <c r="O2644" s="1408" t="s">
        <v>3243</v>
      </c>
      <c r="P2644" s="1343" t="s">
        <v>3241</v>
      </c>
    </row>
    <row r="2645" spans="1:16" s="14" customFormat="1" ht="42.65" customHeight="1" thickBot="1">
      <c r="A2645" s="1018"/>
      <c r="B2645" s="953" t="s">
        <v>2318</v>
      </c>
      <c r="C2645" s="607" t="s">
        <v>3235</v>
      </c>
      <c r="D2645" s="1464" t="s">
        <v>2177</v>
      </c>
      <c r="E2645" s="24"/>
      <c r="F2645" s="15"/>
      <c r="G2645" s="36"/>
      <c r="H2645" s="37"/>
      <c r="I2645" s="59"/>
      <c r="J2645" s="890"/>
      <c r="K2645" s="139"/>
      <c r="L2645" s="155" t="s">
        <v>3247</v>
      </c>
      <c r="M2645" s="1446" t="s">
        <v>2193</v>
      </c>
      <c r="N2645" s="1334" t="s">
        <v>909</v>
      </c>
      <c r="O2645" s="1408" t="s">
        <v>3243</v>
      </c>
      <c r="P2645" s="1343" t="s">
        <v>3248</v>
      </c>
    </row>
    <row r="2646" spans="1:16" s="14" customFormat="1" ht="42.65" customHeight="1" thickBot="1">
      <c r="A2646" s="1018"/>
      <c r="B2646" s="953" t="s">
        <v>2318</v>
      </c>
      <c r="C2646" s="607" t="s">
        <v>3235</v>
      </c>
      <c r="D2646" s="1464" t="s">
        <v>2177</v>
      </c>
      <c r="E2646" s="24"/>
      <c r="F2646" s="15"/>
      <c r="G2646" s="36"/>
      <c r="H2646" s="37"/>
      <c r="I2646" s="59"/>
      <c r="J2646" s="890"/>
      <c r="K2646" s="139"/>
      <c r="L2646" s="155" t="s">
        <v>3249</v>
      </c>
      <c r="M2646" s="1446" t="s">
        <v>2193</v>
      </c>
      <c r="N2646" s="1334" t="s">
        <v>909</v>
      </c>
      <c r="O2646" s="1408" t="s">
        <v>3243</v>
      </c>
      <c r="P2646" s="1343" t="s">
        <v>3250</v>
      </c>
    </row>
    <row r="2647" spans="1:16" s="14" customFormat="1" ht="42.65" customHeight="1" thickBot="1">
      <c r="A2647" s="1018"/>
      <c r="B2647" s="953" t="s">
        <v>2318</v>
      </c>
      <c r="C2647" s="607" t="s">
        <v>3251</v>
      </c>
      <c r="D2647" s="1464" t="s">
        <v>2177</v>
      </c>
      <c r="E2647" s="24"/>
      <c r="F2647" s="15"/>
      <c r="G2647" s="36"/>
      <c r="H2647" s="37"/>
      <c r="I2647" s="59"/>
      <c r="J2647" s="890"/>
      <c r="K2647" s="139"/>
      <c r="L2647" s="58" t="s">
        <v>3166</v>
      </c>
      <c r="M2647" s="1446" t="s">
        <v>2193</v>
      </c>
      <c r="N2647" s="1334" t="s">
        <v>909</v>
      </c>
      <c r="O2647" s="1408" t="s">
        <v>3252</v>
      </c>
      <c r="P2647" s="1343" t="s">
        <v>3253</v>
      </c>
    </row>
    <row r="2648" spans="1:16" s="14" customFormat="1" ht="42.65" customHeight="1" thickBot="1">
      <c r="A2648" s="1018"/>
      <c r="B2648" s="953" t="s">
        <v>2318</v>
      </c>
      <c r="C2648" s="607" t="s">
        <v>3251</v>
      </c>
      <c r="D2648" s="1464" t="s">
        <v>2177</v>
      </c>
      <c r="E2648" s="24"/>
      <c r="F2648" s="15"/>
      <c r="G2648" s="36"/>
      <c r="H2648" s="37"/>
      <c r="I2648" s="59"/>
      <c r="J2648" s="890"/>
      <c r="K2648" s="139"/>
      <c r="L2648" s="58" t="s">
        <v>3168</v>
      </c>
      <c r="M2648" s="1446" t="s">
        <v>2193</v>
      </c>
      <c r="N2648" s="1334" t="s">
        <v>909</v>
      </c>
      <c r="O2648" s="1408" t="s">
        <v>3237</v>
      </c>
      <c r="P2648" s="1343" t="s">
        <v>3253</v>
      </c>
    </row>
    <row r="2649" spans="1:16" s="14" customFormat="1" ht="42.65" customHeight="1" thickBot="1">
      <c r="A2649" s="1018"/>
      <c r="B2649" s="953" t="s">
        <v>2318</v>
      </c>
      <c r="C2649" s="607" t="s">
        <v>3251</v>
      </c>
      <c r="D2649" s="1464" t="s">
        <v>2177</v>
      </c>
      <c r="E2649" s="24"/>
      <c r="F2649" s="15"/>
      <c r="G2649" s="36"/>
      <c r="H2649" s="37"/>
      <c r="I2649" s="59"/>
      <c r="J2649" s="890"/>
      <c r="K2649" s="139"/>
      <c r="L2649" s="58" t="s">
        <v>3169</v>
      </c>
      <c r="M2649" s="1446" t="s">
        <v>2193</v>
      </c>
      <c r="N2649" s="1334" t="s">
        <v>909</v>
      </c>
      <c r="O2649" s="1408" t="s">
        <v>3237</v>
      </c>
      <c r="P2649" s="179" t="s">
        <v>3254</v>
      </c>
    </row>
    <row r="2650" spans="1:16" s="14" customFormat="1" ht="42.65" customHeight="1" thickBot="1">
      <c r="A2650" s="1018"/>
      <c r="B2650" s="953" t="s">
        <v>2318</v>
      </c>
      <c r="C2650" s="607" t="s">
        <v>3251</v>
      </c>
      <c r="D2650" s="1464" t="s">
        <v>2177</v>
      </c>
      <c r="E2650" s="24"/>
      <c r="F2650" s="15"/>
      <c r="G2650" s="36"/>
      <c r="H2650" s="37"/>
      <c r="I2650" s="59"/>
      <c r="J2650" s="890"/>
      <c r="K2650" s="139"/>
      <c r="L2650" s="58" t="s">
        <v>3171</v>
      </c>
      <c r="M2650" s="1446" t="s">
        <v>2193</v>
      </c>
      <c r="N2650" s="1334" t="s">
        <v>909</v>
      </c>
      <c r="O2650" s="1408" t="s">
        <v>3252</v>
      </c>
      <c r="P2650" s="179" t="s">
        <v>3254</v>
      </c>
    </row>
    <row r="2651" spans="1:16" s="14" customFormat="1" ht="42.65" customHeight="1" thickBot="1">
      <c r="A2651" s="1018"/>
      <c r="B2651" s="953" t="s">
        <v>2318</v>
      </c>
      <c r="C2651" s="607" t="s">
        <v>3251</v>
      </c>
      <c r="D2651" s="1464" t="s">
        <v>2177</v>
      </c>
      <c r="E2651" s="24"/>
      <c r="F2651" s="15"/>
      <c r="G2651" s="36"/>
      <c r="H2651" s="37"/>
      <c r="I2651" s="59"/>
      <c r="J2651" s="890"/>
      <c r="K2651" s="139"/>
      <c r="L2651" s="58" t="s">
        <v>3172</v>
      </c>
      <c r="M2651" s="1446" t="s">
        <v>2193</v>
      </c>
      <c r="N2651" s="1334" t="s">
        <v>909</v>
      </c>
      <c r="O2651" s="1408" t="s">
        <v>3252</v>
      </c>
      <c r="P2651" s="1343" t="s">
        <v>3253</v>
      </c>
    </row>
    <row r="2652" spans="1:16" s="14" customFormat="1" ht="42.65" customHeight="1" thickBot="1">
      <c r="A2652" s="1018"/>
      <c r="B2652" s="953" t="s">
        <v>2318</v>
      </c>
      <c r="C2652" s="607" t="s">
        <v>3251</v>
      </c>
      <c r="D2652" s="1464" t="s">
        <v>2177</v>
      </c>
      <c r="E2652" s="24"/>
      <c r="F2652" s="15"/>
      <c r="G2652" s="36"/>
      <c r="H2652" s="37"/>
      <c r="I2652" s="59"/>
      <c r="J2652" s="890"/>
      <c r="K2652" s="139"/>
      <c r="L2652" s="58" t="s">
        <v>3173</v>
      </c>
      <c r="M2652" s="1446" t="s">
        <v>2193</v>
      </c>
      <c r="N2652" s="1334" t="s">
        <v>909</v>
      </c>
      <c r="O2652" s="1408" t="s">
        <v>3255</v>
      </c>
      <c r="P2652" s="1343" t="s">
        <v>3253</v>
      </c>
    </row>
    <row r="2653" spans="1:16" s="14" customFormat="1" ht="42.65" customHeight="1" thickBot="1">
      <c r="A2653" s="1018"/>
      <c r="B2653" s="953" t="s">
        <v>2318</v>
      </c>
      <c r="C2653" s="607" t="s">
        <v>3256</v>
      </c>
      <c r="D2653" s="1464" t="s">
        <v>2177</v>
      </c>
      <c r="E2653" s="24"/>
      <c r="F2653" s="15"/>
      <c r="G2653" s="36"/>
      <c r="H2653" s="37"/>
      <c r="I2653" s="59"/>
      <c r="J2653" s="890"/>
      <c r="K2653" s="139"/>
      <c r="L2653" s="58" t="s">
        <v>3166</v>
      </c>
      <c r="M2653" s="1446" t="s">
        <v>2193</v>
      </c>
      <c r="N2653" s="1334" t="s">
        <v>909</v>
      </c>
      <c r="O2653" s="1408" t="s">
        <v>3257</v>
      </c>
      <c r="P2653" s="1343" t="s">
        <v>3253</v>
      </c>
    </row>
    <row r="2654" spans="1:16" s="14" customFormat="1" ht="42.65" customHeight="1" thickBot="1">
      <c r="A2654" s="1018"/>
      <c r="B2654" s="953" t="s">
        <v>2318</v>
      </c>
      <c r="C2654" s="607" t="s">
        <v>3256</v>
      </c>
      <c r="D2654" s="1464" t="s">
        <v>2177</v>
      </c>
      <c r="E2654" s="24"/>
      <c r="F2654" s="15"/>
      <c r="G2654" s="36"/>
      <c r="H2654" s="37"/>
      <c r="I2654" s="59"/>
      <c r="J2654" s="890"/>
      <c r="K2654" s="139"/>
      <c r="L2654" s="58" t="s">
        <v>3168</v>
      </c>
      <c r="M2654" s="1446" t="s">
        <v>2193</v>
      </c>
      <c r="N2654" s="1334" t="s">
        <v>909</v>
      </c>
      <c r="O2654" s="1408" t="s">
        <v>3258</v>
      </c>
      <c r="P2654" s="1343" t="s">
        <v>3253</v>
      </c>
    </row>
    <row r="2655" spans="1:16" s="14" customFormat="1" ht="42.65" customHeight="1" thickBot="1">
      <c r="A2655" s="1018"/>
      <c r="B2655" s="953" t="s">
        <v>2318</v>
      </c>
      <c r="C2655" s="607" t="s">
        <v>3256</v>
      </c>
      <c r="D2655" s="1464" t="s">
        <v>2177</v>
      </c>
      <c r="E2655" s="24"/>
      <c r="F2655" s="15"/>
      <c r="G2655" s="36"/>
      <c r="H2655" s="37"/>
      <c r="I2655" s="59"/>
      <c r="J2655" s="890"/>
      <c r="K2655" s="139"/>
      <c r="L2655" s="58" t="s">
        <v>3169</v>
      </c>
      <c r="M2655" s="1446" t="s">
        <v>2193</v>
      </c>
      <c r="N2655" s="1334" t="s">
        <v>909</v>
      </c>
      <c r="O2655" s="1408" t="s">
        <v>3259</v>
      </c>
      <c r="P2655" s="179" t="s">
        <v>3254</v>
      </c>
    </row>
    <row r="2656" spans="1:16" s="14" customFormat="1" ht="42.65" customHeight="1" thickBot="1">
      <c r="A2656" s="1018"/>
      <c r="B2656" s="953" t="s">
        <v>2318</v>
      </c>
      <c r="C2656" s="607" t="s">
        <v>3256</v>
      </c>
      <c r="D2656" s="1464" t="s">
        <v>2177</v>
      </c>
      <c r="E2656" s="24"/>
      <c r="F2656" s="15"/>
      <c r="G2656" s="36"/>
      <c r="H2656" s="37"/>
      <c r="I2656" s="59"/>
      <c r="J2656" s="890"/>
      <c r="K2656" s="139"/>
      <c r="L2656" s="58" t="s">
        <v>3171</v>
      </c>
      <c r="M2656" s="1446" t="s">
        <v>2193</v>
      </c>
      <c r="N2656" s="1334" t="s">
        <v>909</v>
      </c>
      <c r="O2656" s="1408" t="s">
        <v>3258</v>
      </c>
      <c r="P2656" s="179" t="s">
        <v>3254</v>
      </c>
    </row>
    <row r="2657" spans="1:16" s="14" customFormat="1" ht="42.65" customHeight="1" thickBot="1">
      <c r="A2657" s="1018"/>
      <c r="B2657" s="953" t="s">
        <v>2318</v>
      </c>
      <c r="C2657" s="607" t="s">
        <v>3256</v>
      </c>
      <c r="D2657" s="1464" t="s">
        <v>2177</v>
      </c>
      <c r="E2657" s="24"/>
      <c r="F2657" s="15"/>
      <c r="G2657" s="36"/>
      <c r="H2657" s="37"/>
      <c r="I2657" s="59"/>
      <c r="J2657" s="890"/>
      <c r="K2657" s="139"/>
      <c r="L2657" s="58" t="s">
        <v>3172</v>
      </c>
      <c r="M2657" s="1446" t="s">
        <v>2193</v>
      </c>
      <c r="N2657" s="1334" t="s">
        <v>909</v>
      </c>
      <c r="O2657" s="1408" t="s">
        <v>3259</v>
      </c>
      <c r="P2657" s="1343" t="s">
        <v>3253</v>
      </c>
    </row>
    <row r="2658" spans="1:16" s="14" customFormat="1" ht="42.65" customHeight="1" thickBot="1">
      <c r="A2658" s="1018"/>
      <c r="B2658" s="953" t="s">
        <v>2318</v>
      </c>
      <c r="C2658" s="607" t="s">
        <v>3256</v>
      </c>
      <c r="D2658" s="1464" t="s">
        <v>2177</v>
      </c>
      <c r="E2658" s="24"/>
      <c r="F2658" s="15"/>
      <c r="G2658" s="36"/>
      <c r="H2658" s="37"/>
      <c r="I2658" s="59"/>
      <c r="J2658" s="890"/>
      <c r="K2658" s="139"/>
      <c r="L2658" s="58" t="s">
        <v>3173</v>
      </c>
      <c r="M2658" s="1446" t="s">
        <v>2193</v>
      </c>
      <c r="N2658" s="1334" t="s">
        <v>909</v>
      </c>
      <c r="O2658" s="1408" t="s">
        <v>3258</v>
      </c>
      <c r="P2658" s="1343" t="s">
        <v>3253</v>
      </c>
    </row>
    <row r="2659" spans="1:16" s="14" customFormat="1" ht="42.65" customHeight="1" thickBot="1">
      <c r="A2659" s="1018"/>
      <c r="B2659" s="953" t="s">
        <v>2318</v>
      </c>
      <c r="C2659" s="607" t="s">
        <v>3260</v>
      </c>
      <c r="D2659" s="1464" t="s">
        <v>2177</v>
      </c>
      <c r="E2659" s="24"/>
      <c r="F2659" s="15"/>
      <c r="G2659" s="36"/>
      <c r="H2659" s="37"/>
      <c r="I2659" s="59"/>
      <c r="J2659" s="890"/>
      <c r="K2659" s="139"/>
      <c r="L2659" s="58" t="s">
        <v>3166</v>
      </c>
      <c r="M2659" s="1446" t="s">
        <v>2193</v>
      </c>
      <c r="N2659" s="1334" t="s">
        <v>909</v>
      </c>
      <c r="O2659" s="1408" t="s">
        <v>3261</v>
      </c>
      <c r="P2659" s="179" t="s">
        <v>3254</v>
      </c>
    </row>
    <row r="2660" spans="1:16" s="14" customFormat="1" ht="42.65" customHeight="1" thickBot="1">
      <c r="A2660" s="1018"/>
      <c r="B2660" s="953" t="s">
        <v>2318</v>
      </c>
      <c r="C2660" s="607" t="s">
        <v>3260</v>
      </c>
      <c r="D2660" s="1464" t="s">
        <v>2177</v>
      </c>
      <c r="E2660" s="935"/>
      <c r="F2660" s="15"/>
      <c r="G2660" s="36"/>
      <c r="H2660" s="37"/>
      <c r="I2660" s="59"/>
      <c r="J2660" s="890"/>
      <c r="K2660" s="139"/>
      <c r="L2660" s="58" t="s">
        <v>3168</v>
      </c>
      <c r="M2660" s="1446" t="s">
        <v>2193</v>
      </c>
      <c r="N2660" s="1334" t="s">
        <v>909</v>
      </c>
      <c r="O2660" s="1408" t="s">
        <v>3261</v>
      </c>
      <c r="P2660" s="1343" t="s">
        <v>3253</v>
      </c>
    </row>
    <row r="2661" spans="1:16" s="14" customFormat="1" ht="42.65" customHeight="1" thickBot="1">
      <c r="A2661" s="1018"/>
      <c r="B2661" s="953" t="s">
        <v>2318</v>
      </c>
      <c r="C2661" s="607" t="s">
        <v>3260</v>
      </c>
      <c r="D2661" s="1464" t="s">
        <v>2177</v>
      </c>
      <c r="E2661" s="24"/>
      <c r="F2661" s="15"/>
      <c r="G2661" s="36"/>
      <c r="H2661" s="37"/>
      <c r="I2661" s="59"/>
      <c r="J2661" s="890"/>
      <c r="K2661" s="139"/>
      <c r="L2661" s="58" t="s">
        <v>3169</v>
      </c>
      <c r="M2661" s="1446" t="s">
        <v>2193</v>
      </c>
      <c r="N2661" s="1334" t="s">
        <v>909</v>
      </c>
      <c r="O2661" s="1408" t="s">
        <v>3261</v>
      </c>
      <c r="P2661" s="1343" t="s">
        <v>3262</v>
      </c>
    </row>
    <row r="2662" spans="1:16" s="14" customFormat="1" ht="42.65" customHeight="1" thickBot="1">
      <c r="A2662" s="1018"/>
      <c r="B2662" s="953" t="s">
        <v>2318</v>
      </c>
      <c r="C2662" s="607" t="s">
        <v>3260</v>
      </c>
      <c r="D2662" s="1464" t="s">
        <v>2177</v>
      </c>
      <c r="E2662" s="24"/>
      <c r="F2662" s="15"/>
      <c r="G2662" s="36"/>
      <c r="H2662" s="37"/>
      <c r="I2662" s="59"/>
      <c r="J2662" s="890"/>
      <c r="K2662" s="139"/>
      <c r="L2662" s="58" t="s">
        <v>3171</v>
      </c>
      <c r="M2662" s="1446" t="s">
        <v>2193</v>
      </c>
      <c r="N2662" s="1334" t="s">
        <v>909</v>
      </c>
      <c r="O2662" s="1408" t="s">
        <v>3261</v>
      </c>
      <c r="P2662" s="1343" t="s">
        <v>3262</v>
      </c>
    </row>
    <row r="2663" spans="1:16" s="14" customFormat="1" ht="42.65" customHeight="1" thickBot="1">
      <c r="A2663" s="1018"/>
      <c r="B2663" s="953" t="s">
        <v>2318</v>
      </c>
      <c r="C2663" s="607" t="s">
        <v>3260</v>
      </c>
      <c r="D2663" s="1464" t="s">
        <v>2177</v>
      </c>
      <c r="E2663" s="24"/>
      <c r="F2663" s="15"/>
      <c r="G2663" s="36"/>
      <c r="H2663" s="37"/>
      <c r="I2663" s="59"/>
      <c r="J2663" s="890"/>
      <c r="K2663" s="139"/>
      <c r="L2663" s="58" t="s">
        <v>3172</v>
      </c>
      <c r="M2663" s="1446" t="s">
        <v>2193</v>
      </c>
      <c r="N2663" s="1334" t="s">
        <v>909</v>
      </c>
      <c r="O2663" s="1408" t="s">
        <v>3261</v>
      </c>
      <c r="P2663" s="1343" t="s">
        <v>3253</v>
      </c>
    </row>
    <row r="2664" spans="1:16" s="14" customFormat="1" ht="42.65" customHeight="1" thickBot="1">
      <c r="A2664" s="1018"/>
      <c r="B2664" s="953" t="s">
        <v>2318</v>
      </c>
      <c r="C2664" s="607" t="s">
        <v>3260</v>
      </c>
      <c r="D2664" s="1464" t="s">
        <v>2177</v>
      </c>
      <c r="E2664" s="24"/>
      <c r="F2664" s="15"/>
      <c r="G2664" s="36"/>
      <c r="H2664" s="37"/>
      <c r="I2664" s="59"/>
      <c r="J2664" s="890"/>
      <c r="K2664" s="139"/>
      <c r="L2664" s="58" t="s">
        <v>3263</v>
      </c>
      <c r="M2664" s="1446" t="s">
        <v>2193</v>
      </c>
      <c r="N2664" s="1334" t="s">
        <v>909</v>
      </c>
      <c r="O2664" s="1408" t="s">
        <v>3261</v>
      </c>
      <c r="P2664" s="1343" t="s">
        <v>3253</v>
      </c>
    </row>
    <row r="2665" spans="1:16" s="14" customFormat="1" ht="42.65" customHeight="1" thickBot="1">
      <c r="A2665" s="1018"/>
      <c r="B2665" s="953" t="s">
        <v>2318</v>
      </c>
      <c r="C2665" s="607" t="s">
        <v>3264</v>
      </c>
      <c r="D2665" s="1464" t="s">
        <v>2177</v>
      </c>
      <c r="E2665" s="24"/>
      <c r="F2665" s="15"/>
      <c r="G2665" s="36"/>
      <c r="H2665" s="37"/>
      <c r="I2665" s="59"/>
      <c r="J2665" s="890"/>
      <c r="K2665" s="139"/>
      <c r="L2665" s="58" t="s">
        <v>3166</v>
      </c>
      <c r="M2665" s="1446" t="s">
        <v>2193</v>
      </c>
      <c r="N2665" s="1334" t="s">
        <v>909</v>
      </c>
      <c r="O2665" s="1408" t="s">
        <v>3265</v>
      </c>
      <c r="P2665" s="1343" t="s">
        <v>3253</v>
      </c>
    </row>
    <row r="2666" spans="1:16" s="14" customFormat="1" ht="42.65" customHeight="1" thickBot="1">
      <c r="A2666" s="1018"/>
      <c r="B2666" s="953" t="s">
        <v>2318</v>
      </c>
      <c r="C2666" s="607" t="s">
        <v>3264</v>
      </c>
      <c r="D2666" s="1464" t="s">
        <v>2177</v>
      </c>
      <c r="E2666" s="24"/>
      <c r="F2666" s="15"/>
      <c r="G2666" s="36"/>
      <c r="H2666" s="37"/>
      <c r="I2666" s="59"/>
      <c r="J2666" s="890"/>
      <c r="K2666" s="139"/>
      <c r="L2666" s="58" t="s">
        <v>3168</v>
      </c>
      <c r="M2666" s="1446" t="s">
        <v>2193</v>
      </c>
      <c r="N2666" s="1334" t="s">
        <v>909</v>
      </c>
      <c r="O2666" s="1408" t="s">
        <v>3265</v>
      </c>
      <c r="P2666" s="1343" t="s">
        <v>3253</v>
      </c>
    </row>
    <row r="2667" spans="1:16" s="14" customFormat="1" ht="42.65" customHeight="1" thickBot="1">
      <c r="A2667" s="1018"/>
      <c r="B2667" s="953" t="s">
        <v>2318</v>
      </c>
      <c r="C2667" s="607" t="s">
        <v>3264</v>
      </c>
      <c r="D2667" s="1464" t="s">
        <v>2177</v>
      </c>
      <c r="E2667" s="24"/>
      <c r="F2667" s="15"/>
      <c r="G2667" s="36"/>
      <c r="H2667" s="37"/>
      <c r="I2667" s="59"/>
      <c r="J2667" s="890"/>
      <c r="K2667" s="139"/>
      <c r="L2667" s="58" t="s">
        <v>3169</v>
      </c>
      <c r="M2667" s="1446" t="s">
        <v>2193</v>
      </c>
      <c r="N2667" s="1334" t="s">
        <v>909</v>
      </c>
      <c r="O2667" s="1408" t="s">
        <v>3265</v>
      </c>
      <c r="P2667" s="1343" t="s">
        <v>3266</v>
      </c>
    </row>
    <row r="2668" spans="1:16" s="14" customFormat="1" ht="42.65" customHeight="1" thickBot="1">
      <c r="A2668" s="1018"/>
      <c r="B2668" s="953" t="s">
        <v>2318</v>
      </c>
      <c r="C2668" s="607" t="s">
        <v>3264</v>
      </c>
      <c r="D2668" s="1464" t="s">
        <v>2177</v>
      </c>
      <c r="E2668" s="24"/>
      <c r="F2668" s="15"/>
      <c r="G2668" s="36"/>
      <c r="H2668" s="37"/>
      <c r="I2668" s="59"/>
      <c r="J2668" s="890"/>
      <c r="K2668" s="139"/>
      <c r="L2668" s="58" t="s">
        <v>3171</v>
      </c>
      <c r="M2668" s="1446" t="s">
        <v>2193</v>
      </c>
      <c r="N2668" s="1334" t="s">
        <v>909</v>
      </c>
      <c r="O2668" s="1408" t="s">
        <v>3265</v>
      </c>
      <c r="P2668" s="1343" t="s">
        <v>3266</v>
      </c>
    </row>
    <row r="2669" spans="1:16" s="14" customFormat="1" ht="42.65" customHeight="1" thickBot="1">
      <c r="A2669" s="1018"/>
      <c r="B2669" s="953" t="s">
        <v>2318</v>
      </c>
      <c r="C2669" s="607" t="s">
        <v>3264</v>
      </c>
      <c r="D2669" s="1464" t="s">
        <v>2177</v>
      </c>
      <c r="E2669" s="24"/>
      <c r="F2669" s="15"/>
      <c r="G2669" s="36"/>
      <c r="H2669" s="37"/>
      <c r="I2669" s="59"/>
      <c r="J2669" s="890"/>
      <c r="K2669" s="139"/>
      <c r="L2669" s="58" t="s">
        <v>3172</v>
      </c>
      <c r="M2669" s="1446" t="s">
        <v>2193</v>
      </c>
      <c r="N2669" s="1334" t="s">
        <v>909</v>
      </c>
      <c r="O2669" s="1408" t="s">
        <v>3265</v>
      </c>
      <c r="P2669" s="1343" t="s">
        <v>3253</v>
      </c>
    </row>
    <row r="2670" spans="1:16" s="14" customFormat="1" ht="42.65" customHeight="1" thickBot="1">
      <c r="A2670" s="1018"/>
      <c r="B2670" s="953" t="s">
        <v>2318</v>
      </c>
      <c r="C2670" s="607" t="s">
        <v>3264</v>
      </c>
      <c r="D2670" s="1464" t="s">
        <v>2177</v>
      </c>
      <c r="E2670" s="24"/>
      <c r="F2670" s="15"/>
      <c r="G2670" s="36"/>
      <c r="H2670" s="37"/>
      <c r="I2670" s="59"/>
      <c r="J2670" s="890"/>
      <c r="K2670" s="139"/>
      <c r="L2670" s="58" t="s">
        <v>3263</v>
      </c>
      <c r="M2670" s="1446" t="s">
        <v>2193</v>
      </c>
      <c r="N2670" s="1334" t="s">
        <v>909</v>
      </c>
      <c r="O2670" s="1408" t="s">
        <v>3265</v>
      </c>
      <c r="P2670" s="1343" t="s">
        <v>3253</v>
      </c>
    </row>
    <row r="2671" spans="1:16" s="14" customFormat="1" ht="42.65" customHeight="1" thickBot="1">
      <c r="A2671" s="1018"/>
      <c r="B2671" s="953" t="s">
        <v>2318</v>
      </c>
      <c r="C2671" s="607" t="s">
        <v>3267</v>
      </c>
      <c r="D2671" s="1464" t="s">
        <v>2177</v>
      </c>
      <c r="E2671" s="24"/>
      <c r="F2671" s="15"/>
      <c r="G2671" s="36"/>
      <c r="H2671" s="37"/>
      <c r="I2671" s="59"/>
      <c r="J2671" s="890"/>
      <c r="K2671" s="39"/>
      <c r="L2671" s="58" t="s">
        <v>3166</v>
      </c>
      <c r="M2671" s="1446" t="s">
        <v>2193</v>
      </c>
      <c r="N2671" s="1334" t="s">
        <v>909</v>
      </c>
      <c r="O2671" s="1408" t="s">
        <v>3268</v>
      </c>
      <c r="P2671" s="1343" t="s">
        <v>3253</v>
      </c>
    </row>
    <row r="2672" spans="1:16" s="14" customFormat="1" ht="42.65" customHeight="1" thickBot="1">
      <c r="A2672" s="1018"/>
      <c r="B2672" s="953" t="s">
        <v>2318</v>
      </c>
      <c r="C2672" s="607" t="s">
        <v>3267</v>
      </c>
      <c r="D2672" s="1464" t="s">
        <v>2177</v>
      </c>
      <c r="E2672" s="24"/>
      <c r="F2672" s="15"/>
      <c r="G2672" s="36"/>
      <c r="H2672" s="37"/>
      <c r="I2672" s="59"/>
      <c r="J2672" s="890"/>
      <c r="K2672" s="39"/>
      <c r="L2672" s="58" t="s">
        <v>3168</v>
      </c>
      <c r="M2672" s="1446" t="s">
        <v>2193</v>
      </c>
      <c r="N2672" s="1334" t="s">
        <v>909</v>
      </c>
      <c r="O2672" s="1408" t="s">
        <v>3268</v>
      </c>
      <c r="P2672" s="1343" t="s">
        <v>3253</v>
      </c>
    </row>
    <row r="2673" spans="1:16" s="14" customFormat="1" ht="42.65" customHeight="1" thickBot="1">
      <c r="A2673" s="1018"/>
      <c r="B2673" s="953" t="s">
        <v>2318</v>
      </c>
      <c r="C2673" s="607" t="s">
        <v>3267</v>
      </c>
      <c r="D2673" s="1464" t="s">
        <v>2177</v>
      </c>
      <c r="E2673" s="935"/>
      <c r="F2673" s="15"/>
      <c r="G2673" s="36"/>
      <c r="H2673" s="37"/>
      <c r="I2673" s="59"/>
      <c r="J2673" s="890"/>
      <c r="K2673" s="139"/>
      <c r="L2673" s="58" t="s">
        <v>3169</v>
      </c>
      <c r="M2673" s="1446" t="s">
        <v>2193</v>
      </c>
      <c r="N2673" s="1334" t="s">
        <v>909</v>
      </c>
      <c r="O2673" s="1408" t="s">
        <v>3268</v>
      </c>
      <c r="P2673" s="1343" t="s">
        <v>3262</v>
      </c>
    </row>
    <row r="2674" spans="1:16" s="14" customFormat="1" ht="42.65" customHeight="1" thickBot="1">
      <c r="A2674" s="1018"/>
      <c r="B2674" s="953" t="s">
        <v>2318</v>
      </c>
      <c r="C2674" s="607" t="s">
        <v>3267</v>
      </c>
      <c r="D2674" s="1464" t="s">
        <v>2177</v>
      </c>
      <c r="E2674" s="24"/>
      <c r="F2674" s="15"/>
      <c r="G2674" s="36"/>
      <c r="H2674" s="37"/>
      <c r="I2674" s="59"/>
      <c r="J2674" s="890"/>
      <c r="K2674" s="139"/>
      <c r="L2674" s="58" t="s">
        <v>3171</v>
      </c>
      <c r="M2674" s="1446" t="s">
        <v>2193</v>
      </c>
      <c r="N2674" s="1334" t="s">
        <v>909</v>
      </c>
      <c r="O2674" s="1408" t="s">
        <v>3268</v>
      </c>
      <c r="P2674" s="1343" t="s">
        <v>3266</v>
      </c>
    </row>
    <row r="2675" spans="1:16" s="14" customFormat="1" ht="42.65" customHeight="1" thickBot="1">
      <c r="A2675" s="1018"/>
      <c r="B2675" s="953" t="s">
        <v>2318</v>
      </c>
      <c r="C2675" s="607" t="s">
        <v>3267</v>
      </c>
      <c r="D2675" s="1464" t="s">
        <v>2177</v>
      </c>
      <c r="E2675" s="24"/>
      <c r="F2675" s="15"/>
      <c r="G2675" s="36"/>
      <c r="H2675" s="37"/>
      <c r="I2675" s="59"/>
      <c r="J2675" s="890"/>
      <c r="K2675" s="39"/>
      <c r="L2675" s="58" t="s">
        <v>3172</v>
      </c>
      <c r="M2675" s="1446" t="s">
        <v>2193</v>
      </c>
      <c r="N2675" s="1334" t="s">
        <v>909</v>
      </c>
      <c r="O2675" s="1408" t="s">
        <v>3268</v>
      </c>
      <c r="P2675" s="1343" t="s">
        <v>3253</v>
      </c>
    </row>
    <row r="2676" spans="1:16" s="14" customFormat="1" ht="42.65" customHeight="1" thickBot="1">
      <c r="A2676" s="1018"/>
      <c r="B2676" s="953" t="s">
        <v>2318</v>
      </c>
      <c r="C2676" s="607" t="s">
        <v>3267</v>
      </c>
      <c r="D2676" s="1464" t="s">
        <v>2177</v>
      </c>
      <c r="E2676" s="24"/>
      <c r="F2676" s="15"/>
      <c r="G2676" s="36"/>
      <c r="H2676" s="37"/>
      <c r="I2676" s="59"/>
      <c r="J2676" s="890"/>
      <c r="K2676" s="39"/>
      <c r="L2676" s="58" t="s">
        <v>3263</v>
      </c>
      <c r="M2676" s="1446" t="s">
        <v>2193</v>
      </c>
      <c r="N2676" s="1334" t="s">
        <v>909</v>
      </c>
      <c r="O2676" s="1408" t="s">
        <v>3268</v>
      </c>
      <c r="P2676" s="1343" t="s">
        <v>3253</v>
      </c>
    </row>
    <row r="2677" spans="1:16" s="14" customFormat="1" ht="42.65" customHeight="1" thickBot="1">
      <c r="A2677" s="1018"/>
      <c r="B2677" s="953" t="s">
        <v>2318</v>
      </c>
      <c r="C2677" s="607" t="s">
        <v>3269</v>
      </c>
      <c r="D2677" s="1464" t="s">
        <v>2177</v>
      </c>
      <c r="E2677" s="24"/>
      <c r="F2677" s="15"/>
      <c r="G2677" s="36"/>
      <c r="H2677" s="37"/>
      <c r="I2677" s="59"/>
      <c r="J2677" s="890"/>
      <c r="K2677" s="39"/>
      <c r="L2677" s="58" t="s">
        <v>3166</v>
      </c>
      <c r="M2677" s="1446" t="s">
        <v>2193</v>
      </c>
      <c r="N2677" s="1334" t="s">
        <v>909</v>
      </c>
      <c r="O2677" s="1408" t="s">
        <v>3270</v>
      </c>
      <c r="P2677" s="1343" t="s">
        <v>3253</v>
      </c>
    </row>
    <row r="2678" spans="1:16" s="14" customFormat="1" ht="42.65" customHeight="1" thickBot="1">
      <c r="A2678" s="1018"/>
      <c r="B2678" s="953" t="s">
        <v>2318</v>
      </c>
      <c r="C2678" s="607" t="s">
        <v>3269</v>
      </c>
      <c r="D2678" s="1464" t="s">
        <v>2177</v>
      </c>
      <c r="E2678" s="24"/>
      <c r="F2678" s="15"/>
      <c r="G2678" s="36"/>
      <c r="H2678" s="37"/>
      <c r="I2678" s="59"/>
      <c r="J2678" s="890"/>
      <c r="K2678" s="39"/>
      <c r="L2678" s="58" t="s">
        <v>3168</v>
      </c>
      <c r="M2678" s="1446" t="s">
        <v>2193</v>
      </c>
      <c r="N2678" s="1334" t="s">
        <v>909</v>
      </c>
      <c r="O2678" s="1408" t="s">
        <v>3270</v>
      </c>
      <c r="P2678" s="1343" t="s">
        <v>3253</v>
      </c>
    </row>
    <row r="2679" spans="1:16" s="14" customFormat="1" ht="42.65" customHeight="1" thickBot="1">
      <c r="A2679" s="1018"/>
      <c r="B2679" s="953" t="s">
        <v>2318</v>
      </c>
      <c r="C2679" s="607" t="s">
        <v>3269</v>
      </c>
      <c r="D2679" s="1464" t="s">
        <v>2177</v>
      </c>
      <c r="E2679" s="935"/>
      <c r="F2679" s="15"/>
      <c r="G2679" s="36"/>
      <c r="H2679" s="37"/>
      <c r="I2679" s="59"/>
      <c r="J2679" s="890"/>
      <c r="K2679" s="39"/>
      <c r="L2679" s="58" t="s">
        <v>3169</v>
      </c>
      <c r="M2679" s="1446" t="s">
        <v>2193</v>
      </c>
      <c r="N2679" s="1334" t="s">
        <v>909</v>
      </c>
      <c r="O2679" s="1408" t="s">
        <v>3270</v>
      </c>
      <c r="P2679" s="1343" t="s">
        <v>3262</v>
      </c>
    </row>
    <row r="2680" spans="1:16" s="14" customFormat="1" ht="42.65" customHeight="1" thickBot="1">
      <c r="A2680" s="1018"/>
      <c r="B2680" s="953" t="s">
        <v>2318</v>
      </c>
      <c r="C2680" s="607" t="s">
        <v>3269</v>
      </c>
      <c r="D2680" s="1464" t="s">
        <v>2177</v>
      </c>
      <c r="E2680" s="24"/>
      <c r="F2680" s="15"/>
      <c r="G2680" s="36"/>
      <c r="H2680" s="37"/>
      <c r="I2680" s="59"/>
      <c r="J2680" s="890"/>
      <c r="K2680" s="39"/>
      <c r="L2680" s="58" t="s">
        <v>3171</v>
      </c>
      <c r="M2680" s="1446" t="s">
        <v>2193</v>
      </c>
      <c r="N2680" s="1334" t="s">
        <v>909</v>
      </c>
      <c r="O2680" s="1408" t="s">
        <v>3270</v>
      </c>
      <c r="P2680" s="1343" t="s">
        <v>3266</v>
      </c>
    </row>
    <row r="2681" spans="1:16" s="14" customFormat="1" ht="42.65" customHeight="1" thickBot="1">
      <c r="A2681" s="1018"/>
      <c r="B2681" s="953" t="s">
        <v>2318</v>
      </c>
      <c r="C2681" s="607" t="s">
        <v>3269</v>
      </c>
      <c r="D2681" s="1464" t="s">
        <v>2177</v>
      </c>
      <c r="E2681" s="24"/>
      <c r="F2681" s="15"/>
      <c r="G2681" s="36"/>
      <c r="H2681" s="37"/>
      <c r="I2681" s="59"/>
      <c r="J2681" s="890"/>
      <c r="K2681" s="39"/>
      <c r="L2681" s="58" t="s">
        <v>3172</v>
      </c>
      <c r="M2681" s="1446" t="s">
        <v>2193</v>
      </c>
      <c r="N2681" s="1334" t="s">
        <v>909</v>
      </c>
      <c r="O2681" s="1408" t="s">
        <v>3270</v>
      </c>
      <c r="P2681" s="1343" t="s">
        <v>3253</v>
      </c>
    </row>
    <row r="2682" spans="1:16" s="14" customFormat="1" ht="42.65" customHeight="1" thickBot="1">
      <c r="A2682" s="1018"/>
      <c r="B2682" s="953" t="s">
        <v>2318</v>
      </c>
      <c r="C2682" s="607" t="s">
        <v>3269</v>
      </c>
      <c r="D2682" s="1464" t="s">
        <v>2177</v>
      </c>
      <c r="E2682" s="24"/>
      <c r="F2682" s="15"/>
      <c r="G2682" s="36"/>
      <c r="H2682" s="37"/>
      <c r="I2682" s="59"/>
      <c r="J2682" s="890"/>
      <c r="K2682" s="39"/>
      <c r="L2682" s="58" t="s">
        <v>3263</v>
      </c>
      <c r="M2682" s="1446" t="s">
        <v>2193</v>
      </c>
      <c r="N2682" s="1334" t="s">
        <v>909</v>
      </c>
      <c r="O2682" s="1408" t="s">
        <v>3270</v>
      </c>
      <c r="P2682" s="1343" t="s">
        <v>3253</v>
      </c>
    </row>
    <row r="2683" spans="1:16" s="14" customFormat="1" ht="42.65" customHeight="1" thickBot="1">
      <c r="A2683" s="1018"/>
      <c r="B2683" s="953" t="s">
        <v>2318</v>
      </c>
      <c r="C2683" s="607" t="s">
        <v>3271</v>
      </c>
      <c r="D2683" s="1464" t="s">
        <v>2177</v>
      </c>
      <c r="E2683" s="24"/>
      <c r="F2683" s="15"/>
      <c r="G2683" s="36"/>
      <c r="H2683" s="37"/>
      <c r="I2683" s="59"/>
      <c r="J2683" s="890"/>
      <c r="K2683" s="39"/>
      <c r="L2683" s="58" t="s">
        <v>3166</v>
      </c>
      <c r="M2683" s="1446" t="s">
        <v>2193</v>
      </c>
      <c r="N2683" s="1334" t="s">
        <v>909</v>
      </c>
      <c r="O2683" s="1408" t="s">
        <v>3272</v>
      </c>
      <c r="P2683" s="179" t="s">
        <v>3273</v>
      </c>
    </row>
    <row r="2684" spans="1:16" s="14" customFormat="1" ht="42.65" customHeight="1" thickBot="1">
      <c r="A2684" s="1018"/>
      <c r="B2684" s="953" t="s">
        <v>2318</v>
      </c>
      <c r="C2684" s="607" t="s">
        <v>3271</v>
      </c>
      <c r="D2684" s="1464" t="s">
        <v>2177</v>
      </c>
      <c r="E2684" s="24"/>
      <c r="F2684" s="15"/>
      <c r="G2684" s="36"/>
      <c r="H2684" s="37"/>
      <c r="I2684" s="59"/>
      <c r="J2684" s="890"/>
      <c r="K2684" s="39"/>
      <c r="L2684" s="58" t="s">
        <v>3168</v>
      </c>
      <c r="M2684" s="1446" t="s">
        <v>2193</v>
      </c>
      <c r="N2684" s="1334" t="s">
        <v>909</v>
      </c>
      <c r="O2684" s="1408" t="s">
        <v>3272</v>
      </c>
      <c r="P2684" s="179" t="s">
        <v>3273</v>
      </c>
    </row>
    <row r="2685" spans="1:16" s="14" customFormat="1" ht="42.65" customHeight="1" thickBot="1">
      <c r="A2685" s="1018"/>
      <c r="B2685" s="953" t="s">
        <v>2318</v>
      </c>
      <c r="C2685" s="607" t="s">
        <v>3271</v>
      </c>
      <c r="D2685" s="1464" t="s">
        <v>2177</v>
      </c>
      <c r="E2685" s="935"/>
      <c r="F2685" s="15"/>
      <c r="G2685" s="36"/>
      <c r="H2685" s="37"/>
      <c r="I2685" s="59"/>
      <c r="J2685" s="890"/>
      <c r="K2685" s="39"/>
      <c r="L2685" s="58" t="s">
        <v>3169</v>
      </c>
      <c r="M2685" s="1446" t="s">
        <v>2193</v>
      </c>
      <c r="N2685" s="1334" t="s">
        <v>909</v>
      </c>
      <c r="O2685" s="1408" t="s">
        <v>3272</v>
      </c>
      <c r="P2685" s="179" t="s">
        <v>3274</v>
      </c>
    </row>
    <row r="2686" spans="1:16" s="14" customFormat="1" ht="42.65" customHeight="1" thickBot="1">
      <c r="A2686" s="1018"/>
      <c r="B2686" s="953" t="s">
        <v>2318</v>
      </c>
      <c r="C2686" s="607" t="s">
        <v>3271</v>
      </c>
      <c r="D2686" s="1464" t="s">
        <v>2177</v>
      </c>
      <c r="E2686" s="24"/>
      <c r="F2686" s="15"/>
      <c r="G2686" s="36"/>
      <c r="H2686" s="37"/>
      <c r="I2686" s="59"/>
      <c r="J2686" s="890"/>
      <c r="K2686" s="39"/>
      <c r="L2686" s="58" t="s">
        <v>3171</v>
      </c>
      <c r="M2686" s="1446" t="s">
        <v>2193</v>
      </c>
      <c r="N2686" s="1334" t="s">
        <v>909</v>
      </c>
      <c r="O2686" s="1408" t="s">
        <v>3272</v>
      </c>
      <c r="P2686" s="179" t="s">
        <v>3274</v>
      </c>
    </row>
    <row r="2687" spans="1:16" s="14" customFormat="1" ht="42.65" customHeight="1" thickBot="1">
      <c r="A2687" s="1018"/>
      <c r="B2687" s="953" t="s">
        <v>2318</v>
      </c>
      <c r="C2687" s="607" t="s">
        <v>3271</v>
      </c>
      <c r="D2687" s="1464" t="s">
        <v>2177</v>
      </c>
      <c r="E2687" s="24"/>
      <c r="F2687" s="15"/>
      <c r="G2687" s="36"/>
      <c r="H2687" s="37"/>
      <c r="I2687" s="59"/>
      <c r="J2687" s="890"/>
      <c r="K2687" s="39"/>
      <c r="L2687" s="58" t="s">
        <v>3172</v>
      </c>
      <c r="M2687" s="1446" t="s">
        <v>2193</v>
      </c>
      <c r="N2687" s="1334" t="s">
        <v>909</v>
      </c>
      <c r="O2687" s="1408" t="s">
        <v>3272</v>
      </c>
      <c r="P2687" s="179" t="s">
        <v>3273</v>
      </c>
    </row>
    <row r="2688" spans="1:16" s="14" customFormat="1" ht="42.65" customHeight="1" thickBot="1">
      <c r="A2688" s="1018"/>
      <c r="B2688" s="953" t="s">
        <v>2318</v>
      </c>
      <c r="C2688" s="607" t="s">
        <v>3271</v>
      </c>
      <c r="D2688" s="1464" t="s">
        <v>2177</v>
      </c>
      <c r="E2688" s="24"/>
      <c r="F2688" s="15"/>
      <c r="G2688" s="36"/>
      <c r="H2688" s="37"/>
      <c r="I2688" s="59"/>
      <c r="J2688" s="890"/>
      <c r="K2688" s="39"/>
      <c r="L2688" s="58" t="s">
        <v>3263</v>
      </c>
      <c r="M2688" s="1446" t="s">
        <v>2193</v>
      </c>
      <c r="N2688" s="1334" t="s">
        <v>909</v>
      </c>
      <c r="O2688" s="1408" t="s">
        <v>3272</v>
      </c>
      <c r="P2688" s="179" t="s">
        <v>3273</v>
      </c>
    </row>
    <row r="2689" spans="1:16" s="14" customFormat="1" ht="42.65" customHeight="1" thickBot="1">
      <c r="A2689" s="1018"/>
      <c r="B2689" s="953" t="s">
        <v>2318</v>
      </c>
      <c r="C2689" s="607" t="s">
        <v>3275</v>
      </c>
      <c r="D2689" s="1464" t="s">
        <v>2177</v>
      </c>
      <c r="E2689" s="24"/>
      <c r="F2689" s="15"/>
      <c r="G2689" s="36"/>
      <c r="H2689" s="37"/>
      <c r="I2689" s="59"/>
      <c r="J2689" s="890"/>
      <c r="K2689" s="39"/>
      <c r="L2689" s="58" t="s">
        <v>3166</v>
      </c>
      <c r="M2689" s="1446" t="s">
        <v>2193</v>
      </c>
      <c r="N2689" s="1334" t="s">
        <v>909</v>
      </c>
      <c r="O2689" s="1408" t="s">
        <v>3276</v>
      </c>
      <c r="P2689" s="179" t="s">
        <v>3273</v>
      </c>
    </row>
    <row r="2690" spans="1:16" s="14" customFormat="1" ht="42.65" customHeight="1" thickBot="1">
      <c r="A2690" s="1018"/>
      <c r="B2690" s="953" t="s">
        <v>2318</v>
      </c>
      <c r="C2690" s="607" t="s">
        <v>3275</v>
      </c>
      <c r="D2690" s="1464" t="s">
        <v>2177</v>
      </c>
      <c r="E2690" s="24"/>
      <c r="F2690" s="15"/>
      <c r="G2690" s="36"/>
      <c r="H2690" s="37"/>
      <c r="I2690" s="59"/>
      <c r="J2690" s="890"/>
      <c r="K2690" s="39"/>
      <c r="L2690" s="58" t="s">
        <v>3168</v>
      </c>
      <c r="M2690" s="1446" t="s">
        <v>2193</v>
      </c>
      <c r="N2690" s="1334" t="s">
        <v>909</v>
      </c>
      <c r="O2690" s="1408" t="s">
        <v>3276</v>
      </c>
      <c r="P2690" s="179" t="s">
        <v>3273</v>
      </c>
    </row>
    <row r="2691" spans="1:16" s="14" customFormat="1" ht="42.65" customHeight="1" thickBot="1">
      <c r="A2691" s="1018"/>
      <c r="B2691" s="953" t="s">
        <v>2318</v>
      </c>
      <c r="C2691" s="607" t="s">
        <v>3275</v>
      </c>
      <c r="D2691" s="1464" t="s">
        <v>2177</v>
      </c>
      <c r="E2691" s="24"/>
      <c r="F2691" s="15"/>
      <c r="G2691" s="36"/>
      <c r="H2691" s="37"/>
      <c r="I2691" s="59"/>
      <c r="J2691" s="890"/>
      <c r="K2691" s="39"/>
      <c r="L2691" s="58" t="s">
        <v>3169</v>
      </c>
      <c r="M2691" s="1446" t="s">
        <v>2193</v>
      </c>
      <c r="N2691" s="1334" t="s">
        <v>909</v>
      </c>
      <c r="O2691" s="1408" t="s">
        <v>3276</v>
      </c>
      <c r="P2691" s="179" t="s">
        <v>3277</v>
      </c>
    </row>
    <row r="2692" spans="1:16" s="14" customFormat="1" ht="42.65" customHeight="1" thickBot="1">
      <c r="A2692" s="1018"/>
      <c r="B2692" s="953" t="s">
        <v>2318</v>
      </c>
      <c r="C2692" s="607" t="s">
        <v>3275</v>
      </c>
      <c r="D2692" s="1464" t="s">
        <v>2177</v>
      </c>
      <c r="E2692" s="24"/>
      <c r="F2692" s="15"/>
      <c r="G2692" s="36"/>
      <c r="H2692" s="37"/>
      <c r="I2692" s="59"/>
      <c r="J2692" s="890"/>
      <c r="K2692" s="39"/>
      <c r="L2692" s="58" t="s">
        <v>3171</v>
      </c>
      <c r="M2692" s="1446" t="s">
        <v>2193</v>
      </c>
      <c r="N2692" s="1334" t="s">
        <v>909</v>
      </c>
      <c r="O2692" s="1408" t="s">
        <v>3276</v>
      </c>
      <c r="P2692" s="179" t="s">
        <v>3277</v>
      </c>
    </row>
    <row r="2693" spans="1:16" s="21" customFormat="1" ht="42.65" customHeight="1" thickBot="1">
      <c r="A2693" s="1020"/>
      <c r="B2693" s="953" t="s">
        <v>2318</v>
      </c>
      <c r="C2693" s="607" t="s">
        <v>3275</v>
      </c>
      <c r="D2693" s="1464" t="s">
        <v>2177</v>
      </c>
      <c r="E2693" s="24"/>
      <c r="F2693" s="15"/>
      <c r="G2693" s="36"/>
      <c r="H2693" s="37"/>
      <c r="I2693" s="59"/>
      <c r="J2693" s="890"/>
      <c r="K2693" s="39"/>
      <c r="L2693" s="58" t="s">
        <v>3172</v>
      </c>
      <c r="M2693" s="1446" t="s">
        <v>2193</v>
      </c>
      <c r="N2693" s="1334" t="s">
        <v>909</v>
      </c>
      <c r="O2693" s="1408" t="s">
        <v>3276</v>
      </c>
      <c r="P2693" s="179" t="s">
        <v>3278</v>
      </c>
    </row>
    <row r="2694" spans="1:16" s="14" customFormat="1" ht="42.65" customHeight="1" thickBot="1">
      <c r="A2694" s="1018"/>
      <c r="B2694" s="953" t="s">
        <v>2318</v>
      </c>
      <c r="C2694" s="607" t="s">
        <v>3275</v>
      </c>
      <c r="D2694" s="1464" t="s">
        <v>2177</v>
      </c>
      <c r="E2694" s="24"/>
      <c r="F2694" s="15"/>
      <c r="G2694" s="36"/>
      <c r="H2694" s="37"/>
      <c r="I2694" s="59"/>
      <c r="J2694" s="890"/>
      <c r="K2694" s="39"/>
      <c r="L2694" s="58" t="s">
        <v>3263</v>
      </c>
      <c r="M2694" s="1446" t="s">
        <v>2193</v>
      </c>
      <c r="N2694" s="1334" t="s">
        <v>909</v>
      </c>
      <c r="O2694" s="1408" t="s">
        <v>3276</v>
      </c>
      <c r="P2694" s="179" t="s">
        <v>3278</v>
      </c>
    </row>
    <row r="2695" spans="1:16" s="21" customFormat="1" ht="42.65" customHeight="1" thickBot="1">
      <c r="A2695" s="1020"/>
      <c r="B2695" s="953" t="s">
        <v>2318</v>
      </c>
      <c r="C2695" s="607" t="s">
        <v>3279</v>
      </c>
      <c r="D2695" s="1464" t="s">
        <v>2177</v>
      </c>
      <c r="E2695" s="935"/>
      <c r="F2695" s="15"/>
      <c r="G2695" s="36"/>
      <c r="H2695" s="37"/>
      <c r="I2695" s="59"/>
      <c r="J2695" s="890"/>
      <c r="K2695" s="39"/>
      <c r="L2695" s="155" t="s">
        <v>2431</v>
      </c>
      <c r="M2695" s="1446" t="s">
        <v>2193</v>
      </c>
      <c r="N2695" s="1334" t="s">
        <v>909</v>
      </c>
      <c r="O2695" s="1408" t="s">
        <v>3280</v>
      </c>
      <c r="P2695" s="179" t="s">
        <v>3278</v>
      </c>
    </row>
    <row r="2696" spans="1:16" s="14" customFormat="1" ht="42.65" customHeight="1" thickBot="1">
      <c r="A2696" s="1018"/>
      <c r="B2696" s="953" t="s">
        <v>2318</v>
      </c>
      <c r="C2696" s="607" t="s">
        <v>3279</v>
      </c>
      <c r="D2696" s="1464" t="s">
        <v>2177</v>
      </c>
      <c r="E2696" s="24"/>
      <c r="F2696" s="15"/>
      <c r="G2696" s="36"/>
      <c r="H2696" s="37"/>
      <c r="I2696" s="59"/>
      <c r="J2696" s="890"/>
      <c r="K2696" s="39"/>
      <c r="L2696" s="155" t="s">
        <v>3281</v>
      </c>
      <c r="M2696" s="1446" t="s">
        <v>2193</v>
      </c>
      <c r="N2696" s="1334" t="s">
        <v>909</v>
      </c>
      <c r="O2696" s="1408" t="s">
        <v>3280</v>
      </c>
      <c r="P2696" s="179" t="s">
        <v>3278</v>
      </c>
    </row>
    <row r="2697" spans="1:16" s="14" customFormat="1" ht="42.65" customHeight="1" thickBot="1">
      <c r="A2697" s="1018"/>
      <c r="B2697" s="953" t="s">
        <v>2318</v>
      </c>
      <c r="C2697" s="607" t="s">
        <v>3279</v>
      </c>
      <c r="D2697" s="1464" t="s">
        <v>2177</v>
      </c>
      <c r="E2697" s="24"/>
      <c r="F2697" s="15"/>
      <c r="G2697" s="36"/>
      <c r="H2697" s="37"/>
      <c r="I2697" s="59"/>
      <c r="J2697" s="890"/>
      <c r="K2697" s="39"/>
      <c r="L2697" s="155" t="s">
        <v>3282</v>
      </c>
      <c r="M2697" s="1446" t="s">
        <v>2193</v>
      </c>
      <c r="N2697" s="1334" t="s">
        <v>909</v>
      </c>
      <c r="O2697" s="1408" t="s">
        <v>3280</v>
      </c>
      <c r="P2697" s="179" t="s">
        <v>3277</v>
      </c>
    </row>
    <row r="2698" spans="1:16" s="14" customFormat="1" ht="42.65" customHeight="1" thickBot="1">
      <c r="A2698" s="1018"/>
      <c r="B2698" s="953" t="s">
        <v>2318</v>
      </c>
      <c r="C2698" s="607" t="s">
        <v>3279</v>
      </c>
      <c r="D2698" s="1464" t="s">
        <v>2177</v>
      </c>
      <c r="E2698" s="24"/>
      <c r="F2698" s="15"/>
      <c r="G2698" s="36"/>
      <c r="H2698" s="37"/>
      <c r="I2698" s="59"/>
      <c r="J2698" s="890"/>
      <c r="K2698" s="39"/>
      <c r="L2698" s="155" t="s">
        <v>3283</v>
      </c>
      <c r="M2698" s="1446" t="s">
        <v>2193</v>
      </c>
      <c r="N2698" s="1334" t="s">
        <v>909</v>
      </c>
      <c r="O2698" s="1408" t="s">
        <v>3280</v>
      </c>
      <c r="P2698" s="179" t="s">
        <v>3277</v>
      </c>
    </row>
    <row r="2699" spans="1:16" s="14" customFormat="1" ht="42.65" customHeight="1" thickBot="1">
      <c r="A2699" s="1018"/>
      <c r="B2699" s="953" t="s">
        <v>2318</v>
      </c>
      <c r="C2699" s="607" t="s">
        <v>3279</v>
      </c>
      <c r="D2699" s="1464" t="s">
        <v>2177</v>
      </c>
      <c r="E2699" s="24"/>
      <c r="F2699" s="15"/>
      <c r="G2699" s="36"/>
      <c r="H2699" s="37"/>
      <c r="I2699" s="59"/>
      <c r="J2699" s="890"/>
      <c r="K2699" s="39"/>
      <c r="L2699" s="155" t="s">
        <v>2438</v>
      </c>
      <c r="M2699" s="1446" t="s">
        <v>2193</v>
      </c>
      <c r="N2699" s="1334" t="s">
        <v>909</v>
      </c>
      <c r="O2699" s="1408" t="s">
        <v>3280</v>
      </c>
      <c r="P2699" s="179" t="s">
        <v>3278</v>
      </c>
    </row>
    <row r="2700" spans="1:16" s="14" customFormat="1" ht="42.65" customHeight="1" thickBot="1">
      <c r="A2700" s="1018"/>
      <c r="B2700" s="953" t="s">
        <v>2318</v>
      </c>
      <c r="C2700" s="607" t="s">
        <v>3279</v>
      </c>
      <c r="D2700" s="1464" t="s">
        <v>2177</v>
      </c>
      <c r="E2700" s="24"/>
      <c r="F2700" s="15"/>
      <c r="G2700" s="36"/>
      <c r="H2700" s="37"/>
      <c r="I2700" s="59"/>
      <c r="J2700" s="890"/>
      <c r="K2700" s="39"/>
      <c r="L2700" s="155" t="s">
        <v>2691</v>
      </c>
      <c r="M2700" s="1446" t="s">
        <v>2193</v>
      </c>
      <c r="N2700" s="1334" t="s">
        <v>909</v>
      </c>
      <c r="O2700" s="1408" t="s">
        <v>3280</v>
      </c>
      <c r="P2700" s="179" t="s">
        <v>3278</v>
      </c>
    </row>
    <row r="2701" spans="1:16" s="14" customFormat="1" ht="42.65" customHeight="1" thickBot="1">
      <c r="A2701" s="1018"/>
      <c r="B2701" s="953" t="s">
        <v>2318</v>
      </c>
      <c r="C2701" s="607" t="s">
        <v>3284</v>
      </c>
      <c r="D2701" s="1464" t="s">
        <v>2177</v>
      </c>
      <c r="E2701" s="935"/>
      <c r="F2701" s="15"/>
      <c r="G2701" s="36"/>
      <c r="H2701" s="37"/>
      <c r="I2701" s="59"/>
      <c r="J2701" s="890"/>
      <c r="K2701" s="39"/>
      <c r="L2701" s="155" t="s">
        <v>3285</v>
      </c>
      <c r="M2701" s="1446" t="s">
        <v>2193</v>
      </c>
      <c r="N2701" s="1334" t="s">
        <v>909</v>
      </c>
      <c r="O2701" s="1408" t="s">
        <v>3280</v>
      </c>
      <c r="P2701" s="179" t="s">
        <v>3278</v>
      </c>
    </row>
    <row r="2702" spans="1:16" s="14" customFormat="1" ht="42.65" customHeight="1" thickBot="1">
      <c r="A2702" s="1018"/>
      <c r="B2702" s="953" t="s">
        <v>2318</v>
      </c>
      <c r="C2702" s="607" t="s">
        <v>3284</v>
      </c>
      <c r="D2702" s="1464" t="s">
        <v>2177</v>
      </c>
      <c r="E2702" s="24"/>
      <c r="F2702" s="15"/>
      <c r="G2702" s="36"/>
      <c r="H2702" s="37"/>
      <c r="I2702" s="59"/>
      <c r="J2702" s="890"/>
      <c r="K2702" s="39"/>
      <c r="L2702" s="155" t="s">
        <v>3281</v>
      </c>
      <c r="M2702" s="1446" t="s">
        <v>2193</v>
      </c>
      <c r="N2702" s="1334" t="s">
        <v>909</v>
      </c>
      <c r="O2702" s="1408" t="s">
        <v>3286</v>
      </c>
      <c r="P2702" s="179" t="s">
        <v>3278</v>
      </c>
    </row>
    <row r="2703" spans="1:16" s="14" customFormat="1" ht="42.65" customHeight="1" thickBot="1">
      <c r="A2703" s="1018"/>
      <c r="B2703" s="953" t="s">
        <v>2318</v>
      </c>
      <c r="C2703" s="607" t="s">
        <v>3284</v>
      </c>
      <c r="D2703" s="1464" t="s">
        <v>2177</v>
      </c>
      <c r="E2703" s="24"/>
      <c r="F2703" s="15"/>
      <c r="G2703" s="36"/>
      <c r="H2703" s="37"/>
      <c r="I2703" s="59"/>
      <c r="J2703" s="890"/>
      <c r="K2703" s="39"/>
      <c r="L2703" s="155" t="s">
        <v>3282</v>
      </c>
      <c r="M2703" s="1446" t="s">
        <v>2193</v>
      </c>
      <c r="N2703" s="1334" t="s">
        <v>909</v>
      </c>
      <c r="O2703" s="1408" t="s">
        <v>3287</v>
      </c>
      <c r="P2703" s="179" t="s">
        <v>3277</v>
      </c>
    </row>
    <row r="2704" spans="1:16" s="14" customFormat="1" ht="42.65" customHeight="1" thickBot="1">
      <c r="A2704" s="1018"/>
      <c r="B2704" s="953" t="s">
        <v>2318</v>
      </c>
      <c r="C2704" s="607" t="s">
        <v>3284</v>
      </c>
      <c r="D2704" s="1464" t="s">
        <v>2177</v>
      </c>
      <c r="E2704" s="24"/>
      <c r="F2704" s="15"/>
      <c r="G2704" s="36"/>
      <c r="H2704" s="37"/>
      <c r="I2704" s="59"/>
      <c r="J2704" s="890"/>
      <c r="K2704" s="39"/>
      <c r="L2704" s="155" t="s">
        <v>3283</v>
      </c>
      <c r="M2704" s="1446" t="s">
        <v>2193</v>
      </c>
      <c r="N2704" s="1334" t="s">
        <v>909</v>
      </c>
      <c r="O2704" s="1408" t="s">
        <v>3287</v>
      </c>
      <c r="P2704" s="179" t="s">
        <v>3277</v>
      </c>
    </row>
    <row r="2705" spans="1:16" s="14" customFormat="1" ht="42.65" customHeight="1" thickBot="1">
      <c r="A2705" s="1018"/>
      <c r="B2705" s="953" t="s">
        <v>2318</v>
      </c>
      <c r="C2705" s="607" t="s">
        <v>3284</v>
      </c>
      <c r="D2705" s="1464" t="s">
        <v>2177</v>
      </c>
      <c r="E2705" s="24"/>
      <c r="F2705" s="15"/>
      <c r="G2705" s="36"/>
      <c r="H2705" s="37"/>
      <c r="I2705" s="59"/>
      <c r="J2705" s="890"/>
      <c r="K2705" s="39"/>
      <c r="L2705" s="155" t="s">
        <v>2438</v>
      </c>
      <c r="M2705" s="1446" t="s">
        <v>2193</v>
      </c>
      <c r="N2705" s="1334" t="s">
        <v>909</v>
      </c>
      <c r="O2705" s="1408" t="s">
        <v>3286</v>
      </c>
      <c r="P2705" s="179" t="s">
        <v>3278</v>
      </c>
    </row>
    <row r="2706" spans="1:16" s="14" customFormat="1" ht="42.65" customHeight="1" thickBot="1">
      <c r="A2706" s="1018"/>
      <c r="B2706" s="953" t="s">
        <v>2318</v>
      </c>
      <c r="C2706" s="607" t="s">
        <v>3284</v>
      </c>
      <c r="D2706" s="1464" t="s">
        <v>2177</v>
      </c>
      <c r="E2706" s="24"/>
      <c r="F2706" s="15"/>
      <c r="G2706" s="36"/>
      <c r="H2706" s="37"/>
      <c r="I2706" s="59"/>
      <c r="J2706" s="890"/>
      <c r="K2706" s="39"/>
      <c r="L2706" s="155" t="s">
        <v>2691</v>
      </c>
      <c r="M2706" s="1446" t="s">
        <v>2193</v>
      </c>
      <c r="N2706" s="1334" t="s">
        <v>909</v>
      </c>
      <c r="O2706" s="1408" t="s">
        <v>3286</v>
      </c>
      <c r="P2706" s="179" t="s">
        <v>3278</v>
      </c>
    </row>
    <row r="2707" spans="1:16" s="14" customFormat="1" ht="42.65" customHeight="1" thickBot="1">
      <c r="A2707" s="1018"/>
      <c r="B2707" s="953" t="s">
        <v>2318</v>
      </c>
      <c r="C2707" s="607" t="s">
        <v>3288</v>
      </c>
      <c r="D2707" s="1464" t="s">
        <v>2177</v>
      </c>
      <c r="E2707" s="935"/>
      <c r="F2707" s="15"/>
      <c r="G2707" s="36"/>
      <c r="H2707" s="37"/>
      <c r="I2707" s="59"/>
      <c r="J2707" s="890"/>
      <c r="K2707" s="39"/>
      <c r="L2707" s="155" t="s">
        <v>3285</v>
      </c>
      <c r="M2707" s="1446" t="s">
        <v>2193</v>
      </c>
      <c r="N2707" s="1334" t="s">
        <v>909</v>
      </c>
      <c r="O2707" s="1408" t="s">
        <v>3289</v>
      </c>
      <c r="P2707" s="179" t="s">
        <v>3278</v>
      </c>
    </row>
    <row r="2708" spans="1:16" s="14" customFormat="1" ht="42.65" customHeight="1" thickBot="1">
      <c r="A2708" s="1018"/>
      <c r="B2708" s="953" t="s">
        <v>2318</v>
      </c>
      <c r="C2708" s="607" t="s">
        <v>3288</v>
      </c>
      <c r="D2708" s="1464" t="s">
        <v>2177</v>
      </c>
      <c r="E2708" s="24"/>
      <c r="F2708" s="15"/>
      <c r="G2708" s="36"/>
      <c r="H2708" s="37"/>
      <c r="I2708" s="59"/>
      <c r="J2708" s="890"/>
      <c r="K2708" s="39"/>
      <c r="L2708" s="155" t="s">
        <v>3281</v>
      </c>
      <c r="M2708" s="1446" t="s">
        <v>2193</v>
      </c>
      <c r="N2708" s="1334" t="s">
        <v>909</v>
      </c>
      <c r="O2708" s="1408" t="s">
        <v>3289</v>
      </c>
      <c r="P2708" s="179" t="s">
        <v>3278</v>
      </c>
    </row>
    <row r="2709" spans="1:16" s="14" customFormat="1" ht="42.65" customHeight="1" thickBot="1">
      <c r="A2709" s="1018"/>
      <c r="B2709" s="953" t="s">
        <v>2318</v>
      </c>
      <c r="C2709" s="607" t="s">
        <v>3288</v>
      </c>
      <c r="D2709" s="1464" t="s">
        <v>2177</v>
      </c>
      <c r="E2709" s="24"/>
      <c r="F2709" s="15"/>
      <c r="G2709" s="36"/>
      <c r="H2709" s="37"/>
      <c r="I2709" s="59"/>
      <c r="J2709" s="890"/>
      <c r="K2709" s="39"/>
      <c r="L2709" s="155" t="s">
        <v>3282</v>
      </c>
      <c r="M2709" s="1446" t="s">
        <v>2193</v>
      </c>
      <c r="N2709" s="1334" t="s">
        <v>909</v>
      </c>
      <c r="O2709" s="1408" t="s">
        <v>3289</v>
      </c>
      <c r="P2709" s="179" t="s">
        <v>3277</v>
      </c>
    </row>
    <row r="2710" spans="1:16" s="14" customFormat="1" ht="42.65" customHeight="1" thickBot="1">
      <c r="A2710" s="1018"/>
      <c r="B2710" s="953" t="s">
        <v>2318</v>
      </c>
      <c r="C2710" s="607" t="s">
        <v>3288</v>
      </c>
      <c r="D2710" s="1464" t="s">
        <v>2177</v>
      </c>
      <c r="E2710" s="24"/>
      <c r="F2710" s="15"/>
      <c r="G2710" s="36"/>
      <c r="H2710" s="37"/>
      <c r="I2710" s="59"/>
      <c r="J2710" s="890"/>
      <c r="K2710" s="39"/>
      <c r="L2710" s="155" t="s">
        <v>3283</v>
      </c>
      <c r="M2710" s="1446" t="s">
        <v>2193</v>
      </c>
      <c r="N2710" s="1334" t="s">
        <v>909</v>
      </c>
      <c r="O2710" s="1408" t="s">
        <v>3289</v>
      </c>
      <c r="P2710" s="179" t="s">
        <v>3277</v>
      </c>
    </row>
    <row r="2711" spans="1:16" s="14" customFormat="1" ht="42.65" customHeight="1" thickBot="1">
      <c r="A2711" s="1018"/>
      <c r="B2711" s="953" t="s">
        <v>2318</v>
      </c>
      <c r="C2711" s="607" t="s">
        <v>3288</v>
      </c>
      <c r="D2711" s="1464" t="s">
        <v>2177</v>
      </c>
      <c r="E2711" s="935"/>
      <c r="F2711" s="15"/>
      <c r="G2711" s="36"/>
      <c r="H2711" s="37"/>
      <c r="I2711" s="59"/>
      <c r="J2711" s="890"/>
      <c r="K2711" s="39"/>
      <c r="L2711" s="155" t="s">
        <v>2199</v>
      </c>
      <c r="M2711" s="1446" t="s">
        <v>2193</v>
      </c>
      <c r="N2711" s="1334" t="s">
        <v>909</v>
      </c>
      <c r="O2711" s="1408" t="s">
        <v>3289</v>
      </c>
      <c r="P2711" s="179" t="s">
        <v>3278</v>
      </c>
    </row>
    <row r="2712" spans="1:16" s="14" customFormat="1" ht="42.65" customHeight="1" thickBot="1">
      <c r="A2712" s="1018"/>
      <c r="B2712" s="953" t="s">
        <v>2318</v>
      </c>
      <c r="C2712" s="607" t="s">
        <v>3288</v>
      </c>
      <c r="D2712" s="1464" t="s">
        <v>2177</v>
      </c>
      <c r="E2712" s="24"/>
      <c r="F2712" s="15"/>
      <c r="G2712" s="36"/>
      <c r="H2712" s="37"/>
      <c r="I2712" s="59"/>
      <c r="J2712" s="890"/>
      <c r="K2712" s="39"/>
      <c r="L2712" s="155" t="s">
        <v>3290</v>
      </c>
      <c r="M2712" s="1446" t="s">
        <v>2193</v>
      </c>
      <c r="N2712" s="1334" t="s">
        <v>909</v>
      </c>
      <c r="O2712" s="1408" t="s">
        <v>3289</v>
      </c>
      <c r="P2712" s="179" t="s">
        <v>3278</v>
      </c>
    </row>
    <row r="2713" spans="1:16" s="14" customFormat="1" ht="42.65" customHeight="1" thickBot="1">
      <c r="A2713" s="1018"/>
      <c r="B2713" s="953" t="s">
        <v>2318</v>
      </c>
      <c r="C2713" s="607" t="s">
        <v>3291</v>
      </c>
      <c r="D2713" s="1567"/>
      <c r="E2713" s="935"/>
      <c r="F2713" s="15"/>
      <c r="G2713" s="36"/>
      <c r="H2713" s="37"/>
      <c r="I2713" s="59"/>
      <c r="J2713" s="890"/>
      <c r="K2713" s="39"/>
      <c r="L2713" s="155" t="s">
        <v>2431</v>
      </c>
      <c r="M2713" s="1446" t="s">
        <v>2193</v>
      </c>
      <c r="N2713" s="1334" t="s">
        <v>909</v>
      </c>
      <c r="O2713" s="1408" t="s">
        <v>3292</v>
      </c>
      <c r="P2713" s="179" t="s">
        <v>3278</v>
      </c>
    </row>
    <row r="2714" spans="1:16" s="14" customFormat="1" ht="42.65" customHeight="1" thickBot="1">
      <c r="A2714" s="1018"/>
      <c r="B2714" s="953" t="s">
        <v>2318</v>
      </c>
      <c r="C2714" s="607" t="s">
        <v>3291</v>
      </c>
      <c r="D2714" s="1567"/>
      <c r="E2714" s="69"/>
      <c r="F2714" s="15"/>
      <c r="G2714" s="36"/>
      <c r="H2714" s="37"/>
      <c r="I2714" s="59"/>
      <c r="J2714" s="890"/>
      <c r="K2714" s="39"/>
      <c r="L2714" s="155" t="s">
        <v>3281</v>
      </c>
      <c r="M2714" s="1446" t="s">
        <v>2193</v>
      </c>
      <c r="N2714" s="1334" t="s">
        <v>909</v>
      </c>
      <c r="O2714" s="1408" t="s">
        <v>3292</v>
      </c>
      <c r="P2714" s="179" t="s">
        <v>3278</v>
      </c>
    </row>
    <row r="2715" spans="1:16" s="68" customFormat="1" ht="42.65" customHeight="1" thickBot="1">
      <c r="A2715" s="75"/>
      <c r="B2715" s="953" t="s">
        <v>2318</v>
      </c>
      <c r="C2715" s="607" t="s">
        <v>3291</v>
      </c>
      <c r="D2715" s="1567"/>
      <c r="E2715" s="24"/>
      <c r="F2715" s="70"/>
      <c r="G2715" s="71"/>
      <c r="H2715" s="72"/>
      <c r="I2715" s="59"/>
      <c r="J2715" s="890"/>
      <c r="K2715" s="72"/>
      <c r="L2715" s="155" t="s">
        <v>3282</v>
      </c>
      <c r="M2715" s="1446" t="s">
        <v>2193</v>
      </c>
      <c r="N2715" s="1334" t="s">
        <v>909</v>
      </c>
      <c r="O2715" s="1408" t="s">
        <v>3292</v>
      </c>
      <c r="P2715" s="179" t="s">
        <v>3277</v>
      </c>
    </row>
    <row r="2716" spans="1:16" s="14" customFormat="1" ht="42.65" customHeight="1" thickBot="1">
      <c r="A2716" s="1018"/>
      <c r="B2716" s="953" t="s">
        <v>2318</v>
      </c>
      <c r="C2716" s="607" t="s">
        <v>3291</v>
      </c>
      <c r="D2716" s="1567"/>
      <c r="E2716" s="24"/>
      <c r="F2716" s="15"/>
      <c r="G2716" s="36"/>
      <c r="H2716" s="37"/>
      <c r="I2716" s="88"/>
      <c r="J2716" s="890"/>
      <c r="K2716" s="39"/>
      <c r="L2716" s="155" t="s">
        <v>3283</v>
      </c>
      <c r="M2716" s="1446" t="s">
        <v>2193</v>
      </c>
      <c r="N2716" s="1334" t="s">
        <v>909</v>
      </c>
      <c r="O2716" s="1408" t="s">
        <v>3292</v>
      </c>
      <c r="P2716" s="179" t="s">
        <v>3277</v>
      </c>
    </row>
    <row r="2717" spans="1:16" s="14" customFormat="1" ht="42.65" customHeight="1" thickBot="1">
      <c r="A2717" s="1018"/>
      <c r="B2717" s="953" t="s">
        <v>2318</v>
      </c>
      <c r="C2717" s="607" t="s">
        <v>3291</v>
      </c>
      <c r="D2717" s="1567"/>
      <c r="E2717" s="24"/>
      <c r="F2717" s="15"/>
      <c r="G2717" s="36"/>
      <c r="H2717" s="37"/>
      <c r="I2717" s="59"/>
      <c r="J2717" s="890"/>
      <c r="K2717" s="39"/>
      <c r="L2717" s="155" t="s">
        <v>2438</v>
      </c>
      <c r="M2717" s="1446" t="s">
        <v>2193</v>
      </c>
      <c r="N2717" s="1334" t="s">
        <v>909</v>
      </c>
      <c r="O2717" s="1408" t="s">
        <v>3292</v>
      </c>
      <c r="P2717" s="179" t="s">
        <v>3278</v>
      </c>
    </row>
    <row r="2718" spans="1:16" s="14" customFormat="1" ht="42.65" customHeight="1" thickBot="1">
      <c r="A2718" s="1018"/>
      <c r="B2718" s="953" t="s">
        <v>2318</v>
      </c>
      <c r="C2718" s="607" t="s">
        <v>3291</v>
      </c>
      <c r="D2718" s="1567"/>
      <c r="E2718" s="69"/>
      <c r="F2718" s="15"/>
      <c r="G2718" s="36"/>
      <c r="H2718" s="37"/>
      <c r="I2718" s="59"/>
      <c r="J2718" s="890"/>
      <c r="K2718" s="39"/>
      <c r="L2718" s="155" t="s">
        <v>2691</v>
      </c>
      <c r="M2718" s="1446" t="s">
        <v>2193</v>
      </c>
      <c r="N2718" s="1334" t="s">
        <v>909</v>
      </c>
      <c r="O2718" s="1408" t="s">
        <v>3292</v>
      </c>
      <c r="P2718" s="179" t="s">
        <v>3278</v>
      </c>
    </row>
    <row r="2719" spans="1:16" s="68" customFormat="1" ht="42.65" customHeight="1" thickBot="1">
      <c r="A2719" s="75"/>
      <c r="B2719" s="953" t="s">
        <v>2318</v>
      </c>
      <c r="C2719" s="607" t="s">
        <v>3293</v>
      </c>
      <c r="D2719" s="1464" t="s">
        <v>2177</v>
      </c>
      <c r="E2719" s="24"/>
      <c r="F2719" s="70"/>
      <c r="G2719" s="71"/>
      <c r="H2719" s="72"/>
      <c r="I2719" s="59"/>
      <c r="J2719" s="890"/>
      <c r="K2719" s="72"/>
      <c r="L2719" s="155" t="s">
        <v>2431</v>
      </c>
      <c r="M2719" s="1446" t="s">
        <v>2193</v>
      </c>
      <c r="N2719" s="1334" t="s">
        <v>909</v>
      </c>
      <c r="O2719" s="1408" t="s">
        <v>3294</v>
      </c>
      <c r="P2719" s="179" t="s">
        <v>3278</v>
      </c>
    </row>
    <row r="2720" spans="1:16" s="14" customFormat="1" ht="42.65" customHeight="1" thickBot="1">
      <c r="A2720" s="1018"/>
      <c r="B2720" s="953" t="s">
        <v>2318</v>
      </c>
      <c r="C2720" s="607" t="s">
        <v>3293</v>
      </c>
      <c r="D2720" s="1464" t="s">
        <v>2177</v>
      </c>
      <c r="E2720" s="24"/>
      <c r="F2720" s="15"/>
      <c r="G2720" s="36"/>
      <c r="H2720" s="37"/>
      <c r="I2720" s="88"/>
      <c r="J2720" s="890"/>
      <c r="K2720" s="39"/>
      <c r="L2720" s="155" t="s">
        <v>3281</v>
      </c>
      <c r="M2720" s="1446" t="s">
        <v>2193</v>
      </c>
      <c r="N2720" s="1334" t="s">
        <v>909</v>
      </c>
      <c r="O2720" s="1408" t="s">
        <v>3295</v>
      </c>
      <c r="P2720" s="179" t="s">
        <v>3278</v>
      </c>
    </row>
    <row r="2721" spans="1:16" s="68" customFormat="1" ht="42.65" customHeight="1" thickBot="1">
      <c r="A2721" s="75"/>
      <c r="B2721" s="953" t="s">
        <v>2318</v>
      </c>
      <c r="C2721" s="607" t="s">
        <v>3293</v>
      </c>
      <c r="D2721" s="1464" t="s">
        <v>2177</v>
      </c>
      <c r="E2721" s="935"/>
      <c r="F2721" s="15"/>
      <c r="G2721" s="36"/>
      <c r="H2721" s="37"/>
      <c r="I2721" s="59"/>
      <c r="J2721" s="890"/>
      <c r="K2721" s="39"/>
      <c r="L2721" s="155" t="s">
        <v>3282</v>
      </c>
      <c r="M2721" s="1446" t="s">
        <v>2193</v>
      </c>
      <c r="N2721" s="1334" t="s">
        <v>909</v>
      </c>
      <c r="O2721" s="1408" t="s">
        <v>3294</v>
      </c>
      <c r="P2721" s="179" t="s">
        <v>3277</v>
      </c>
    </row>
    <row r="2722" spans="1:16" s="14" customFormat="1" ht="42.65" customHeight="1" thickBot="1">
      <c r="A2722" s="1018"/>
      <c r="B2722" s="953" t="s">
        <v>2318</v>
      </c>
      <c r="C2722" s="607" t="s">
        <v>3293</v>
      </c>
      <c r="D2722" s="1464" t="s">
        <v>2177</v>
      </c>
      <c r="E2722" s="24"/>
      <c r="F2722" s="15"/>
      <c r="G2722" s="36"/>
      <c r="H2722" s="37"/>
      <c r="I2722" s="59"/>
      <c r="J2722" s="890"/>
      <c r="K2722" s="39"/>
      <c r="L2722" s="155" t="s">
        <v>3283</v>
      </c>
      <c r="M2722" s="1446" t="s">
        <v>2193</v>
      </c>
      <c r="N2722" s="1334" t="s">
        <v>909</v>
      </c>
      <c r="O2722" s="1408" t="s">
        <v>3294</v>
      </c>
      <c r="P2722" s="179" t="s">
        <v>3277</v>
      </c>
    </row>
    <row r="2723" spans="1:16" s="14" customFormat="1" ht="42.65" customHeight="1" thickBot="1">
      <c r="A2723" s="1018"/>
      <c r="B2723" s="953" t="s">
        <v>2318</v>
      </c>
      <c r="C2723" s="607" t="s">
        <v>3293</v>
      </c>
      <c r="D2723" s="1464" t="s">
        <v>2177</v>
      </c>
      <c r="E2723" s="24"/>
      <c r="F2723" s="15"/>
      <c r="G2723" s="36"/>
      <c r="H2723" s="37"/>
      <c r="I2723" s="59"/>
      <c r="J2723" s="890"/>
      <c r="K2723" s="39"/>
      <c r="L2723" s="155" t="s">
        <v>2438</v>
      </c>
      <c r="M2723" s="1446" t="s">
        <v>2193</v>
      </c>
      <c r="N2723" s="1334" t="s">
        <v>909</v>
      </c>
      <c r="O2723" s="1408" t="s">
        <v>3294</v>
      </c>
      <c r="P2723" s="179" t="s">
        <v>3278</v>
      </c>
    </row>
    <row r="2724" spans="1:16" s="14" customFormat="1" ht="42.65" customHeight="1" thickBot="1">
      <c r="A2724" s="1018"/>
      <c r="B2724" s="953" t="s">
        <v>2318</v>
      </c>
      <c r="C2724" s="607" t="s">
        <v>3293</v>
      </c>
      <c r="D2724" s="1464" t="s">
        <v>2177</v>
      </c>
      <c r="E2724" s="24"/>
      <c r="F2724" s="15"/>
      <c r="G2724" s="36"/>
      <c r="H2724" s="37"/>
      <c r="I2724" s="59"/>
      <c r="J2724" s="890"/>
      <c r="K2724" s="39"/>
      <c r="L2724" s="155" t="s">
        <v>2691</v>
      </c>
      <c r="M2724" s="1446" t="s">
        <v>2193</v>
      </c>
      <c r="N2724" s="1334" t="s">
        <v>909</v>
      </c>
      <c r="O2724" s="1408" t="s">
        <v>3294</v>
      </c>
      <c r="P2724" s="179" t="s">
        <v>3278</v>
      </c>
    </row>
    <row r="2725" spans="1:16" s="14" customFormat="1" ht="42.65" customHeight="1" thickBot="1">
      <c r="A2725" s="1018"/>
      <c r="B2725" s="953" t="s">
        <v>2318</v>
      </c>
      <c r="C2725" s="607" t="s">
        <v>3296</v>
      </c>
      <c r="D2725" s="1464" t="s">
        <v>2177</v>
      </c>
      <c r="E2725" s="24"/>
      <c r="F2725" s="15"/>
      <c r="G2725" s="36"/>
      <c r="H2725" s="37"/>
      <c r="I2725" s="59"/>
      <c r="J2725" s="890"/>
      <c r="K2725" s="39"/>
      <c r="L2725" s="155" t="s">
        <v>2431</v>
      </c>
      <c r="M2725" s="1446" t="s">
        <v>2193</v>
      </c>
      <c r="N2725" s="1334" t="s">
        <v>909</v>
      </c>
      <c r="O2725" s="1408" t="s">
        <v>3297</v>
      </c>
      <c r="P2725" s="179" t="s">
        <v>3278</v>
      </c>
    </row>
    <row r="2726" spans="1:16" s="14" customFormat="1" ht="42.65" customHeight="1" thickBot="1">
      <c r="A2726" s="1018"/>
      <c r="B2726" s="953" t="s">
        <v>2318</v>
      </c>
      <c r="C2726" s="607" t="s">
        <v>3296</v>
      </c>
      <c r="D2726" s="1464" t="s">
        <v>2177</v>
      </c>
      <c r="E2726" s="24"/>
      <c r="F2726" s="15"/>
      <c r="G2726" s="36"/>
      <c r="H2726" s="37"/>
      <c r="I2726" s="59"/>
      <c r="J2726" s="890"/>
      <c r="K2726" s="39"/>
      <c r="L2726" s="155" t="s">
        <v>3281</v>
      </c>
      <c r="M2726" s="1446" t="s">
        <v>2193</v>
      </c>
      <c r="N2726" s="1334" t="s">
        <v>909</v>
      </c>
      <c r="O2726" s="1408" t="s">
        <v>3297</v>
      </c>
      <c r="P2726" s="179" t="s">
        <v>3278</v>
      </c>
    </row>
    <row r="2727" spans="1:16" s="14" customFormat="1" ht="42.65" customHeight="1" thickBot="1">
      <c r="A2727" s="1018"/>
      <c r="B2727" s="953" t="s">
        <v>2318</v>
      </c>
      <c r="C2727" s="607" t="s">
        <v>3296</v>
      </c>
      <c r="D2727" s="1464" t="s">
        <v>2177</v>
      </c>
      <c r="E2727" s="935"/>
      <c r="F2727" s="15"/>
      <c r="G2727" s="36"/>
      <c r="H2727" s="37"/>
      <c r="I2727" s="59"/>
      <c r="J2727" s="890"/>
      <c r="K2727" s="39"/>
      <c r="L2727" s="155" t="s">
        <v>3282</v>
      </c>
      <c r="M2727" s="1446" t="s">
        <v>2193</v>
      </c>
      <c r="N2727" s="1334" t="s">
        <v>909</v>
      </c>
      <c r="O2727" s="1408" t="s">
        <v>3297</v>
      </c>
      <c r="P2727" s="179" t="s">
        <v>3277</v>
      </c>
    </row>
    <row r="2728" spans="1:16" s="14" customFormat="1" ht="42.65" customHeight="1" thickBot="1">
      <c r="A2728" s="1018"/>
      <c r="B2728" s="953" t="s">
        <v>2318</v>
      </c>
      <c r="C2728" s="607" t="s">
        <v>3296</v>
      </c>
      <c r="D2728" s="1464" t="s">
        <v>2177</v>
      </c>
      <c r="E2728" s="24"/>
      <c r="F2728" s="15"/>
      <c r="G2728" s="36"/>
      <c r="H2728" s="37"/>
      <c r="I2728" s="59"/>
      <c r="J2728" s="890"/>
      <c r="K2728" s="39"/>
      <c r="L2728" s="155" t="s">
        <v>3283</v>
      </c>
      <c r="M2728" s="1446" t="s">
        <v>2193</v>
      </c>
      <c r="N2728" s="1334" t="s">
        <v>909</v>
      </c>
      <c r="O2728" s="1408" t="s">
        <v>3297</v>
      </c>
      <c r="P2728" s="179" t="s">
        <v>3277</v>
      </c>
    </row>
    <row r="2729" spans="1:16" s="14" customFormat="1" ht="42.65" customHeight="1" thickBot="1">
      <c r="A2729" s="1018"/>
      <c r="B2729" s="953" t="s">
        <v>2318</v>
      </c>
      <c r="C2729" s="607" t="s">
        <v>3296</v>
      </c>
      <c r="D2729" s="1464" t="s">
        <v>2177</v>
      </c>
      <c r="E2729" s="24"/>
      <c r="F2729" s="15"/>
      <c r="G2729" s="36"/>
      <c r="H2729" s="37"/>
      <c r="I2729" s="59"/>
      <c r="J2729" s="890"/>
      <c r="K2729" s="39"/>
      <c r="L2729" s="155" t="s">
        <v>2438</v>
      </c>
      <c r="M2729" s="1446" t="s">
        <v>2193</v>
      </c>
      <c r="N2729" s="1334" t="s">
        <v>909</v>
      </c>
      <c r="O2729" s="1408" t="s">
        <v>3297</v>
      </c>
      <c r="P2729" s="179" t="s">
        <v>3278</v>
      </c>
    </row>
    <row r="2730" spans="1:16" s="14" customFormat="1" ht="42.65" customHeight="1" thickBot="1">
      <c r="A2730" s="1018"/>
      <c r="B2730" s="953" t="s">
        <v>2318</v>
      </c>
      <c r="C2730" s="607" t="s">
        <v>3296</v>
      </c>
      <c r="D2730" s="1464" t="s">
        <v>2177</v>
      </c>
      <c r="E2730" s="24"/>
      <c r="F2730" s="15"/>
      <c r="G2730" s="36"/>
      <c r="H2730" s="37"/>
      <c r="I2730" s="59"/>
      <c r="J2730" s="890"/>
      <c r="K2730" s="39"/>
      <c r="L2730" s="155" t="s">
        <v>2691</v>
      </c>
      <c r="M2730" s="1446" t="s">
        <v>2193</v>
      </c>
      <c r="N2730" s="1334" t="s">
        <v>909</v>
      </c>
      <c r="O2730" s="1408" t="s">
        <v>3297</v>
      </c>
      <c r="P2730" s="179" t="s">
        <v>3278</v>
      </c>
    </row>
    <row r="2731" spans="1:16" s="14" customFormat="1" ht="42.65" customHeight="1" thickBot="1">
      <c r="A2731" s="1018"/>
      <c r="B2731" s="953" t="s">
        <v>2318</v>
      </c>
      <c r="C2731" s="607" t="s">
        <v>3298</v>
      </c>
      <c r="D2731" s="1464" t="s">
        <v>2177</v>
      </c>
      <c r="E2731" s="24"/>
      <c r="F2731" s="15"/>
      <c r="G2731" s="36"/>
      <c r="H2731" s="37"/>
      <c r="I2731" s="59"/>
      <c r="J2731" s="890"/>
      <c r="K2731" s="39"/>
      <c r="L2731" s="155" t="s">
        <v>2431</v>
      </c>
      <c r="M2731" s="1446" t="s">
        <v>2193</v>
      </c>
      <c r="N2731" s="1334" t="s">
        <v>909</v>
      </c>
      <c r="O2731" s="1408" t="s">
        <v>3299</v>
      </c>
      <c r="P2731" s="179" t="s">
        <v>3278</v>
      </c>
    </row>
    <row r="2732" spans="1:16" s="14" customFormat="1" ht="42.65" customHeight="1" thickBot="1">
      <c r="A2732" s="1018"/>
      <c r="B2732" s="953" t="s">
        <v>2318</v>
      </c>
      <c r="C2732" s="607" t="s">
        <v>3298</v>
      </c>
      <c r="D2732" s="1464" t="s">
        <v>2177</v>
      </c>
      <c r="E2732" s="24"/>
      <c r="F2732" s="15"/>
      <c r="G2732" s="36"/>
      <c r="H2732" s="37"/>
      <c r="I2732" s="59"/>
      <c r="J2732" s="890"/>
      <c r="K2732" s="39"/>
      <c r="L2732" s="155" t="s">
        <v>3281</v>
      </c>
      <c r="M2732" s="1446" t="s">
        <v>2193</v>
      </c>
      <c r="N2732" s="1334" t="s">
        <v>909</v>
      </c>
      <c r="O2732" s="1408" t="s">
        <v>3299</v>
      </c>
      <c r="P2732" s="179" t="s">
        <v>3278</v>
      </c>
    </row>
    <row r="2733" spans="1:16" s="14" customFormat="1" ht="42.65" customHeight="1" thickBot="1">
      <c r="A2733" s="1018"/>
      <c r="B2733" s="953" t="s">
        <v>2318</v>
      </c>
      <c r="C2733" s="607" t="s">
        <v>3298</v>
      </c>
      <c r="D2733" s="1464" t="s">
        <v>2177</v>
      </c>
      <c r="E2733" s="935"/>
      <c r="F2733" s="15"/>
      <c r="G2733" s="36"/>
      <c r="H2733" s="37"/>
      <c r="I2733" s="59"/>
      <c r="J2733" s="890"/>
      <c r="K2733" s="39"/>
      <c r="L2733" s="155" t="s">
        <v>3300</v>
      </c>
      <c r="M2733" s="1446" t="s">
        <v>2193</v>
      </c>
      <c r="N2733" s="1334" t="s">
        <v>909</v>
      </c>
      <c r="O2733" s="1408" t="s">
        <v>3299</v>
      </c>
      <c r="P2733" s="179" t="s">
        <v>3277</v>
      </c>
    </row>
    <row r="2734" spans="1:16" s="14" customFormat="1" ht="42.65" customHeight="1" thickBot="1">
      <c r="A2734" s="1018"/>
      <c r="B2734" s="953" t="s">
        <v>2318</v>
      </c>
      <c r="C2734" s="607" t="s">
        <v>3298</v>
      </c>
      <c r="D2734" s="1464" t="s">
        <v>2177</v>
      </c>
      <c r="E2734" s="24"/>
      <c r="F2734" s="15"/>
      <c r="G2734" s="36"/>
      <c r="H2734" s="37"/>
      <c r="I2734" s="59"/>
      <c r="J2734" s="890"/>
      <c r="K2734" s="39"/>
      <c r="L2734" s="155" t="s">
        <v>3283</v>
      </c>
      <c r="M2734" s="1446" t="s">
        <v>2193</v>
      </c>
      <c r="N2734" s="1334" t="s">
        <v>909</v>
      </c>
      <c r="O2734" s="1408" t="s">
        <v>3299</v>
      </c>
      <c r="P2734" s="179" t="s">
        <v>3277</v>
      </c>
    </row>
    <row r="2735" spans="1:16" s="14" customFormat="1" ht="42.65" customHeight="1" thickBot="1">
      <c r="A2735" s="1018"/>
      <c r="B2735" s="953" t="s">
        <v>2318</v>
      </c>
      <c r="C2735" s="607" t="s">
        <v>3298</v>
      </c>
      <c r="D2735" s="1464" t="s">
        <v>2177</v>
      </c>
      <c r="E2735" s="24"/>
      <c r="F2735" s="15"/>
      <c r="G2735" s="36"/>
      <c r="H2735" s="37"/>
      <c r="I2735" s="59"/>
      <c r="J2735" s="890"/>
      <c r="K2735" s="39"/>
      <c r="L2735" s="155" t="s">
        <v>2438</v>
      </c>
      <c r="M2735" s="1446" t="s">
        <v>2193</v>
      </c>
      <c r="N2735" s="1334" t="s">
        <v>909</v>
      </c>
      <c r="O2735" s="1408" t="s">
        <v>3299</v>
      </c>
      <c r="P2735" s="179" t="s">
        <v>3278</v>
      </c>
    </row>
    <row r="2736" spans="1:16" s="14" customFormat="1" ht="42.65" customHeight="1" thickBot="1">
      <c r="A2736" s="1018"/>
      <c r="B2736" s="953" t="s">
        <v>2318</v>
      </c>
      <c r="C2736" s="607" t="s">
        <v>3298</v>
      </c>
      <c r="D2736" s="1464" t="s">
        <v>2177</v>
      </c>
      <c r="E2736" s="24"/>
      <c r="F2736" s="15"/>
      <c r="G2736" s="36"/>
      <c r="H2736" s="37"/>
      <c r="I2736" s="59"/>
      <c r="J2736" s="890"/>
      <c r="K2736" s="39"/>
      <c r="L2736" s="155" t="s">
        <v>2691</v>
      </c>
      <c r="M2736" s="1446" t="s">
        <v>2193</v>
      </c>
      <c r="N2736" s="1334" t="s">
        <v>909</v>
      </c>
      <c r="O2736" s="1408" t="s">
        <v>3299</v>
      </c>
      <c r="P2736" s="179" t="s">
        <v>3278</v>
      </c>
    </row>
    <row r="2737" spans="1:16" s="14" customFormat="1" ht="42.65" customHeight="1" thickBot="1">
      <c r="A2737" s="1018"/>
      <c r="B2737" s="953" t="s">
        <v>2318</v>
      </c>
      <c r="C2737" s="607" t="s">
        <v>3301</v>
      </c>
      <c r="D2737" s="1464" t="s">
        <v>2177</v>
      </c>
      <c r="E2737" s="24"/>
      <c r="F2737" s="15"/>
      <c r="G2737" s="36"/>
      <c r="H2737" s="37"/>
      <c r="I2737" s="59"/>
      <c r="J2737" s="890"/>
      <c r="K2737" s="39"/>
      <c r="L2737" s="155" t="s">
        <v>2431</v>
      </c>
      <c r="M2737" s="1446" t="s">
        <v>2193</v>
      </c>
      <c r="N2737" s="1334" t="s">
        <v>909</v>
      </c>
      <c r="O2737" s="1408" t="s">
        <v>3302</v>
      </c>
      <c r="P2737" s="179" t="s">
        <v>3278</v>
      </c>
    </row>
    <row r="2738" spans="1:16" s="14" customFormat="1" ht="42.65" customHeight="1" thickBot="1">
      <c r="A2738" s="1018"/>
      <c r="B2738" s="953" t="s">
        <v>2318</v>
      </c>
      <c r="C2738" s="607" t="s">
        <v>3301</v>
      </c>
      <c r="D2738" s="1464" t="s">
        <v>2177</v>
      </c>
      <c r="E2738" s="24"/>
      <c r="F2738" s="15"/>
      <c r="G2738" s="36"/>
      <c r="H2738" s="37"/>
      <c r="I2738" s="59"/>
      <c r="J2738" s="890"/>
      <c r="K2738" s="39"/>
      <c r="L2738" s="155" t="s">
        <v>3303</v>
      </c>
      <c r="M2738" s="1446" t="s">
        <v>2193</v>
      </c>
      <c r="N2738" s="1334" t="s">
        <v>909</v>
      </c>
      <c r="O2738" s="1408" t="s">
        <v>3304</v>
      </c>
      <c r="P2738" s="179" t="s">
        <v>3305</v>
      </c>
    </row>
    <row r="2739" spans="1:16" s="14" customFormat="1" ht="42.65" customHeight="1" thickBot="1">
      <c r="A2739" s="1018"/>
      <c r="B2739" s="953" t="s">
        <v>2318</v>
      </c>
      <c r="C2739" s="607" t="s">
        <v>3301</v>
      </c>
      <c r="D2739" s="1464" t="s">
        <v>2177</v>
      </c>
      <c r="E2739" s="24"/>
      <c r="F2739" s="15"/>
      <c r="G2739" s="36"/>
      <c r="H2739" s="37"/>
      <c r="I2739" s="59"/>
      <c r="J2739" s="890"/>
      <c r="K2739" s="39"/>
      <c r="L2739" s="155" t="s">
        <v>2438</v>
      </c>
      <c r="M2739" s="1446" t="s">
        <v>2193</v>
      </c>
      <c r="N2739" s="1334" t="s">
        <v>909</v>
      </c>
      <c r="O2739" s="1408" t="s">
        <v>3304</v>
      </c>
      <c r="P2739" s="179" t="s">
        <v>3278</v>
      </c>
    </row>
    <row r="2740" spans="1:16" s="14" customFormat="1" ht="42.65" customHeight="1" thickBot="1">
      <c r="A2740" s="1018"/>
      <c r="B2740" s="953" t="s">
        <v>2318</v>
      </c>
      <c r="C2740" s="607" t="s">
        <v>3301</v>
      </c>
      <c r="D2740" s="1464" t="s">
        <v>2177</v>
      </c>
      <c r="E2740" s="24"/>
      <c r="F2740" s="15"/>
      <c r="G2740" s="36"/>
      <c r="H2740" s="37"/>
      <c r="I2740" s="59"/>
      <c r="J2740" s="890"/>
      <c r="K2740" s="39"/>
      <c r="L2740" s="155" t="s">
        <v>2704</v>
      </c>
      <c r="M2740" s="1446" t="s">
        <v>2193</v>
      </c>
      <c r="N2740" s="1334" t="s">
        <v>909</v>
      </c>
      <c r="O2740" s="1408" t="s">
        <v>3304</v>
      </c>
      <c r="P2740" s="179" t="s">
        <v>3278</v>
      </c>
    </row>
    <row r="2741" spans="1:16" s="14" customFormat="1" ht="42.65" customHeight="1" thickBot="1">
      <c r="A2741" s="1018"/>
      <c r="B2741" s="953" t="s">
        <v>2318</v>
      </c>
      <c r="C2741" s="607" t="s">
        <v>3301</v>
      </c>
      <c r="D2741" s="1464" t="s">
        <v>2177</v>
      </c>
      <c r="E2741" s="24"/>
      <c r="F2741" s="15"/>
      <c r="G2741" s="36"/>
      <c r="H2741" s="37"/>
      <c r="I2741" s="59"/>
      <c r="J2741" s="890"/>
      <c r="K2741" s="39"/>
      <c r="L2741" s="155" t="s">
        <v>3306</v>
      </c>
      <c r="M2741" s="1446" t="s">
        <v>2193</v>
      </c>
      <c r="N2741" s="1334" t="s">
        <v>909</v>
      </c>
      <c r="O2741" s="1408" t="s">
        <v>3304</v>
      </c>
      <c r="P2741" s="179" t="s">
        <v>3305</v>
      </c>
    </row>
    <row r="2742" spans="1:16" s="14" customFormat="1" ht="42.65" customHeight="1" thickBot="1">
      <c r="A2742" s="1018"/>
      <c r="B2742" s="953" t="s">
        <v>2318</v>
      </c>
      <c r="C2742" s="607" t="s">
        <v>3301</v>
      </c>
      <c r="D2742" s="1464" t="s">
        <v>2177</v>
      </c>
      <c r="E2742" s="24"/>
      <c r="F2742" s="15"/>
      <c r="G2742" s="36"/>
      <c r="H2742" s="37"/>
      <c r="I2742" s="59"/>
      <c r="J2742" s="890"/>
      <c r="K2742" s="39"/>
      <c r="L2742" s="155" t="s">
        <v>3307</v>
      </c>
      <c r="M2742" s="1446" t="s">
        <v>2193</v>
      </c>
      <c r="N2742" s="1334" t="s">
        <v>909</v>
      </c>
      <c r="O2742" s="1408" t="s">
        <v>3304</v>
      </c>
      <c r="P2742" s="179" t="s">
        <v>3278</v>
      </c>
    </row>
    <row r="2743" spans="1:16" s="14" customFormat="1" ht="42.65" customHeight="1" thickBot="1">
      <c r="A2743" s="1018"/>
      <c r="B2743" s="953" t="s">
        <v>2318</v>
      </c>
      <c r="C2743" s="607" t="s">
        <v>3308</v>
      </c>
      <c r="D2743" s="1464" t="s">
        <v>2177</v>
      </c>
      <c r="E2743" s="24"/>
      <c r="F2743" s="15"/>
      <c r="G2743" s="36"/>
      <c r="H2743" s="37"/>
      <c r="I2743" s="59"/>
      <c r="J2743" s="890"/>
      <c r="K2743" s="39"/>
      <c r="L2743" s="155" t="s">
        <v>2431</v>
      </c>
      <c r="M2743" s="1446" t="s">
        <v>2193</v>
      </c>
      <c r="N2743" s="1334" t="s">
        <v>909</v>
      </c>
      <c r="O2743" s="1408" t="s">
        <v>3309</v>
      </c>
      <c r="P2743" s="179" t="s">
        <v>3278</v>
      </c>
    </row>
    <row r="2744" spans="1:16" s="14" customFormat="1" ht="42.65" customHeight="1" thickBot="1">
      <c r="A2744" s="1018"/>
      <c r="B2744" s="953" t="s">
        <v>2318</v>
      </c>
      <c r="C2744" s="607" t="s">
        <v>3308</v>
      </c>
      <c r="D2744" s="1464" t="s">
        <v>2177</v>
      </c>
      <c r="E2744" s="24"/>
      <c r="F2744" s="15"/>
      <c r="G2744" s="36"/>
      <c r="H2744" s="37"/>
      <c r="I2744" s="59"/>
      <c r="J2744" s="890"/>
      <c r="K2744" s="39"/>
      <c r="L2744" s="155" t="s">
        <v>3281</v>
      </c>
      <c r="M2744" s="1446" t="s">
        <v>2193</v>
      </c>
      <c r="N2744" s="1334" t="s">
        <v>909</v>
      </c>
      <c r="O2744" s="1408" t="s">
        <v>3309</v>
      </c>
      <c r="P2744" s="179" t="s">
        <v>3278</v>
      </c>
    </row>
    <row r="2745" spans="1:16" s="14" customFormat="1" ht="42.65" customHeight="1" thickBot="1">
      <c r="A2745" s="1018"/>
      <c r="B2745" s="953" t="s">
        <v>2318</v>
      </c>
      <c r="C2745" s="607" t="s">
        <v>3308</v>
      </c>
      <c r="D2745" s="1464" t="s">
        <v>2177</v>
      </c>
      <c r="E2745" s="24"/>
      <c r="F2745" s="15"/>
      <c r="G2745" s="36"/>
      <c r="H2745" s="37"/>
      <c r="I2745" s="59"/>
      <c r="J2745" s="890"/>
      <c r="K2745" s="39"/>
      <c r="L2745" s="155" t="s">
        <v>3282</v>
      </c>
      <c r="M2745" s="1446" t="s">
        <v>2193</v>
      </c>
      <c r="N2745" s="1334" t="s">
        <v>909</v>
      </c>
      <c r="O2745" s="1408" t="s">
        <v>3309</v>
      </c>
      <c r="P2745" s="179" t="s">
        <v>3310</v>
      </c>
    </row>
    <row r="2746" spans="1:16" s="14" customFormat="1" ht="42.65" customHeight="1" thickBot="1">
      <c r="A2746" s="1018"/>
      <c r="B2746" s="953" t="s">
        <v>2318</v>
      </c>
      <c r="C2746" s="607" t="s">
        <v>3308</v>
      </c>
      <c r="D2746" s="1464" t="s">
        <v>2177</v>
      </c>
      <c r="E2746" s="24"/>
      <c r="F2746" s="15"/>
      <c r="G2746" s="36"/>
      <c r="H2746" s="37"/>
      <c r="I2746" s="59"/>
      <c r="J2746" s="890"/>
      <c r="K2746" s="39"/>
      <c r="L2746" s="155" t="s">
        <v>3283</v>
      </c>
      <c r="M2746" s="1446" t="s">
        <v>2193</v>
      </c>
      <c r="N2746" s="1334" t="s">
        <v>909</v>
      </c>
      <c r="O2746" s="1408" t="s">
        <v>3309</v>
      </c>
      <c r="P2746" s="179" t="s">
        <v>3310</v>
      </c>
    </row>
    <row r="2747" spans="1:16" s="14" customFormat="1" ht="42.65" customHeight="1" thickBot="1">
      <c r="A2747" s="1018"/>
      <c r="B2747" s="953" t="s">
        <v>2318</v>
      </c>
      <c r="C2747" s="607" t="s">
        <v>3308</v>
      </c>
      <c r="D2747" s="1464" t="s">
        <v>2177</v>
      </c>
      <c r="E2747" s="24"/>
      <c r="F2747" s="15"/>
      <c r="G2747" s="36"/>
      <c r="H2747" s="37"/>
      <c r="I2747" s="59"/>
      <c r="J2747" s="890"/>
      <c r="K2747" s="39"/>
      <c r="L2747" s="155" t="s">
        <v>2438</v>
      </c>
      <c r="M2747" s="1446" t="s">
        <v>2193</v>
      </c>
      <c r="N2747" s="1334" t="s">
        <v>909</v>
      </c>
      <c r="O2747" s="1408" t="s">
        <v>3309</v>
      </c>
      <c r="P2747" s="179" t="s">
        <v>3278</v>
      </c>
    </row>
    <row r="2748" spans="1:16" s="14" customFormat="1" ht="42.65" customHeight="1" thickBot="1">
      <c r="A2748" s="1018"/>
      <c r="B2748" s="953" t="s">
        <v>2318</v>
      </c>
      <c r="C2748" s="607" t="s">
        <v>3308</v>
      </c>
      <c r="D2748" s="1464" t="s">
        <v>2177</v>
      </c>
      <c r="E2748" s="24"/>
      <c r="F2748" s="15"/>
      <c r="G2748" s="36"/>
      <c r="H2748" s="37"/>
      <c r="I2748" s="59"/>
      <c r="J2748" s="890"/>
      <c r="K2748" s="39"/>
      <c r="L2748" s="155" t="s">
        <v>2691</v>
      </c>
      <c r="M2748" s="1446" t="s">
        <v>2193</v>
      </c>
      <c r="N2748" s="1334" t="s">
        <v>909</v>
      </c>
      <c r="O2748" s="1408" t="s">
        <v>3309</v>
      </c>
      <c r="P2748" s="179" t="s">
        <v>3278</v>
      </c>
    </row>
    <row r="2749" spans="1:16" s="14" customFormat="1" ht="42.65" customHeight="1" thickBot="1">
      <c r="A2749" s="1018"/>
      <c r="B2749" s="953" t="s">
        <v>2318</v>
      </c>
      <c r="C2749" s="607" t="s">
        <v>3311</v>
      </c>
      <c r="D2749" s="1464" t="s">
        <v>2177</v>
      </c>
      <c r="E2749" s="24"/>
      <c r="F2749" s="15"/>
      <c r="G2749" s="36"/>
      <c r="H2749" s="37"/>
      <c r="I2749" s="59"/>
      <c r="J2749" s="890"/>
      <c r="K2749" s="39"/>
      <c r="L2749" s="155" t="s">
        <v>3312</v>
      </c>
      <c r="M2749" s="1446" t="s">
        <v>2193</v>
      </c>
      <c r="N2749" s="1334" t="s">
        <v>909</v>
      </c>
      <c r="O2749" s="1408" t="s">
        <v>3313</v>
      </c>
      <c r="P2749" s="179" t="s">
        <v>3278</v>
      </c>
    </row>
    <row r="2750" spans="1:16" s="14" customFormat="1" ht="42.65" customHeight="1" thickBot="1">
      <c r="A2750" s="1018"/>
      <c r="B2750" s="953" t="s">
        <v>2318</v>
      </c>
      <c r="C2750" s="607" t="s">
        <v>3311</v>
      </c>
      <c r="D2750" s="1464" t="s">
        <v>2177</v>
      </c>
      <c r="E2750" s="24"/>
      <c r="F2750" s="15"/>
      <c r="G2750" s="36"/>
      <c r="H2750" s="37"/>
      <c r="I2750" s="59"/>
      <c r="J2750" s="890"/>
      <c r="K2750" s="39"/>
      <c r="L2750" s="155" t="s">
        <v>3314</v>
      </c>
      <c r="M2750" s="1446" t="s">
        <v>2193</v>
      </c>
      <c r="N2750" s="1334" t="s">
        <v>909</v>
      </c>
      <c r="O2750" s="1408" t="s">
        <v>3313</v>
      </c>
      <c r="P2750" s="179" t="s">
        <v>3278</v>
      </c>
    </row>
    <row r="2751" spans="1:16" s="14" customFormat="1" ht="42.65" customHeight="1" thickBot="1">
      <c r="A2751" s="1018"/>
      <c r="B2751" s="953" t="s">
        <v>2318</v>
      </c>
      <c r="C2751" s="607" t="s">
        <v>3311</v>
      </c>
      <c r="D2751" s="1464" t="s">
        <v>2177</v>
      </c>
      <c r="E2751" s="24"/>
      <c r="F2751" s="15"/>
      <c r="G2751" s="36"/>
      <c r="H2751" s="37"/>
      <c r="I2751" s="59"/>
      <c r="J2751" s="890"/>
      <c r="K2751" s="39"/>
      <c r="L2751" s="155" t="s">
        <v>3282</v>
      </c>
      <c r="M2751" s="1446" t="s">
        <v>2193</v>
      </c>
      <c r="N2751" s="1334" t="s">
        <v>909</v>
      </c>
      <c r="O2751" s="1408" t="s">
        <v>3313</v>
      </c>
      <c r="P2751" s="179" t="s">
        <v>3310</v>
      </c>
    </row>
    <row r="2752" spans="1:16" s="14" customFormat="1" ht="42.65" customHeight="1" thickBot="1">
      <c r="A2752" s="1018"/>
      <c r="B2752" s="953" t="s">
        <v>2318</v>
      </c>
      <c r="C2752" s="607" t="s">
        <v>3311</v>
      </c>
      <c r="D2752" s="1464" t="s">
        <v>2177</v>
      </c>
      <c r="E2752" s="24"/>
      <c r="F2752" s="15"/>
      <c r="G2752" s="36"/>
      <c r="H2752" s="37"/>
      <c r="I2752" s="59"/>
      <c r="J2752" s="890"/>
      <c r="K2752" s="39"/>
      <c r="L2752" s="155" t="s">
        <v>3283</v>
      </c>
      <c r="M2752" s="1446" t="s">
        <v>2193</v>
      </c>
      <c r="N2752" s="1334" t="s">
        <v>909</v>
      </c>
      <c r="O2752" s="1408" t="s">
        <v>3313</v>
      </c>
      <c r="P2752" s="179" t="s">
        <v>3310</v>
      </c>
    </row>
    <row r="2753" spans="1:16" s="14" customFormat="1" ht="42.65" customHeight="1" thickBot="1">
      <c r="A2753" s="1018"/>
      <c r="B2753" s="953" t="s">
        <v>2318</v>
      </c>
      <c r="C2753" s="607" t="s">
        <v>3311</v>
      </c>
      <c r="D2753" s="1464" t="s">
        <v>2177</v>
      </c>
      <c r="E2753" s="24"/>
      <c r="F2753" s="15"/>
      <c r="G2753" s="36"/>
      <c r="H2753" s="37"/>
      <c r="I2753" s="59"/>
      <c r="J2753" s="890"/>
      <c r="K2753" s="39"/>
      <c r="L2753" s="155" t="s">
        <v>2438</v>
      </c>
      <c r="M2753" s="1446" t="s">
        <v>2193</v>
      </c>
      <c r="N2753" s="1334" t="s">
        <v>909</v>
      </c>
      <c r="O2753" s="1408" t="s">
        <v>3313</v>
      </c>
      <c r="P2753" s="179" t="s">
        <v>3278</v>
      </c>
    </row>
    <row r="2754" spans="1:16" s="14" customFormat="1" ht="42.65" customHeight="1" thickBot="1">
      <c r="A2754" s="1018"/>
      <c r="B2754" s="953" t="s">
        <v>2318</v>
      </c>
      <c r="C2754" s="607" t="s">
        <v>3311</v>
      </c>
      <c r="D2754" s="1464" t="s">
        <v>2177</v>
      </c>
      <c r="E2754" s="24"/>
      <c r="F2754" s="15"/>
      <c r="G2754" s="36"/>
      <c r="H2754" s="37"/>
      <c r="I2754" s="59"/>
      <c r="J2754" s="890"/>
      <c r="K2754" s="39"/>
      <c r="L2754" s="155" t="s">
        <v>2691</v>
      </c>
      <c r="M2754" s="1446" t="s">
        <v>2193</v>
      </c>
      <c r="N2754" s="1334" t="s">
        <v>909</v>
      </c>
      <c r="O2754" s="1408" t="s">
        <v>3313</v>
      </c>
      <c r="P2754" s="179" t="s">
        <v>3278</v>
      </c>
    </row>
    <row r="2755" spans="1:16" s="14" customFormat="1" ht="42.65" customHeight="1" thickBot="1">
      <c r="A2755" s="1018"/>
      <c r="B2755" s="953" t="s">
        <v>2318</v>
      </c>
      <c r="C2755" s="607" t="s">
        <v>3315</v>
      </c>
      <c r="D2755" s="1464" t="s">
        <v>2177</v>
      </c>
      <c r="E2755" s="24"/>
      <c r="F2755" s="15"/>
      <c r="G2755" s="36"/>
      <c r="H2755" s="37"/>
      <c r="I2755" s="59"/>
      <c r="J2755" s="890"/>
      <c r="K2755" s="39"/>
      <c r="L2755" s="155" t="s">
        <v>2192</v>
      </c>
      <c r="M2755" s="1446" t="s">
        <v>2193</v>
      </c>
      <c r="N2755" s="1334" t="s">
        <v>909</v>
      </c>
      <c r="O2755" s="1408" t="s">
        <v>3316</v>
      </c>
      <c r="P2755" s="179" t="s">
        <v>3278</v>
      </c>
    </row>
    <row r="2756" spans="1:16" s="14" customFormat="1" ht="42.65" customHeight="1" thickBot="1">
      <c r="A2756" s="1018"/>
      <c r="B2756" s="953" t="s">
        <v>2318</v>
      </c>
      <c r="C2756" s="607" t="s">
        <v>3315</v>
      </c>
      <c r="D2756" s="1464" t="s">
        <v>2177</v>
      </c>
      <c r="E2756" s="24"/>
      <c r="F2756" s="15"/>
      <c r="G2756" s="36"/>
      <c r="H2756" s="37"/>
      <c r="I2756" s="59"/>
      <c r="J2756" s="890"/>
      <c r="K2756" s="39"/>
      <c r="L2756" s="155" t="s">
        <v>3317</v>
      </c>
      <c r="M2756" s="1446" t="s">
        <v>2193</v>
      </c>
      <c r="N2756" s="1334" t="s">
        <v>909</v>
      </c>
      <c r="O2756" s="1408" t="s">
        <v>3316</v>
      </c>
      <c r="P2756" s="179" t="s">
        <v>3278</v>
      </c>
    </row>
    <row r="2757" spans="1:16" s="14" customFormat="1" ht="42.65" customHeight="1" thickBot="1">
      <c r="A2757" s="1018"/>
      <c r="B2757" s="953" t="s">
        <v>2318</v>
      </c>
      <c r="C2757" s="607" t="s">
        <v>3315</v>
      </c>
      <c r="D2757" s="1464" t="s">
        <v>2177</v>
      </c>
      <c r="E2757" s="24"/>
      <c r="F2757" s="15"/>
      <c r="G2757" s="36"/>
      <c r="H2757" s="37"/>
      <c r="I2757" s="59"/>
      <c r="J2757" s="890"/>
      <c r="K2757" s="39"/>
      <c r="L2757" s="155" t="s">
        <v>3282</v>
      </c>
      <c r="M2757" s="1446" t="s">
        <v>2193</v>
      </c>
      <c r="N2757" s="1334" t="s">
        <v>909</v>
      </c>
      <c r="O2757" s="1408" t="s">
        <v>3316</v>
      </c>
      <c r="P2757" s="179" t="s">
        <v>3318</v>
      </c>
    </row>
    <row r="2758" spans="1:16" s="14" customFormat="1" ht="42.65" customHeight="1" thickBot="1">
      <c r="A2758" s="1018"/>
      <c r="B2758" s="953" t="s">
        <v>2318</v>
      </c>
      <c r="C2758" s="607" t="s">
        <v>3315</v>
      </c>
      <c r="D2758" s="1464" t="s">
        <v>2177</v>
      </c>
      <c r="E2758" s="24"/>
      <c r="F2758" s="15"/>
      <c r="G2758" s="36"/>
      <c r="H2758" s="37"/>
      <c r="I2758" s="59"/>
      <c r="J2758" s="890"/>
      <c r="K2758" s="39"/>
      <c r="L2758" s="155" t="s">
        <v>3283</v>
      </c>
      <c r="M2758" s="1446" t="s">
        <v>2193</v>
      </c>
      <c r="N2758" s="1334" t="s">
        <v>909</v>
      </c>
      <c r="O2758" s="1408" t="s">
        <v>3316</v>
      </c>
      <c r="P2758" s="179" t="s">
        <v>3319</v>
      </c>
    </row>
    <row r="2759" spans="1:16" s="14" customFormat="1" ht="42.65" customHeight="1" thickBot="1">
      <c r="A2759" s="1018"/>
      <c r="B2759" s="953" t="s">
        <v>2318</v>
      </c>
      <c r="C2759" s="607" t="s">
        <v>3315</v>
      </c>
      <c r="D2759" s="1464" t="s">
        <v>2177</v>
      </c>
      <c r="E2759" s="24"/>
      <c r="F2759" s="15"/>
      <c r="G2759" s="36"/>
      <c r="H2759" s="37"/>
      <c r="I2759" s="59"/>
      <c r="J2759" s="890"/>
      <c r="K2759" s="39"/>
      <c r="L2759" s="155" t="s">
        <v>2438</v>
      </c>
      <c r="M2759" s="1446" t="s">
        <v>2193</v>
      </c>
      <c r="N2759" s="1334" t="s">
        <v>909</v>
      </c>
      <c r="O2759" s="1408" t="s">
        <v>3316</v>
      </c>
      <c r="P2759" s="179" t="s">
        <v>3278</v>
      </c>
    </row>
    <row r="2760" spans="1:16" s="14" customFormat="1" ht="42.65" customHeight="1" thickBot="1">
      <c r="A2760" s="1018"/>
      <c r="B2760" s="953" t="s">
        <v>2318</v>
      </c>
      <c r="C2760" s="607" t="s">
        <v>3315</v>
      </c>
      <c r="D2760" s="1464" t="s">
        <v>2177</v>
      </c>
      <c r="E2760" s="24"/>
      <c r="F2760" s="15"/>
      <c r="G2760" s="36"/>
      <c r="H2760" s="37"/>
      <c r="I2760" s="59"/>
      <c r="J2760" s="890"/>
      <c r="K2760" s="39"/>
      <c r="L2760" s="155" t="s">
        <v>2691</v>
      </c>
      <c r="M2760" s="1446" t="s">
        <v>2193</v>
      </c>
      <c r="N2760" s="1334" t="s">
        <v>909</v>
      </c>
      <c r="O2760" s="1408" t="s">
        <v>3316</v>
      </c>
      <c r="P2760" s="179" t="s">
        <v>3278</v>
      </c>
    </row>
    <row r="2761" spans="1:16" s="14" customFormat="1" ht="42.65" customHeight="1" thickBot="1">
      <c r="A2761" s="1018"/>
      <c r="B2761" s="953" t="s">
        <v>2318</v>
      </c>
      <c r="C2761" s="607" t="s">
        <v>3315</v>
      </c>
      <c r="D2761" s="178" t="s">
        <v>465</v>
      </c>
      <c r="E2761" s="947"/>
      <c r="F2761" s="948"/>
      <c r="G2761" s="949" t="str">
        <f>IF(F2761=0,"",E2761/F2761)</f>
        <v/>
      </c>
      <c r="H2761" s="933" t="str">
        <f>IF(F2761=0,"",G2761*1.35)</f>
        <v/>
      </c>
      <c r="I2761" s="86"/>
      <c r="J2761" s="890"/>
      <c r="K2761" s="933" t="str">
        <f>IF(I2761=0,"",I2761*1.35*J2761)</f>
        <v/>
      </c>
      <c r="L2761" s="155" t="s">
        <v>3320</v>
      </c>
      <c r="M2761" s="1446" t="s">
        <v>2193</v>
      </c>
      <c r="N2761" s="1334" t="s">
        <v>909</v>
      </c>
      <c r="O2761" s="1408" t="s">
        <v>3316</v>
      </c>
      <c r="P2761" s="179" t="s">
        <v>3278</v>
      </c>
    </row>
    <row r="2762" spans="1:16" s="14" customFormat="1" ht="42.65" customHeight="1" thickBot="1">
      <c r="A2762" s="1018"/>
      <c r="B2762" s="953" t="s">
        <v>2318</v>
      </c>
      <c r="C2762" s="609" t="s">
        <v>3321</v>
      </c>
      <c r="D2762" s="1567"/>
      <c r="E2762" s="24"/>
      <c r="F2762" s="15"/>
      <c r="G2762" s="36"/>
      <c r="H2762" s="37"/>
      <c r="I2762" s="59"/>
      <c r="J2762" s="890"/>
      <c r="K2762" s="39"/>
      <c r="L2762" s="155" t="s">
        <v>3322</v>
      </c>
      <c r="M2762" s="1446" t="s">
        <v>2157</v>
      </c>
      <c r="N2762" s="1334" t="s">
        <v>909</v>
      </c>
      <c r="O2762" s="1408" t="s">
        <v>3323</v>
      </c>
      <c r="P2762" s="179" t="s">
        <v>3324</v>
      </c>
    </row>
    <row r="2763" spans="1:16" s="14" customFormat="1" ht="42.65" customHeight="1" thickBot="1">
      <c r="A2763" s="1018"/>
      <c r="B2763" s="953" t="s">
        <v>2318</v>
      </c>
      <c r="C2763" s="609" t="s">
        <v>3321</v>
      </c>
      <c r="D2763" s="1567"/>
      <c r="E2763" s="24"/>
      <c r="F2763" s="15"/>
      <c r="G2763" s="36"/>
      <c r="H2763" s="37"/>
      <c r="I2763" s="59"/>
      <c r="J2763" s="890"/>
      <c r="K2763" s="39"/>
      <c r="L2763" s="155" t="s">
        <v>2247</v>
      </c>
      <c r="M2763" s="1446" t="s">
        <v>2157</v>
      </c>
      <c r="N2763" s="1334" t="s">
        <v>909</v>
      </c>
      <c r="O2763" s="1408" t="s">
        <v>3325</v>
      </c>
      <c r="P2763" s="179" t="s">
        <v>3324</v>
      </c>
    </row>
    <row r="2764" spans="1:16" s="14" customFormat="1" ht="42.65" customHeight="1" thickBot="1">
      <c r="A2764" s="1018"/>
      <c r="B2764" s="953" t="s">
        <v>2318</v>
      </c>
      <c r="C2764" s="611" t="s">
        <v>3321</v>
      </c>
      <c r="D2764" s="1567"/>
      <c r="E2764" s="24"/>
      <c r="F2764" s="15"/>
      <c r="G2764" s="36"/>
      <c r="H2764" s="37"/>
      <c r="I2764" s="59"/>
      <c r="J2764" s="890"/>
      <c r="K2764" s="39"/>
      <c r="L2764" s="155" t="s">
        <v>3326</v>
      </c>
      <c r="M2764" s="1446" t="s">
        <v>2157</v>
      </c>
      <c r="N2764" s="1334" t="s">
        <v>909</v>
      </c>
      <c r="O2764" s="1408" t="s">
        <v>3325</v>
      </c>
      <c r="P2764" s="179" t="s">
        <v>3327</v>
      </c>
    </row>
    <row r="2765" spans="1:16" s="14" customFormat="1" ht="42.65" customHeight="1" thickBot="1">
      <c r="A2765" s="1018"/>
      <c r="B2765" s="953" t="s">
        <v>2318</v>
      </c>
      <c r="C2765" s="609" t="s">
        <v>3321</v>
      </c>
      <c r="D2765" s="1567"/>
      <c r="E2765" s="24"/>
      <c r="F2765" s="15"/>
      <c r="G2765" s="36"/>
      <c r="H2765" s="37"/>
      <c r="I2765" s="59"/>
      <c r="J2765" s="890"/>
      <c r="K2765" s="39"/>
      <c r="L2765" s="155" t="s">
        <v>3328</v>
      </c>
      <c r="M2765" s="1446" t="s">
        <v>2157</v>
      </c>
      <c r="N2765" s="1334" t="s">
        <v>909</v>
      </c>
      <c r="O2765" s="1408" t="s">
        <v>3325</v>
      </c>
      <c r="P2765" s="179" t="s">
        <v>3327</v>
      </c>
    </row>
    <row r="2766" spans="1:16" s="14" customFormat="1" ht="42.65" customHeight="1" thickBot="1">
      <c r="A2766" s="1018"/>
      <c r="B2766" s="953" t="s">
        <v>2318</v>
      </c>
      <c r="C2766" s="609" t="s">
        <v>3321</v>
      </c>
      <c r="D2766" s="1581"/>
      <c r="E2766" s="24"/>
      <c r="F2766" s="15"/>
      <c r="G2766" s="36"/>
      <c r="H2766" s="37"/>
      <c r="I2766" s="59"/>
      <c r="J2766" s="890"/>
      <c r="K2766" s="39"/>
      <c r="L2766" s="155" t="s">
        <v>447</v>
      </c>
      <c r="M2766" s="1446" t="s">
        <v>2157</v>
      </c>
      <c r="N2766" s="1334" t="s">
        <v>909</v>
      </c>
      <c r="O2766" s="1408" t="s">
        <v>3325</v>
      </c>
      <c r="P2766" s="179" t="s">
        <v>3324</v>
      </c>
    </row>
    <row r="2767" spans="1:16" s="14" customFormat="1" ht="42.65" customHeight="1" thickBot="1">
      <c r="A2767" s="1018"/>
      <c r="B2767" s="953" t="s">
        <v>2318</v>
      </c>
      <c r="C2767" s="609" t="s">
        <v>3321</v>
      </c>
      <c r="D2767" s="1567"/>
      <c r="E2767" s="24"/>
      <c r="F2767" s="15"/>
      <c r="G2767" s="36"/>
      <c r="H2767" s="37"/>
      <c r="I2767" s="59"/>
      <c r="J2767" s="890"/>
      <c r="K2767" s="39"/>
      <c r="L2767" s="155" t="s">
        <v>3329</v>
      </c>
      <c r="M2767" s="1446" t="s">
        <v>2157</v>
      </c>
      <c r="N2767" s="1334" t="s">
        <v>909</v>
      </c>
      <c r="O2767" s="1410" t="s">
        <v>3323</v>
      </c>
      <c r="P2767" s="179" t="s">
        <v>3324</v>
      </c>
    </row>
    <row r="2768" spans="1:16" s="14" customFormat="1" ht="42.65" customHeight="1" thickBot="1">
      <c r="A2768" s="1018"/>
      <c r="B2768" s="953" t="s">
        <v>2318</v>
      </c>
      <c r="C2768" s="609" t="s">
        <v>3330</v>
      </c>
      <c r="D2768" s="1567"/>
      <c r="E2768" s="24"/>
      <c r="F2768" s="15"/>
      <c r="G2768" s="36"/>
      <c r="H2768" s="37"/>
      <c r="I2768" s="59"/>
      <c r="J2768" s="890"/>
      <c r="K2768" s="39"/>
      <c r="L2768" s="155" t="s">
        <v>3331</v>
      </c>
      <c r="M2768" s="1446" t="s">
        <v>2193</v>
      </c>
      <c r="N2768" s="1334" t="s">
        <v>909</v>
      </c>
      <c r="O2768" s="1408" t="s">
        <v>3332</v>
      </c>
      <c r="P2768" s="179" t="s">
        <v>3324</v>
      </c>
    </row>
    <row r="2769" spans="1:16" s="14" customFormat="1" ht="42.65" customHeight="1" thickBot="1">
      <c r="A2769" s="1018"/>
      <c r="B2769" s="953" t="s">
        <v>2318</v>
      </c>
      <c r="C2769" s="609" t="s">
        <v>3330</v>
      </c>
      <c r="D2769" s="1567"/>
      <c r="E2769" s="24"/>
      <c r="F2769" s="15"/>
      <c r="G2769" s="36"/>
      <c r="H2769" s="37"/>
      <c r="I2769" s="59"/>
      <c r="J2769" s="890"/>
      <c r="K2769" s="39"/>
      <c r="L2769" s="155" t="s">
        <v>2034</v>
      </c>
      <c r="M2769" s="1446" t="s">
        <v>2193</v>
      </c>
      <c r="N2769" s="1334" t="s">
        <v>909</v>
      </c>
      <c r="O2769" s="1408" t="s">
        <v>3332</v>
      </c>
      <c r="P2769" s="179" t="s">
        <v>3333</v>
      </c>
    </row>
    <row r="2770" spans="1:16" s="14" customFormat="1" ht="42.65" customHeight="1" thickBot="1">
      <c r="A2770" s="1018"/>
      <c r="B2770" s="953" t="s">
        <v>2318</v>
      </c>
      <c r="C2770" s="609" t="s">
        <v>3330</v>
      </c>
      <c r="D2770" s="1567"/>
      <c r="E2770" s="24"/>
      <c r="F2770" s="15"/>
      <c r="G2770" s="36"/>
      <c r="H2770" s="37"/>
      <c r="I2770" s="59"/>
      <c r="J2770" s="890"/>
      <c r="K2770" s="39"/>
      <c r="L2770" s="155" t="s">
        <v>3334</v>
      </c>
      <c r="M2770" s="1446" t="s">
        <v>2193</v>
      </c>
      <c r="N2770" s="1334" t="s">
        <v>909</v>
      </c>
      <c r="O2770" s="1408" t="s">
        <v>3332</v>
      </c>
      <c r="P2770" s="179" t="s">
        <v>3333</v>
      </c>
    </row>
    <row r="2771" spans="1:16" s="14" customFormat="1" ht="42.65" customHeight="1" thickBot="1">
      <c r="A2771" s="1018"/>
      <c r="B2771" s="953" t="s">
        <v>2318</v>
      </c>
      <c r="C2771" s="609" t="s">
        <v>3330</v>
      </c>
      <c r="D2771" s="1567"/>
      <c r="E2771" s="24"/>
      <c r="F2771" s="15"/>
      <c r="G2771" s="36"/>
      <c r="H2771" s="37"/>
      <c r="I2771" s="59"/>
      <c r="J2771" s="890"/>
      <c r="K2771" s="39"/>
      <c r="L2771" s="155" t="s">
        <v>2035</v>
      </c>
      <c r="M2771" s="1446" t="s">
        <v>2193</v>
      </c>
      <c r="N2771" s="1334" t="s">
        <v>909</v>
      </c>
      <c r="O2771" s="1408" t="s">
        <v>3332</v>
      </c>
      <c r="P2771" s="179" t="s">
        <v>3335</v>
      </c>
    </row>
    <row r="2772" spans="1:16" s="14" customFormat="1" ht="42.65" customHeight="1" thickBot="1">
      <c r="A2772" s="1018"/>
      <c r="B2772" s="953" t="s">
        <v>2318</v>
      </c>
      <c r="C2772" s="609" t="s">
        <v>3330</v>
      </c>
      <c r="D2772" s="1567"/>
      <c r="E2772" s="24"/>
      <c r="F2772" s="15"/>
      <c r="G2772" s="36"/>
      <c r="H2772" s="37"/>
      <c r="I2772" s="59"/>
      <c r="J2772" s="890"/>
      <c r="K2772" s="39"/>
      <c r="L2772" s="155" t="s">
        <v>447</v>
      </c>
      <c r="M2772" s="1446" t="s">
        <v>2193</v>
      </c>
      <c r="N2772" s="1334" t="s">
        <v>909</v>
      </c>
      <c r="O2772" s="1408" t="s">
        <v>3332</v>
      </c>
      <c r="P2772" s="179" t="s">
        <v>3336</v>
      </c>
    </row>
    <row r="2773" spans="1:16" s="14" customFormat="1" ht="42.65" customHeight="1" thickBot="1">
      <c r="A2773" s="1018"/>
      <c r="B2773" s="953" t="s">
        <v>2318</v>
      </c>
      <c r="C2773" s="609" t="s">
        <v>3330</v>
      </c>
      <c r="D2773" s="1567"/>
      <c r="E2773" s="24"/>
      <c r="F2773" s="15"/>
      <c r="G2773" s="36"/>
      <c r="H2773" s="37"/>
      <c r="I2773" s="59"/>
      <c r="J2773" s="890"/>
      <c r="K2773" s="39"/>
      <c r="L2773" s="155" t="s">
        <v>3337</v>
      </c>
      <c r="M2773" s="1446" t="s">
        <v>2193</v>
      </c>
      <c r="N2773" s="1334" t="s">
        <v>909</v>
      </c>
      <c r="O2773" s="1408" t="s">
        <v>3332</v>
      </c>
      <c r="P2773" s="179" t="s">
        <v>3333</v>
      </c>
    </row>
    <row r="2774" spans="1:16" s="14" customFormat="1" ht="42.65" customHeight="1" thickBot="1">
      <c r="A2774" s="1018"/>
      <c r="B2774" s="953" t="s">
        <v>2318</v>
      </c>
      <c r="C2774" s="607" t="s">
        <v>3338</v>
      </c>
      <c r="D2774" s="1464" t="s">
        <v>2177</v>
      </c>
      <c r="E2774" s="24"/>
      <c r="F2774" s="15"/>
      <c r="G2774" s="36"/>
      <c r="H2774" s="37"/>
      <c r="I2774" s="59"/>
      <c r="J2774" s="890"/>
      <c r="K2774" s="39"/>
      <c r="L2774" s="155" t="s">
        <v>3236</v>
      </c>
      <c r="M2774" s="1446" t="s">
        <v>2157</v>
      </c>
      <c r="N2774" s="1334" t="s">
        <v>909</v>
      </c>
      <c r="O2774" s="1408" t="s">
        <v>3339</v>
      </c>
      <c r="P2774" s="179" t="s">
        <v>3333</v>
      </c>
    </row>
    <row r="2775" spans="1:16" s="14" customFormat="1" ht="42.65" customHeight="1" thickBot="1">
      <c r="A2775" s="1018"/>
      <c r="B2775" s="953" t="s">
        <v>2318</v>
      </c>
      <c r="C2775" s="607" t="s">
        <v>3338</v>
      </c>
      <c r="D2775" s="1464" t="s">
        <v>2177</v>
      </c>
      <c r="E2775" s="24"/>
      <c r="F2775" s="15"/>
      <c r="G2775" s="36"/>
      <c r="H2775" s="37"/>
      <c r="I2775" s="59"/>
      <c r="J2775" s="890"/>
      <c r="K2775" s="39"/>
      <c r="L2775" s="155" t="s">
        <v>3340</v>
      </c>
      <c r="M2775" s="1446" t="s">
        <v>2157</v>
      </c>
      <c r="N2775" s="1334" t="s">
        <v>909</v>
      </c>
      <c r="O2775" s="1408" t="s">
        <v>3339</v>
      </c>
      <c r="P2775" s="179" t="s">
        <v>3333</v>
      </c>
    </row>
    <row r="2776" spans="1:16" s="14" customFormat="1" ht="42.65" customHeight="1" thickBot="1">
      <c r="A2776" s="1018"/>
      <c r="B2776" s="953" t="s">
        <v>2318</v>
      </c>
      <c r="C2776" s="607" t="s">
        <v>3338</v>
      </c>
      <c r="D2776" s="1464" t="s">
        <v>2177</v>
      </c>
      <c r="E2776" s="24"/>
      <c r="F2776" s="15"/>
      <c r="G2776" s="36"/>
      <c r="H2776" s="37"/>
      <c r="I2776" s="59"/>
      <c r="J2776" s="890"/>
      <c r="K2776" s="39"/>
      <c r="L2776" s="155" t="s">
        <v>2351</v>
      </c>
      <c r="M2776" s="1446" t="s">
        <v>2157</v>
      </c>
      <c r="N2776" s="1334" t="s">
        <v>909</v>
      </c>
      <c r="O2776" s="1408" t="s">
        <v>3339</v>
      </c>
      <c r="P2776" s="179" t="s">
        <v>3341</v>
      </c>
    </row>
    <row r="2777" spans="1:16" s="14" customFormat="1" ht="42.65" customHeight="1" thickBot="1">
      <c r="A2777" s="1018"/>
      <c r="B2777" s="953" t="s">
        <v>2318</v>
      </c>
      <c r="C2777" s="607" t="s">
        <v>3338</v>
      </c>
      <c r="D2777" s="1464" t="s">
        <v>2177</v>
      </c>
      <c r="E2777" s="24"/>
      <c r="F2777" s="15"/>
      <c r="G2777" s="36"/>
      <c r="H2777" s="37"/>
      <c r="I2777" s="59"/>
      <c r="J2777" s="890"/>
      <c r="K2777" s="39"/>
      <c r="L2777" s="155" t="s">
        <v>3342</v>
      </c>
      <c r="M2777" s="1446" t="s">
        <v>2157</v>
      </c>
      <c r="N2777" s="1334" t="s">
        <v>909</v>
      </c>
      <c r="O2777" s="1408" t="s">
        <v>3339</v>
      </c>
      <c r="P2777" s="179" t="s">
        <v>3343</v>
      </c>
    </row>
    <row r="2778" spans="1:16" s="14" customFormat="1" ht="42.65" customHeight="1" thickBot="1">
      <c r="A2778" s="1018"/>
      <c r="B2778" s="953" t="s">
        <v>2318</v>
      </c>
      <c r="C2778" s="607" t="s">
        <v>3338</v>
      </c>
      <c r="D2778" s="1464" t="s">
        <v>2177</v>
      </c>
      <c r="E2778" s="24"/>
      <c r="F2778" s="15"/>
      <c r="G2778" s="36"/>
      <c r="H2778" s="37"/>
      <c r="I2778" s="59"/>
      <c r="J2778" s="890"/>
      <c r="K2778" s="39"/>
      <c r="L2778" s="155" t="s">
        <v>2438</v>
      </c>
      <c r="M2778" s="1446" t="s">
        <v>2157</v>
      </c>
      <c r="N2778" s="1334" t="s">
        <v>909</v>
      </c>
      <c r="O2778" s="1408" t="s">
        <v>3339</v>
      </c>
      <c r="P2778" s="179" t="s">
        <v>3333</v>
      </c>
    </row>
    <row r="2779" spans="1:16" s="14" customFormat="1" ht="42.65" customHeight="1" thickBot="1">
      <c r="A2779" s="1018"/>
      <c r="B2779" s="953" t="s">
        <v>2318</v>
      </c>
      <c r="C2779" s="607" t="s">
        <v>3338</v>
      </c>
      <c r="D2779" s="1464" t="s">
        <v>2177</v>
      </c>
      <c r="E2779" s="24"/>
      <c r="F2779" s="15"/>
      <c r="G2779" s="36"/>
      <c r="H2779" s="37"/>
      <c r="I2779" s="59"/>
      <c r="J2779" s="890"/>
      <c r="K2779" s="39"/>
      <c r="L2779" s="155" t="s">
        <v>3344</v>
      </c>
      <c r="M2779" s="1446" t="s">
        <v>2157</v>
      </c>
      <c r="N2779" s="1334" t="s">
        <v>909</v>
      </c>
      <c r="O2779" s="1408" t="s">
        <v>3339</v>
      </c>
      <c r="P2779" s="179" t="s">
        <v>3333</v>
      </c>
    </row>
    <row r="2780" spans="1:16" s="14" customFormat="1" ht="42.65" customHeight="1" thickBot="1">
      <c r="A2780" s="1018"/>
      <c r="B2780" s="953" t="s">
        <v>2318</v>
      </c>
      <c r="C2780" s="607" t="s">
        <v>3345</v>
      </c>
      <c r="D2780" s="1464" t="s">
        <v>2177</v>
      </c>
      <c r="E2780" s="24"/>
      <c r="F2780" s="15"/>
      <c r="G2780" s="36"/>
      <c r="H2780" s="37"/>
      <c r="I2780" s="59"/>
      <c r="J2780" s="890"/>
      <c r="K2780" s="39"/>
      <c r="L2780" s="155" t="s">
        <v>2435</v>
      </c>
      <c r="M2780" s="1446" t="s">
        <v>2157</v>
      </c>
      <c r="N2780" s="1334" t="s">
        <v>909</v>
      </c>
      <c r="O2780" s="1408" t="s">
        <v>3339</v>
      </c>
      <c r="P2780" s="179" t="s">
        <v>3333</v>
      </c>
    </row>
    <row r="2781" spans="1:16" s="14" customFormat="1" ht="42.65" customHeight="1" thickBot="1">
      <c r="A2781" s="1018"/>
      <c r="B2781" s="953" t="s">
        <v>2318</v>
      </c>
      <c r="C2781" s="607" t="s">
        <v>3345</v>
      </c>
      <c r="D2781" s="1464" t="s">
        <v>2177</v>
      </c>
      <c r="E2781" s="24"/>
      <c r="F2781" s="15"/>
      <c r="G2781" s="36"/>
      <c r="H2781" s="37"/>
      <c r="I2781" s="59"/>
      <c r="J2781" s="890"/>
      <c r="K2781" s="39"/>
      <c r="L2781" s="155" t="s">
        <v>2269</v>
      </c>
      <c r="M2781" s="1446" t="s">
        <v>2157</v>
      </c>
      <c r="N2781" s="1334" t="s">
        <v>909</v>
      </c>
      <c r="O2781" s="1408" t="s">
        <v>3346</v>
      </c>
      <c r="P2781" s="179" t="s">
        <v>3333</v>
      </c>
    </row>
    <row r="2782" spans="1:16" s="14" customFormat="1" ht="42.65" customHeight="1" thickBot="1">
      <c r="A2782" s="1018"/>
      <c r="B2782" s="953" t="s">
        <v>2318</v>
      </c>
      <c r="C2782" s="607" t="s">
        <v>3345</v>
      </c>
      <c r="D2782" s="1464" t="s">
        <v>2177</v>
      </c>
      <c r="E2782" s="24"/>
      <c r="F2782" s="15"/>
      <c r="G2782" s="36"/>
      <c r="H2782" s="37"/>
      <c r="I2782" s="59"/>
      <c r="J2782" s="890"/>
      <c r="K2782" s="39"/>
      <c r="L2782" s="155" t="s">
        <v>3347</v>
      </c>
      <c r="M2782" s="1446" t="s">
        <v>2157</v>
      </c>
      <c r="N2782" s="1334" t="s">
        <v>909</v>
      </c>
      <c r="O2782" s="1408" t="s">
        <v>3346</v>
      </c>
      <c r="P2782" s="179" t="s">
        <v>3348</v>
      </c>
    </row>
    <row r="2783" spans="1:16" s="14" customFormat="1" ht="42.65" customHeight="1" thickBot="1">
      <c r="A2783" s="1018"/>
      <c r="B2783" s="953" t="s">
        <v>2318</v>
      </c>
      <c r="C2783" s="607" t="s">
        <v>3345</v>
      </c>
      <c r="D2783" s="1464" t="s">
        <v>2177</v>
      </c>
      <c r="E2783" s="24"/>
      <c r="F2783" s="15"/>
      <c r="G2783" s="36"/>
      <c r="H2783" s="37"/>
      <c r="I2783" s="59"/>
      <c r="J2783" s="890"/>
      <c r="K2783" s="39"/>
      <c r="L2783" s="155" t="s">
        <v>3349</v>
      </c>
      <c r="M2783" s="1446" t="s">
        <v>2157</v>
      </c>
      <c r="N2783" s="1334" t="s">
        <v>909</v>
      </c>
      <c r="O2783" s="1408" t="s">
        <v>3346</v>
      </c>
      <c r="P2783" s="179" t="s">
        <v>3348</v>
      </c>
    </row>
    <row r="2784" spans="1:16" s="14" customFormat="1" ht="42.65" customHeight="1" thickBot="1">
      <c r="A2784" s="1018"/>
      <c r="B2784" s="953" t="s">
        <v>2318</v>
      </c>
      <c r="C2784" s="607" t="s">
        <v>3345</v>
      </c>
      <c r="D2784" s="1464" t="s">
        <v>2177</v>
      </c>
      <c r="E2784" s="24"/>
      <c r="F2784" s="15"/>
      <c r="G2784" s="36"/>
      <c r="H2784" s="37"/>
      <c r="I2784" s="59"/>
      <c r="J2784" s="890"/>
      <c r="K2784" s="39"/>
      <c r="L2784" s="155" t="s">
        <v>3350</v>
      </c>
      <c r="M2784" s="1446" t="s">
        <v>2157</v>
      </c>
      <c r="N2784" s="1334" t="s">
        <v>909</v>
      </c>
      <c r="O2784" s="1408" t="s">
        <v>3346</v>
      </c>
      <c r="P2784" s="179" t="s">
        <v>3348</v>
      </c>
    </row>
    <row r="2785" spans="1:16" s="14" customFormat="1" ht="42.65" customHeight="1" thickBot="1">
      <c r="A2785" s="1018"/>
      <c r="B2785" s="953" t="s">
        <v>2318</v>
      </c>
      <c r="C2785" s="607" t="s">
        <v>3345</v>
      </c>
      <c r="D2785" s="1464" t="s">
        <v>2177</v>
      </c>
      <c r="E2785" s="24"/>
      <c r="F2785" s="15"/>
      <c r="G2785" s="36"/>
      <c r="H2785" s="37"/>
      <c r="I2785" s="59"/>
      <c r="J2785" s="890"/>
      <c r="K2785" s="39"/>
      <c r="L2785" s="155" t="s">
        <v>3351</v>
      </c>
      <c r="M2785" s="1446" t="s">
        <v>2157</v>
      </c>
      <c r="N2785" s="1334" t="s">
        <v>909</v>
      </c>
      <c r="O2785" s="1408" t="s">
        <v>3346</v>
      </c>
      <c r="P2785" s="179" t="s">
        <v>3348</v>
      </c>
    </row>
    <row r="2786" spans="1:16" s="14" customFormat="1" ht="42.65" customHeight="1" thickBot="1">
      <c r="A2786" s="1018"/>
      <c r="B2786" s="953" t="s">
        <v>2318</v>
      </c>
      <c r="C2786" s="607" t="s">
        <v>3345</v>
      </c>
      <c r="D2786" s="1464" t="s">
        <v>2177</v>
      </c>
      <c r="E2786" s="24"/>
      <c r="F2786" s="15"/>
      <c r="G2786" s="36"/>
      <c r="H2786" s="37"/>
      <c r="I2786" s="59"/>
      <c r="J2786" s="890"/>
      <c r="K2786" s="39"/>
      <c r="L2786" s="155" t="s">
        <v>2731</v>
      </c>
      <c r="M2786" s="1446" t="s">
        <v>2157</v>
      </c>
      <c r="N2786" s="1334" t="s">
        <v>909</v>
      </c>
      <c r="O2786" s="1408" t="s">
        <v>3346</v>
      </c>
      <c r="P2786" s="179" t="s">
        <v>3348</v>
      </c>
    </row>
    <row r="2787" spans="1:16" s="14" customFormat="1" ht="42.65" customHeight="1" thickBot="1">
      <c r="A2787" s="1018"/>
      <c r="B2787" s="953" t="s">
        <v>2318</v>
      </c>
      <c r="C2787" s="607" t="s">
        <v>3345</v>
      </c>
      <c r="D2787" s="1464" t="s">
        <v>2177</v>
      </c>
      <c r="E2787" s="24"/>
      <c r="F2787" s="15"/>
      <c r="G2787" s="36"/>
      <c r="H2787" s="37"/>
      <c r="I2787" s="59"/>
      <c r="J2787" s="890"/>
      <c r="K2787" s="39"/>
      <c r="L2787" s="155" t="s">
        <v>3352</v>
      </c>
      <c r="M2787" s="1446" t="s">
        <v>2157</v>
      </c>
      <c r="N2787" s="1334" t="s">
        <v>909</v>
      </c>
      <c r="O2787" s="1408" t="s">
        <v>3346</v>
      </c>
      <c r="P2787" s="179" t="s">
        <v>3348</v>
      </c>
    </row>
    <row r="2788" spans="1:16" s="14" customFormat="1" ht="42.65" customHeight="1" thickBot="1">
      <c r="A2788" s="1018"/>
      <c r="B2788" s="953" t="s">
        <v>2318</v>
      </c>
      <c r="C2788" s="607" t="s">
        <v>3345</v>
      </c>
      <c r="D2788" s="1464" t="s">
        <v>2177</v>
      </c>
      <c r="E2788" s="24"/>
      <c r="F2788" s="15"/>
      <c r="G2788" s="36"/>
      <c r="H2788" s="37"/>
      <c r="I2788" s="59"/>
      <c r="J2788" s="890"/>
      <c r="K2788" s="39"/>
      <c r="L2788" s="155" t="s">
        <v>3353</v>
      </c>
      <c r="M2788" s="1446" t="s">
        <v>2157</v>
      </c>
      <c r="N2788" s="1334" t="s">
        <v>909</v>
      </c>
      <c r="O2788" s="1408" t="s">
        <v>3346</v>
      </c>
      <c r="P2788" s="179" t="s">
        <v>3333</v>
      </c>
    </row>
    <row r="2789" spans="1:16" s="14" customFormat="1" ht="42.65" customHeight="1" thickBot="1">
      <c r="A2789" s="1018"/>
      <c r="B2789" s="953" t="s">
        <v>2318</v>
      </c>
      <c r="C2789" s="607" t="s">
        <v>3345</v>
      </c>
      <c r="D2789" s="1464" t="s">
        <v>2177</v>
      </c>
      <c r="E2789" s="24"/>
      <c r="F2789" s="15"/>
      <c r="G2789" s="36"/>
      <c r="H2789" s="37"/>
      <c r="I2789" s="59"/>
      <c r="J2789" s="890"/>
      <c r="K2789" s="39"/>
      <c r="L2789" s="155" t="s">
        <v>3354</v>
      </c>
      <c r="M2789" s="1446" t="s">
        <v>2157</v>
      </c>
      <c r="N2789" s="1334" t="s">
        <v>909</v>
      </c>
      <c r="O2789" s="1408" t="s">
        <v>3346</v>
      </c>
      <c r="P2789" s="179" t="s">
        <v>3333</v>
      </c>
    </row>
    <row r="2790" spans="1:16" s="14" customFormat="1" ht="42.65" customHeight="1" thickBot="1">
      <c r="A2790" s="1018"/>
      <c r="B2790" s="953" t="s">
        <v>2318</v>
      </c>
      <c r="C2790" s="607" t="s">
        <v>3355</v>
      </c>
      <c r="D2790" s="1464" t="s">
        <v>2177</v>
      </c>
      <c r="E2790" s="24"/>
      <c r="F2790" s="15"/>
      <c r="G2790" s="36"/>
      <c r="H2790" s="37"/>
      <c r="I2790" s="59"/>
      <c r="J2790" s="890"/>
      <c r="K2790" s="39"/>
      <c r="L2790" s="155" t="s">
        <v>2192</v>
      </c>
      <c r="M2790" s="1446" t="s">
        <v>2157</v>
      </c>
      <c r="N2790" s="1334" t="s">
        <v>909</v>
      </c>
      <c r="O2790" s="1408" t="s">
        <v>3356</v>
      </c>
      <c r="P2790" s="179" t="s">
        <v>3333</v>
      </c>
    </row>
    <row r="2791" spans="1:16" s="14" customFormat="1" ht="42.65" customHeight="1" thickBot="1">
      <c r="A2791" s="1018"/>
      <c r="B2791" s="953" t="s">
        <v>2318</v>
      </c>
      <c r="C2791" s="607" t="s">
        <v>3355</v>
      </c>
      <c r="D2791" s="1464" t="s">
        <v>2177</v>
      </c>
      <c r="E2791" s="24"/>
      <c r="F2791" s="15"/>
      <c r="G2791" s="36"/>
      <c r="H2791" s="37"/>
      <c r="I2791" s="59"/>
      <c r="J2791" s="890"/>
      <c r="K2791" s="39"/>
      <c r="L2791" s="155" t="s">
        <v>3317</v>
      </c>
      <c r="M2791" s="1446" t="s">
        <v>2157</v>
      </c>
      <c r="N2791" s="1334" t="s">
        <v>909</v>
      </c>
      <c r="O2791" s="1408" t="s">
        <v>3356</v>
      </c>
      <c r="P2791" s="179" t="s">
        <v>3333</v>
      </c>
    </row>
    <row r="2792" spans="1:16" s="14" customFormat="1" ht="42.65" customHeight="1" thickBot="1">
      <c r="A2792" s="1018"/>
      <c r="B2792" s="953" t="s">
        <v>2318</v>
      </c>
      <c r="C2792" s="607" t="s">
        <v>3355</v>
      </c>
      <c r="D2792" s="1464" t="s">
        <v>2177</v>
      </c>
      <c r="E2792" s="24"/>
      <c r="F2792" s="15"/>
      <c r="G2792" s="36"/>
      <c r="H2792" s="37"/>
      <c r="I2792" s="59"/>
      <c r="J2792" s="890"/>
      <c r="K2792" s="39"/>
      <c r="L2792" s="155" t="s">
        <v>3282</v>
      </c>
      <c r="M2792" s="1446" t="s">
        <v>2157</v>
      </c>
      <c r="N2792" s="1334" t="s">
        <v>909</v>
      </c>
      <c r="O2792" s="1408" t="s">
        <v>3356</v>
      </c>
      <c r="P2792" s="179" t="s">
        <v>3357</v>
      </c>
    </row>
    <row r="2793" spans="1:16" s="14" customFormat="1" ht="42.65" customHeight="1" thickBot="1">
      <c r="A2793" s="1018"/>
      <c r="B2793" s="953" t="s">
        <v>2318</v>
      </c>
      <c r="C2793" s="607" t="s">
        <v>3355</v>
      </c>
      <c r="D2793" s="1464" t="s">
        <v>2177</v>
      </c>
      <c r="E2793" s="24"/>
      <c r="F2793" s="15"/>
      <c r="G2793" s="36"/>
      <c r="H2793" s="37"/>
      <c r="I2793" s="59"/>
      <c r="J2793" s="890"/>
      <c r="K2793" s="39"/>
      <c r="L2793" s="155" t="s">
        <v>3358</v>
      </c>
      <c r="M2793" s="1446" t="s">
        <v>2157</v>
      </c>
      <c r="N2793" s="1334" t="s">
        <v>909</v>
      </c>
      <c r="O2793" s="1408" t="s">
        <v>3356</v>
      </c>
      <c r="P2793" s="179" t="s">
        <v>3357</v>
      </c>
    </row>
    <row r="2794" spans="1:16" s="14" customFormat="1" ht="42.65" customHeight="1" thickBot="1">
      <c r="A2794" s="1018"/>
      <c r="B2794" s="953" t="s">
        <v>2318</v>
      </c>
      <c r="C2794" s="607" t="s">
        <v>3355</v>
      </c>
      <c r="D2794" s="1464" t="s">
        <v>2177</v>
      </c>
      <c r="E2794" s="935"/>
      <c r="F2794" s="15"/>
      <c r="G2794" s="36"/>
      <c r="H2794" s="37"/>
      <c r="I2794" s="59"/>
      <c r="J2794" s="890"/>
      <c r="K2794" s="39"/>
      <c r="L2794" s="155" t="s">
        <v>2438</v>
      </c>
      <c r="M2794" s="1446" t="s">
        <v>2157</v>
      </c>
      <c r="N2794" s="1334" t="s">
        <v>909</v>
      </c>
      <c r="O2794" s="1408" t="s">
        <v>3356</v>
      </c>
      <c r="P2794" s="179" t="s">
        <v>3333</v>
      </c>
    </row>
    <row r="2795" spans="1:16" s="14" customFormat="1" ht="42.65" customHeight="1" thickBot="1">
      <c r="A2795" s="1018"/>
      <c r="B2795" s="953" t="s">
        <v>2318</v>
      </c>
      <c r="C2795" s="607" t="s">
        <v>3355</v>
      </c>
      <c r="D2795" s="1464" t="s">
        <v>2177</v>
      </c>
      <c r="E2795" s="24"/>
      <c r="F2795" s="15"/>
      <c r="G2795" s="36"/>
      <c r="H2795" s="37"/>
      <c r="I2795" s="59"/>
      <c r="J2795" s="890"/>
      <c r="K2795" s="39"/>
      <c r="L2795" s="155" t="s">
        <v>3329</v>
      </c>
      <c r="M2795" s="1446" t="s">
        <v>2157</v>
      </c>
      <c r="N2795" s="1334" t="s">
        <v>909</v>
      </c>
      <c r="O2795" s="1408" t="s">
        <v>3356</v>
      </c>
      <c r="P2795" s="179" t="s">
        <v>3333</v>
      </c>
    </row>
    <row r="2796" spans="1:16" s="14" customFormat="1" ht="42.65" customHeight="1" thickBot="1">
      <c r="A2796" s="1018"/>
      <c r="B2796" s="953" t="s">
        <v>2318</v>
      </c>
      <c r="C2796" s="607" t="s">
        <v>3359</v>
      </c>
      <c r="D2796" s="1464" t="s">
        <v>2177</v>
      </c>
      <c r="E2796" s="24"/>
      <c r="F2796" s="15"/>
      <c r="G2796" s="36"/>
      <c r="H2796" s="37"/>
      <c r="I2796" s="59"/>
      <c r="J2796" s="890"/>
      <c r="K2796" s="39"/>
      <c r="L2796" s="155" t="s">
        <v>3312</v>
      </c>
      <c r="M2796" s="1446" t="s">
        <v>2157</v>
      </c>
      <c r="N2796" s="1334" t="s">
        <v>909</v>
      </c>
      <c r="O2796" s="1408" t="s">
        <v>3360</v>
      </c>
      <c r="P2796" s="179" t="s">
        <v>3333</v>
      </c>
    </row>
    <row r="2797" spans="1:16" s="14" customFormat="1" ht="42.65" customHeight="1" thickBot="1">
      <c r="A2797" s="1018"/>
      <c r="B2797" s="953" t="s">
        <v>2318</v>
      </c>
      <c r="C2797" s="607" t="s">
        <v>3359</v>
      </c>
      <c r="D2797" s="1464" t="s">
        <v>2177</v>
      </c>
      <c r="E2797" s="24"/>
      <c r="F2797" s="15"/>
      <c r="G2797" s="36"/>
      <c r="H2797" s="37"/>
      <c r="I2797" s="59"/>
      <c r="J2797" s="890"/>
      <c r="K2797" s="39"/>
      <c r="L2797" s="155" t="s">
        <v>3314</v>
      </c>
      <c r="M2797" s="1446" t="s">
        <v>2157</v>
      </c>
      <c r="N2797" s="1334" t="s">
        <v>909</v>
      </c>
      <c r="O2797" s="1408" t="s">
        <v>3361</v>
      </c>
      <c r="P2797" s="179" t="s">
        <v>3333</v>
      </c>
    </row>
    <row r="2798" spans="1:16" s="14" customFormat="1" ht="42.65" customHeight="1" thickBot="1">
      <c r="A2798" s="1018"/>
      <c r="B2798" s="953" t="s">
        <v>2318</v>
      </c>
      <c r="C2798" s="607" t="s">
        <v>3359</v>
      </c>
      <c r="D2798" s="1464" t="s">
        <v>2177</v>
      </c>
      <c r="E2798" s="24"/>
      <c r="F2798" s="15"/>
      <c r="G2798" s="36"/>
      <c r="H2798" s="37"/>
      <c r="I2798" s="59"/>
      <c r="J2798" s="890"/>
      <c r="K2798" s="39"/>
      <c r="L2798" s="155" t="s">
        <v>3282</v>
      </c>
      <c r="M2798" s="1446" t="s">
        <v>2157</v>
      </c>
      <c r="N2798" s="1334" t="s">
        <v>909</v>
      </c>
      <c r="O2798" s="1408" t="s">
        <v>3360</v>
      </c>
      <c r="P2798" s="179" t="s">
        <v>3357</v>
      </c>
    </row>
    <row r="2799" spans="1:16" s="14" customFormat="1" ht="42.65" customHeight="1" thickBot="1">
      <c r="A2799" s="1018"/>
      <c r="B2799" s="953" t="s">
        <v>2318</v>
      </c>
      <c r="C2799" s="607" t="s">
        <v>3359</v>
      </c>
      <c r="D2799" s="1464" t="s">
        <v>2177</v>
      </c>
      <c r="E2799" s="964"/>
      <c r="F2799" s="15"/>
      <c r="G2799" s="36"/>
      <c r="H2799" s="37"/>
      <c r="I2799" s="59"/>
      <c r="J2799" s="890"/>
      <c r="K2799" s="39"/>
      <c r="L2799" s="155" t="s">
        <v>3362</v>
      </c>
      <c r="M2799" s="1446" t="s">
        <v>2157</v>
      </c>
      <c r="N2799" s="1334" t="s">
        <v>909</v>
      </c>
      <c r="O2799" s="1408" t="s">
        <v>3360</v>
      </c>
      <c r="P2799" s="179" t="s">
        <v>3357</v>
      </c>
    </row>
    <row r="2800" spans="1:16" s="14" customFormat="1" ht="42.65" customHeight="1" thickBot="1">
      <c r="A2800" s="1018"/>
      <c r="B2800" s="953" t="s">
        <v>2318</v>
      </c>
      <c r="C2800" s="607" t="s">
        <v>3359</v>
      </c>
      <c r="D2800" s="1464" t="s">
        <v>2177</v>
      </c>
      <c r="E2800" s="964"/>
      <c r="F2800" s="15"/>
      <c r="G2800" s="36"/>
      <c r="H2800" s="37"/>
      <c r="I2800" s="59"/>
      <c r="J2800" s="890"/>
      <c r="K2800" s="39"/>
      <c r="L2800" s="155" t="s">
        <v>3363</v>
      </c>
      <c r="M2800" s="1446" t="s">
        <v>2157</v>
      </c>
      <c r="N2800" s="1334" t="s">
        <v>909</v>
      </c>
      <c r="O2800" s="1408" t="s">
        <v>3360</v>
      </c>
      <c r="P2800" s="179" t="s">
        <v>3333</v>
      </c>
    </row>
    <row r="2801" spans="1:16" s="14" customFormat="1" ht="42.65" customHeight="1" thickBot="1">
      <c r="A2801" s="1018"/>
      <c r="B2801" s="953" t="s">
        <v>2318</v>
      </c>
      <c r="C2801" s="607" t="s">
        <v>3359</v>
      </c>
      <c r="D2801" s="1464" t="s">
        <v>2177</v>
      </c>
      <c r="E2801" s="964"/>
      <c r="F2801" s="15"/>
      <c r="G2801" s="36"/>
      <c r="H2801" s="37"/>
      <c r="I2801" s="59"/>
      <c r="J2801" s="890"/>
      <c r="K2801" s="39"/>
      <c r="L2801" s="155" t="s">
        <v>3364</v>
      </c>
      <c r="M2801" s="1446" t="s">
        <v>2157</v>
      </c>
      <c r="N2801" s="1334" t="s">
        <v>909</v>
      </c>
      <c r="O2801" s="1408" t="s">
        <v>3360</v>
      </c>
      <c r="P2801" s="179" t="s">
        <v>3333</v>
      </c>
    </row>
    <row r="2802" spans="1:16" s="14" customFormat="1" ht="42.65" customHeight="1" thickBot="1">
      <c r="A2802" s="1018"/>
      <c r="B2802" s="953" t="s">
        <v>2318</v>
      </c>
      <c r="C2802" s="607" t="s">
        <v>3365</v>
      </c>
      <c r="D2802" s="1510"/>
      <c r="E2802" s="964"/>
      <c r="F2802" s="15"/>
      <c r="G2802" s="36"/>
      <c r="H2802" s="37"/>
      <c r="I2802" s="59"/>
      <c r="J2802" s="890"/>
      <c r="K2802" s="39"/>
      <c r="L2802" s="155" t="s">
        <v>2228</v>
      </c>
      <c r="M2802" s="1446" t="s">
        <v>2193</v>
      </c>
      <c r="N2802" s="1334" t="s">
        <v>909</v>
      </c>
      <c r="O2802" s="1408" t="s">
        <v>3366</v>
      </c>
      <c r="P2802" s="179" t="s">
        <v>3333</v>
      </c>
    </row>
    <row r="2803" spans="1:16" s="14" customFormat="1" ht="42.65" customHeight="1" thickBot="1">
      <c r="A2803" s="1018"/>
      <c r="B2803" s="953" t="s">
        <v>2318</v>
      </c>
      <c r="C2803" s="607" t="s">
        <v>3365</v>
      </c>
      <c r="D2803" s="1510"/>
      <c r="E2803" s="964"/>
      <c r="F2803" s="15"/>
      <c r="G2803" s="36"/>
      <c r="H2803" s="37"/>
      <c r="I2803" s="59"/>
      <c r="J2803" s="890"/>
      <c r="K2803" s="39"/>
      <c r="L2803" s="155" t="s">
        <v>3238</v>
      </c>
      <c r="M2803" s="1446" t="s">
        <v>2193</v>
      </c>
      <c r="N2803" s="1334" t="s">
        <v>909</v>
      </c>
      <c r="O2803" s="1408" t="s">
        <v>3366</v>
      </c>
      <c r="P2803" s="179" t="s">
        <v>3333</v>
      </c>
    </row>
    <row r="2804" spans="1:16" s="14" customFormat="1" ht="42.65" customHeight="1" thickBot="1">
      <c r="A2804" s="1018"/>
      <c r="B2804" s="953" t="s">
        <v>2318</v>
      </c>
      <c r="C2804" s="607" t="s">
        <v>3365</v>
      </c>
      <c r="D2804" s="1510"/>
      <c r="E2804" s="24"/>
      <c r="F2804" s="15"/>
      <c r="G2804" s="36"/>
      <c r="H2804" s="37"/>
      <c r="I2804" s="59"/>
      <c r="J2804" s="890"/>
      <c r="K2804" s="39"/>
      <c r="L2804" s="155" t="s">
        <v>2274</v>
      </c>
      <c r="M2804" s="1446" t="s">
        <v>2193</v>
      </c>
      <c r="N2804" s="1334" t="s">
        <v>909</v>
      </c>
      <c r="O2804" s="1408" t="s">
        <v>3366</v>
      </c>
      <c r="P2804" s="179" t="s">
        <v>3357</v>
      </c>
    </row>
    <row r="2805" spans="1:16" s="14" customFormat="1" ht="42.65" customHeight="1" thickBot="1">
      <c r="A2805" s="1018"/>
      <c r="B2805" s="953" t="s">
        <v>2318</v>
      </c>
      <c r="C2805" s="607" t="s">
        <v>3365</v>
      </c>
      <c r="D2805" s="1510"/>
      <c r="E2805" s="24"/>
      <c r="F2805" s="15"/>
      <c r="G2805" s="36"/>
      <c r="H2805" s="37"/>
      <c r="I2805" s="59"/>
      <c r="J2805" s="890"/>
      <c r="K2805" s="39"/>
      <c r="L2805" s="155" t="s">
        <v>3367</v>
      </c>
      <c r="M2805" s="1446" t="s">
        <v>2193</v>
      </c>
      <c r="N2805" s="1334" t="s">
        <v>909</v>
      </c>
      <c r="O2805" s="1408" t="s">
        <v>3366</v>
      </c>
      <c r="P2805" s="179" t="s">
        <v>3357</v>
      </c>
    </row>
    <row r="2806" spans="1:16" s="14" customFormat="1" ht="42.65" customHeight="1" thickBot="1">
      <c r="A2806" s="1018"/>
      <c r="B2806" s="953" t="s">
        <v>2318</v>
      </c>
      <c r="C2806" s="607" t="s">
        <v>3365</v>
      </c>
      <c r="D2806" s="1510"/>
      <c r="E2806" s="24"/>
      <c r="F2806" s="15"/>
      <c r="G2806" s="36"/>
      <c r="H2806" s="37"/>
      <c r="I2806" s="59"/>
      <c r="J2806" s="890"/>
      <c r="K2806" s="39"/>
      <c r="L2806" s="155" t="s">
        <v>2438</v>
      </c>
      <c r="M2806" s="1446" t="s">
        <v>2193</v>
      </c>
      <c r="N2806" s="1334" t="s">
        <v>909</v>
      </c>
      <c r="O2806" s="1408" t="s">
        <v>3366</v>
      </c>
      <c r="P2806" s="179" t="s">
        <v>3333</v>
      </c>
    </row>
    <row r="2807" spans="1:16" s="14" customFormat="1" ht="42.65" customHeight="1" thickBot="1">
      <c r="A2807" s="1018"/>
      <c r="B2807" s="953" t="s">
        <v>2318</v>
      </c>
      <c r="C2807" s="607" t="s">
        <v>3365</v>
      </c>
      <c r="D2807" s="1510"/>
      <c r="E2807" s="24"/>
      <c r="F2807" s="15"/>
      <c r="G2807" s="36"/>
      <c r="H2807" s="37"/>
      <c r="I2807" s="59"/>
      <c r="J2807" s="890"/>
      <c r="K2807" s="39"/>
      <c r="L2807" s="155" t="s">
        <v>3368</v>
      </c>
      <c r="M2807" s="1446" t="s">
        <v>2193</v>
      </c>
      <c r="N2807" s="1334" t="s">
        <v>909</v>
      </c>
      <c r="O2807" s="1408" t="s">
        <v>3366</v>
      </c>
      <c r="P2807" s="179" t="s">
        <v>3333</v>
      </c>
    </row>
    <row r="2808" spans="1:16" s="22" customFormat="1" ht="42.65" customHeight="1" thickBot="1">
      <c r="A2808" s="997"/>
      <c r="B2808" s="953" t="s">
        <v>2318</v>
      </c>
      <c r="C2808" s="607" t="s">
        <v>3369</v>
      </c>
      <c r="D2808" s="1510"/>
      <c r="E2808" s="24"/>
      <c r="F2808" s="15"/>
      <c r="G2808" s="36"/>
      <c r="H2808" s="37"/>
      <c r="I2808" s="59"/>
      <c r="J2808" s="890"/>
      <c r="K2808" s="39"/>
      <c r="L2808" s="155" t="s">
        <v>52</v>
      </c>
      <c r="M2808" s="1446" t="s">
        <v>2157</v>
      </c>
      <c r="N2808" s="1334" t="s">
        <v>909</v>
      </c>
      <c r="O2808" s="1408" t="s">
        <v>3370</v>
      </c>
      <c r="P2808" s="179" t="s">
        <v>3333</v>
      </c>
    </row>
    <row r="2809" spans="1:16" s="22" customFormat="1" ht="42.65" customHeight="1" thickBot="1">
      <c r="A2809" s="997"/>
      <c r="B2809" s="953" t="s">
        <v>2318</v>
      </c>
      <c r="C2809" s="607" t="s">
        <v>3369</v>
      </c>
      <c r="D2809" s="1510"/>
      <c r="E2809" s="24"/>
      <c r="F2809" s="15"/>
      <c r="G2809" s="36"/>
      <c r="H2809" s="37"/>
      <c r="I2809" s="59"/>
      <c r="J2809" s="890"/>
      <c r="K2809" s="39"/>
      <c r="L2809" s="155" t="s">
        <v>2351</v>
      </c>
      <c r="M2809" s="1446" t="s">
        <v>2157</v>
      </c>
      <c r="N2809" s="1334" t="s">
        <v>909</v>
      </c>
      <c r="O2809" s="1408" t="s">
        <v>3370</v>
      </c>
      <c r="P2809" s="179" t="s">
        <v>3357</v>
      </c>
    </row>
    <row r="2810" spans="1:16" s="22" customFormat="1" ht="42.65" customHeight="1" thickBot="1">
      <c r="A2810" s="997"/>
      <c r="B2810" s="953" t="s">
        <v>2318</v>
      </c>
      <c r="C2810" s="607" t="s">
        <v>3369</v>
      </c>
      <c r="D2810" s="1510"/>
      <c r="E2810" s="24"/>
      <c r="F2810" s="15"/>
      <c r="G2810" s="36"/>
      <c r="H2810" s="37"/>
      <c r="I2810" s="59"/>
      <c r="J2810" s="890"/>
      <c r="K2810" s="39"/>
      <c r="L2810" s="155" t="s">
        <v>2438</v>
      </c>
      <c r="M2810" s="1446" t="s">
        <v>2157</v>
      </c>
      <c r="N2810" s="1334" t="s">
        <v>909</v>
      </c>
      <c r="O2810" s="1408" t="s">
        <v>3370</v>
      </c>
      <c r="P2810" s="179" t="s">
        <v>3333</v>
      </c>
    </row>
    <row r="2811" spans="1:16" s="22" customFormat="1" ht="42.65" customHeight="1" thickBot="1">
      <c r="A2811" s="997"/>
      <c r="B2811" s="953" t="s">
        <v>2318</v>
      </c>
      <c r="C2811" s="607" t="s">
        <v>3369</v>
      </c>
      <c r="D2811" s="1510"/>
      <c r="E2811" s="24"/>
      <c r="F2811" s="15"/>
      <c r="G2811" s="36"/>
      <c r="H2811" s="37"/>
      <c r="I2811" s="59"/>
      <c r="J2811" s="890"/>
      <c r="K2811" s="39"/>
      <c r="L2811" s="155" t="s">
        <v>2034</v>
      </c>
      <c r="M2811" s="1446" t="s">
        <v>2157</v>
      </c>
      <c r="N2811" s="1334" t="s">
        <v>909</v>
      </c>
      <c r="O2811" s="1408" t="s">
        <v>3370</v>
      </c>
      <c r="P2811" s="179" t="s">
        <v>3333</v>
      </c>
    </row>
    <row r="2812" spans="1:16" s="22" customFormat="1" ht="42.65" customHeight="1" thickBot="1">
      <c r="A2812" s="997"/>
      <c r="B2812" s="953" t="s">
        <v>2318</v>
      </c>
      <c r="C2812" s="607" t="s">
        <v>3369</v>
      </c>
      <c r="D2812" s="1510"/>
      <c r="E2812" s="24"/>
      <c r="F2812" s="15"/>
      <c r="G2812" s="36"/>
      <c r="H2812" s="37"/>
      <c r="I2812" s="59"/>
      <c r="J2812" s="890"/>
      <c r="K2812" s="39"/>
      <c r="L2812" s="155" t="s">
        <v>3283</v>
      </c>
      <c r="M2812" s="1446" t="s">
        <v>2157</v>
      </c>
      <c r="N2812" s="1334" t="s">
        <v>909</v>
      </c>
      <c r="O2812" s="1408" t="s">
        <v>3370</v>
      </c>
      <c r="P2812" s="179" t="s">
        <v>3357</v>
      </c>
    </row>
    <row r="2813" spans="1:16" s="22" customFormat="1" ht="42.65" customHeight="1" thickBot="1">
      <c r="A2813" s="997"/>
      <c r="B2813" s="953" t="s">
        <v>2318</v>
      </c>
      <c r="C2813" s="607" t="s">
        <v>3369</v>
      </c>
      <c r="D2813" s="1510"/>
      <c r="E2813" s="24"/>
      <c r="F2813" s="15"/>
      <c r="G2813" s="36"/>
      <c r="H2813" s="37"/>
      <c r="I2813" s="59"/>
      <c r="J2813" s="890"/>
      <c r="K2813" s="39"/>
      <c r="L2813" s="155" t="s">
        <v>3371</v>
      </c>
      <c r="M2813" s="1446" t="s">
        <v>2157</v>
      </c>
      <c r="N2813" s="1334" t="s">
        <v>909</v>
      </c>
      <c r="O2813" s="1408" t="s">
        <v>3370</v>
      </c>
      <c r="P2813" s="179" t="s">
        <v>3333</v>
      </c>
    </row>
    <row r="2814" spans="1:16" s="22" customFormat="1" ht="42.65" customHeight="1" thickBot="1">
      <c r="A2814" s="997"/>
      <c r="B2814" s="953" t="s">
        <v>2318</v>
      </c>
      <c r="C2814" s="607" t="s">
        <v>3372</v>
      </c>
      <c r="D2814" s="1464" t="s">
        <v>2177</v>
      </c>
      <c r="E2814" s="24"/>
      <c r="F2814" s="70"/>
      <c r="G2814" s="71"/>
      <c r="H2814" s="72"/>
      <c r="I2814" s="59"/>
      <c r="J2814" s="890"/>
      <c r="K2814" s="72"/>
      <c r="L2814" s="155" t="s">
        <v>52</v>
      </c>
      <c r="M2814" s="1446" t="s">
        <v>2193</v>
      </c>
      <c r="N2814" s="1334" t="s">
        <v>909</v>
      </c>
      <c r="O2814" s="1408" t="s">
        <v>3373</v>
      </c>
      <c r="P2814" s="179" t="s">
        <v>3333</v>
      </c>
    </row>
    <row r="2815" spans="1:16" s="22" customFormat="1" ht="42.65" customHeight="1" thickBot="1">
      <c r="A2815" s="997"/>
      <c r="B2815" s="953" t="s">
        <v>2318</v>
      </c>
      <c r="C2815" s="607" t="s">
        <v>3372</v>
      </c>
      <c r="D2815" s="1464" t="s">
        <v>2177</v>
      </c>
      <c r="E2815" s="69"/>
      <c r="F2815" s="15"/>
      <c r="G2815" s="36"/>
      <c r="H2815" s="37"/>
      <c r="I2815" s="88"/>
      <c r="J2815" s="890"/>
      <c r="K2815" s="39"/>
      <c r="L2815" s="155" t="s">
        <v>2034</v>
      </c>
      <c r="M2815" s="1446" t="s">
        <v>2193</v>
      </c>
      <c r="N2815" s="1334" t="s">
        <v>909</v>
      </c>
      <c r="O2815" s="1408" t="s">
        <v>3373</v>
      </c>
      <c r="P2815" s="179" t="s">
        <v>3333</v>
      </c>
    </row>
    <row r="2816" spans="1:16" s="68" customFormat="1" ht="42.65" customHeight="1" thickBot="1">
      <c r="A2816" s="75"/>
      <c r="B2816" s="953" t="s">
        <v>2318</v>
      </c>
      <c r="C2816" s="607" t="s">
        <v>3372</v>
      </c>
      <c r="D2816" s="1464" t="s">
        <v>2177</v>
      </c>
      <c r="E2816" s="24"/>
      <c r="F2816" s="70"/>
      <c r="G2816" s="71"/>
      <c r="H2816" s="72"/>
      <c r="I2816" s="59"/>
      <c r="J2816" s="890"/>
      <c r="K2816" s="72"/>
      <c r="L2816" s="155" t="s">
        <v>445</v>
      </c>
      <c r="M2816" s="1446" t="s">
        <v>2193</v>
      </c>
      <c r="N2816" s="1334" t="s">
        <v>909</v>
      </c>
      <c r="O2816" s="1408" t="s">
        <v>3373</v>
      </c>
      <c r="P2816" s="179" t="s">
        <v>3357</v>
      </c>
    </row>
    <row r="2817" spans="1:16" s="22" customFormat="1" ht="42.65" customHeight="1" thickBot="1">
      <c r="A2817" s="997"/>
      <c r="B2817" s="953" t="s">
        <v>2318</v>
      </c>
      <c r="C2817" s="607" t="s">
        <v>3372</v>
      </c>
      <c r="D2817" s="1464" t="s">
        <v>2177</v>
      </c>
      <c r="E2817" s="24"/>
      <c r="F2817" s="15"/>
      <c r="G2817" s="36"/>
      <c r="H2817" s="37"/>
      <c r="I2817" s="88"/>
      <c r="J2817" s="890"/>
      <c r="K2817" s="39"/>
      <c r="L2817" s="155" t="s">
        <v>2035</v>
      </c>
      <c r="M2817" s="1446" t="s">
        <v>2193</v>
      </c>
      <c r="N2817" s="1334" t="s">
        <v>909</v>
      </c>
      <c r="O2817" s="1408" t="s">
        <v>3373</v>
      </c>
      <c r="P2817" s="179" t="s">
        <v>3357</v>
      </c>
    </row>
    <row r="2818" spans="1:16" s="68" customFormat="1" ht="42.65" customHeight="1" thickBot="1">
      <c r="A2818" s="75"/>
      <c r="B2818" s="953" t="s">
        <v>2318</v>
      </c>
      <c r="C2818" s="607" t="s">
        <v>3372</v>
      </c>
      <c r="D2818" s="1464" t="s">
        <v>2177</v>
      </c>
      <c r="E2818" s="24"/>
      <c r="F2818" s="70"/>
      <c r="G2818" s="71"/>
      <c r="H2818" s="72"/>
      <c r="I2818" s="59"/>
      <c r="J2818" s="890"/>
      <c r="K2818" s="72"/>
      <c r="L2818" s="155" t="s">
        <v>447</v>
      </c>
      <c r="M2818" s="1446" t="s">
        <v>2193</v>
      </c>
      <c r="N2818" s="1334" t="s">
        <v>909</v>
      </c>
      <c r="O2818" s="1408" t="s">
        <v>3373</v>
      </c>
      <c r="P2818" s="179" t="s">
        <v>3333</v>
      </c>
    </row>
    <row r="2819" spans="1:16" s="22" customFormat="1" ht="42.65" customHeight="1" thickBot="1">
      <c r="A2819" s="997"/>
      <c r="B2819" s="953" t="s">
        <v>2318</v>
      </c>
      <c r="C2819" s="607" t="s">
        <v>3372</v>
      </c>
      <c r="D2819" s="1464" t="s">
        <v>2177</v>
      </c>
      <c r="E2819" s="69"/>
      <c r="F2819" s="15"/>
      <c r="G2819" s="36"/>
      <c r="H2819" s="37"/>
      <c r="I2819" s="88"/>
      <c r="J2819" s="890"/>
      <c r="K2819" s="39"/>
      <c r="L2819" s="155" t="s">
        <v>2213</v>
      </c>
      <c r="M2819" s="1446" t="s">
        <v>2193</v>
      </c>
      <c r="N2819" s="1334" t="s">
        <v>909</v>
      </c>
      <c r="O2819" s="1408" t="s">
        <v>3373</v>
      </c>
      <c r="P2819" s="179" t="s">
        <v>3333</v>
      </c>
    </row>
    <row r="2820" spans="1:16" s="22" customFormat="1" ht="42.65" customHeight="1">
      <c r="A2820" s="997"/>
      <c r="B2820" s="953" t="s">
        <v>2318</v>
      </c>
      <c r="C2820" s="607" t="s">
        <v>3374</v>
      </c>
      <c r="D2820" s="1510"/>
      <c r="E2820" s="69"/>
      <c r="F2820" s="15"/>
      <c r="G2820" s="36"/>
      <c r="H2820" s="37"/>
      <c r="I2820" s="59"/>
      <c r="J2820" s="890"/>
      <c r="K2820" s="39"/>
      <c r="L2820" s="115" t="s">
        <v>52</v>
      </c>
      <c r="M2820" s="905" t="s">
        <v>21</v>
      </c>
      <c r="N2820" s="1334" t="s">
        <v>909</v>
      </c>
      <c r="O2820" s="1408" t="s">
        <v>3375</v>
      </c>
      <c r="P2820" s="179" t="s">
        <v>1713</v>
      </c>
    </row>
    <row r="2821" spans="1:16" s="22" customFormat="1" ht="42.65" customHeight="1">
      <c r="A2821" s="997"/>
      <c r="B2821" s="953" t="s">
        <v>2318</v>
      </c>
      <c r="C2821" s="607" t="s">
        <v>3374</v>
      </c>
      <c r="D2821" s="1510"/>
      <c r="E2821" s="24"/>
      <c r="F2821" s="15"/>
      <c r="G2821" s="36"/>
      <c r="H2821" s="37"/>
      <c r="I2821" s="59"/>
      <c r="J2821" s="890"/>
      <c r="K2821" s="39"/>
      <c r="L2821" s="115" t="s">
        <v>2034</v>
      </c>
      <c r="M2821" s="905" t="s">
        <v>21</v>
      </c>
      <c r="N2821" s="1334" t="s">
        <v>909</v>
      </c>
      <c r="O2821" s="1408" t="s">
        <v>3375</v>
      </c>
      <c r="P2821" s="179" t="s">
        <v>1713</v>
      </c>
    </row>
    <row r="2822" spans="1:16" s="22" customFormat="1" ht="42.65" customHeight="1">
      <c r="A2822" s="997"/>
      <c r="B2822" s="953" t="s">
        <v>2318</v>
      </c>
      <c r="C2822" s="607" t="s">
        <v>3374</v>
      </c>
      <c r="D2822" s="1510"/>
      <c r="E2822" s="24"/>
      <c r="F2822" s="70"/>
      <c r="G2822" s="71"/>
      <c r="H2822" s="72"/>
      <c r="I2822" s="59"/>
      <c r="J2822" s="890"/>
      <c r="K2822" s="72"/>
      <c r="L2822" s="155" t="s">
        <v>445</v>
      </c>
      <c r="M2822" s="154" t="s">
        <v>21</v>
      </c>
      <c r="N2822" s="1334" t="s">
        <v>909</v>
      </c>
      <c r="O2822" s="1408" t="s">
        <v>3375</v>
      </c>
      <c r="P2822" s="179" t="s">
        <v>3376</v>
      </c>
    </row>
    <row r="2823" spans="1:16" s="22" customFormat="1" ht="42.65" customHeight="1">
      <c r="A2823" s="997"/>
      <c r="B2823" s="953" t="s">
        <v>2318</v>
      </c>
      <c r="C2823" s="607" t="s">
        <v>3374</v>
      </c>
      <c r="D2823" s="1510"/>
      <c r="E2823" s="24"/>
      <c r="F2823" s="70"/>
      <c r="G2823" s="71"/>
      <c r="H2823" s="72"/>
      <c r="I2823" s="59"/>
      <c r="J2823" s="890"/>
      <c r="K2823" s="72"/>
      <c r="L2823" s="155" t="s">
        <v>2035</v>
      </c>
      <c r="M2823" s="154" t="s">
        <v>21</v>
      </c>
      <c r="N2823" s="1334" t="s">
        <v>909</v>
      </c>
      <c r="O2823" s="1408" t="s">
        <v>3375</v>
      </c>
      <c r="P2823" s="179" t="s">
        <v>3377</v>
      </c>
    </row>
    <row r="2824" spans="1:16" s="68" customFormat="1" ht="42.65" customHeight="1">
      <c r="A2824" s="75"/>
      <c r="B2824" s="953" t="s">
        <v>2318</v>
      </c>
      <c r="C2824" s="607" t="s">
        <v>3374</v>
      </c>
      <c r="D2824" s="1510"/>
      <c r="E2824" s="24"/>
      <c r="F2824" s="70"/>
      <c r="G2824" s="71"/>
      <c r="H2824" s="72"/>
      <c r="I2824" s="59"/>
      <c r="J2824" s="890"/>
      <c r="K2824" s="72"/>
      <c r="L2824" s="58" t="s">
        <v>447</v>
      </c>
      <c r="M2824" s="154" t="s">
        <v>21</v>
      </c>
      <c r="N2824" s="1334" t="s">
        <v>909</v>
      </c>
      <c r="O2824" s="1408" t="s">
        <v>3375</v>
      </c>
      <c r="P2824" s="179" t="s">
        <v>1713</v>
      </c>
    </row>
    <row r="2825" spans="1:16" s="22" customFormat="1" ht="42.65" customHeight="1" thickBot="1">
      <c r="A2825" s="997"/>
      <c r="B2825" s="1232" t="s">
        <v>2318</v>
      </c>
      <c r="C2825" s="611" t="s">
        <v>3374</v>
      </c>
      <c r="D2825" s="1509"/>
      <c r="E2825" s="50"/>
      <c r="F2825" s="1251"/>
      <c r="G2825" s="1252"/>
      <c r="H2825" s="1253"/>
      <c r="I2825" s="60"/>
      <c r="J2825" s="907"/>
      <c r="K2825" s="1253"/>
      <c r="L2825" s="119" t="s">
        <v>2213</v>
      </c>
      <c r="M2825" s="905" t="s">
        <v>21</v>
      </c>
      <c r="N2825" s="1334" t="s">
        <v>909</v>
      </c>
      <c r="O2825" s="1405" t="s">
        <v>3375</v>
      </c>
      <c r="P2825" s="1343" t="s">
        <v>1713</v>
      </c>
    </row>
    <row r="2826" spans="1:16" s="1258" customFormat="1" ht="42.65" customHeight="1">
      <c r="A2826" s="1254"/>
      <c r="B2826" s="953" t="s">
        <v>2318</v>
      </c>
      <c r="C2826" s="609" t="s">
        <v>3378</v>
      </c>
      <c r="D2826" s="1488" t="s">
        <v>465</v>
      </c>
      <c r="E2826" s="1255"/>
      <c r="F2826" s="1256"/>
      <c r="G2826" s="1257" t="str">
        <f>IF(F2826=0,"",E2826/F2826)</f>
        <v/>
      </c>
      <c r="H2826" s="1257" t="str">
        <f>IF(F2826=0,"",G2826*1.35)</f>
        <v/>
      </c>
      <c r="I2826" s="1255"/>
      <c r="J2826" s="1437"/>
      <c r="K2826" s="1257" t="str">
        <f>IF(I2826=0,"",I2826*1.35*J2826)</f>
        <v/>
      </c>
      <c r="L2826" s="1268" t="s">
        <v>52</v>
      </c>
      <c r="M2826" s="1450" t="s">
        <v>2157</v>
      </c>
      <c r="N2826" s="1334" t="s">
        <v>909</v>
      </c>
      <c r="O2826" s="1408" t="s">
        <v>3379</v>
      </c>
      <c r="P2826" s="179" t="s">
        <v>3380</v>
      </c>
    </row>
    <row r="2827" spans="1:16" s="1260" customFormat="1" ht="42.65" customHeight="1">
      <c r="A2827" s="1259"/>
      <c r="B2827" s="953" t="s">
        <v>2318</v>
      </c>
      <c r="C2827" s="609" t="s">
        <v>3378</v>
      </c>
      <c r="D2827" s="1488" t="s">
        <v>465</v>
      </c>
      <c r="E2827" s="1255"/>
      <c r="F2827" s="1256"/>
      <c r="G2827" s="1257" t="str">
        <f>IF(F2827=0,"",E2827/F2827)</f>
        <v/>
      </c>
      <c r="H2827" s="1257" t="str">
        <f>IF(F2827=0,"",G2827*1.35)</f>
        <v/>
      </c>
      <c r="I2827" s="1255"/>
      <c r="J2827" s="1437"/>
      <c r="K2827" s="1257" t="str">
        <f>IF(I2827=0,"",I2827*1.35*J2827)</f>
        <v/>
      </c>
      <c r="L2827" s="1269" t="s">
        <v>1519</v>
      </c>
      <c r="M2827" s="1451" t="s">
        <v>2157</v>
      </c>
      <c r="N2827" s="1334" t="s">
        <v>909</v>
      </c>
      <c r="O2827" s="1408" t="s">
        <v>3381</v>
      </c>
      <c r="P2827" s="179" t="s">
        <v>3382</v>
      </c>
    </row>
    <row r="2828" spans="1:16" s="1260" customFormat="1" ht="164" customHeight="1" thickBot="1">
      <c r="A2828" s="1259"/>
      <c r="B2828" s="953" t="s">
        <v>2318</v>
      </c>
      <c r="C2828" s="609" t="s">
        <v>3383</v>
      </c>
      <c r="D2828" s="1517"/>
      <c r="E2828" s="1249"/>
      <c r="F2828" s="1236"/>
      <c r="G2828" s="1237"/>
      <c r="H2828" s="1237"/>
      <c r="I2828" s="1255"/>
      <c r="J2828" s="1437"/>
      <c r="K2828" s="1259"/>
      <c r="L2828" s="1269" t="s">
        <v>43</v>
      </c>
      <c r="M2828" s="1452" t="s">
        <v>2193</v>
      </c>
      <c r="N2828" s="1334" t="s">
        <v>909</v>
      </c>
      <c r="O2828" s="1408" t="s">
        <v>3384</v>
      </c>
      <c r="P2828" s="179" t="s">
        <v>3385</v>
      </c>
    </row>
    <row r="2829" spans="1:16" s="128" customFormat="1" ht="164" customHeight="1" thickBot="1">
      <c r="A2829" s="1021"/>
      <c r="B2829" s="1233" t="s">
        <v>2318</v>
      </c>
      <c r="C2829" s="612" t="s">
        <v>3383</v>
      </c>
      <c r="D2829" s="1518"/>
      <c r="E2829" s="127"/>
      <c r="F2829" s="537"/>
      <c r="G2829" s="538"/>
      <c r="H2829" s="539"/>
      <c r="I2829" s="540"/>
      <c r="J2829" s="1428"/>
      <c r="K2829" s="541"/>
      <c r="L2829" s="116" t="s">
        <v>447</v>
      </c>
      <c r="M2829" s="1449" t="s">
        <v>2193</v>
      </c>
      <c r="N2829" s="1334" t="s">
        <v>909</v>
      </c>
      <c r="O2829" s="1410" t="s">
        <v>3384</v>
      </c>
      <c r="P2829" s="1402" t="s">
        <v>3386</v>
      </c>
    </row>
    <row r="2830" spans="1:16" s="128" customFormat="1" ht="42.65" customHeight="1" thickBot="1">
      <c r="A2830" s="1021"/>
      <c r="B2830" s="953" t="s">
        <v>2318</v>
      </c>
      <c r="C2830" s="607" t="s">
        <v>3383</v>
      </c>
      <c r="D2830" s="1510"/>
      <c r="E2830" s="24"/>
      <c r="F2830" s="15"/>
      <c r="G2830" s="36"/>
      <c r="H2830" s="37"/>
      <c r="I2830" s="59"/>
      <c r="J2830" s="890"/>
      <c r="K2830" s="39"/>
      <c r="L2830" s="904" t="s">
        <v>904</v>
      </c>
      <c r="M2830" s="1446" t="s">
        <v>2193</v>
      </c>
      <c r="N2830" s="1334" t="s">
        <v>909</v>
      </c>
      <c r="O2830" s="1408" t="s">
        <v>3384</v>
      </c>
      <c r="P2830" s="179" t="s">
        <v>3387</v>
      </c>
    </row>
    <row r="2831" spans="1:16" s="128" customFormat="1" ht="42.65" customHeight="1" thickBot="1">
      <c r="A2831" s="1021"/>
      <c r="B2831" s="953" t="s">
        <v>19</v>
      </c>
      <c r="C2831" s="607" t="s">
        <v>3383</v>
      </c>
      <c r="D2831" s="1510"/>
      <c r="E2831" s="24"/>
      <c r="F2831" s="15"/>
      <c r="G2831" s="36"/>
      <c r="H2831" s="37"/>
      <c r="I2831" s="59"/>
      <c r="J2831" s="890"/>
      <c r="K2831" s="39"/>
      <c r="L2831" s="904" t="s">
        <v>906</v>
      </c>
      <c r="M2831" s="1446" t="s">
        <v>2193</v>
      </c>
      <c r="N2831" s="1334" t="s">
        <v>909</v>
      </c>
      <c r="O2831" s="1408" t="s">
        <v>3384</v>
      </c>
      <c r="P2831" s="179" t="s">
        <v>3387</v>
      </c>
    </row>
    <row r="2832" spans="1:16" s="128" customFormat="1" ht="174" customHeight="1" thickBot="1">
      <c r="A2832" s="1021"/>
      <c r="B2832" s="953" t="s">
        <v>2318</v>
      </c>
      <c r="C2832" s="607" t="s">
        <v>3383</v>
      </c>
      <c r="D2832" s="1510"/>
      <c r="E2832" s="24"/>
      <c r="F2832" s="15"/>
      <c r="G2832" s="36"/>
      <c r="H2832" s="37"/>
      <c r="I2832" s="59"/>
      <c r="J2832" s="890"/>
      <c r="K2832" s="39"/>
      <c r="L2832" s="1269" t="s">
        <v>2034</v>
      </c>
      <c r="M2832" s="1452" t="s">
        <v>2193</v>
      </c>
      <c r="N2832" s="1334" t="s">
        <v>909</v>
      </c>
      <c r="O2832" s="1408" t="s">
        <v>3384</v>
      </c>
      <c r="P2832" s="179" t="s">
        <v>3385</v>
      </c>
    </row>
    <row r="2833" spans="1:16" s="128" customFormat="1" ht="174" customHeight="1" thickBot="1">
      <c r="A2833" s="1021"/>
      <c r="B2833" s="953" t="s">
        <v>2318</v>
      </c>
      <c r="C2833" s="607" t="s">
        <v>3383</v>
      </c>
      <c r="D2833" s="1510"/>
      <c r="E2833" s="24"/>
      <c r="F2833" s="15"/>
      <c r="G2833" s="36"/>
      <c r="H2833" s="37"/>
      <c r="I2833" s="59"/>
      <c r="J2833" s="890"/>
      <c r="K2833" s="39"/>
      <c r="L2833" s="116" t="s">
        <v>2213</v>
      </c>
      <c r="M2833" s="1449" t="s">
        <v>2193</v>
      </c>
      <c r="N2833" s="1334" t="s">
        <v>909</v>
      </c>
      <c r="O2833" s="1410" t="s">
        <v>3384</v>
      </c>
      <c r="P2833" s="1402" t="s">
        <v>3388</v>
      </c>
    </row>
    <row r="2834" spans="1:16" s="128" customFormat="1" ht="42.65" customHeight="1" thickBot="1">
      <c r="A2834" s="1021"/>
      <c r="B2834" s="953" t="s">
        <v>2318</v>
      </c>
      <c r="C2834" s="607" t="s">
        <v>3383</v>
      </c>
      <c r="D2834" s="1510"/>
      <c r="E2834" s="24"/>
      <c r="F2834" s="15"/>
      <c r="G2834" s="36"/>
      <c r="H2834" s="37"/>
      <c r="I2834" s="59"/>
      <c r="J2834" s="890"/>
      <c r="K2834" s="39"/>
      <c r="L2834" s="904" t="s">
        <v>2214</v>
      </c>
      <c r="M2834" s="1446" t="s">
        <v>2193</v>
      </c>
      <c r="N2834" s="1334" t="s">
        <v>909</v>
      </c>
      <c r="O2834" s="1408" t="s">
        <v>3384</v>
      </c>
      <c r="P2834" s="179" t="s">
        <v>3387</v>
      </c>
    </row>
    <row r="2835" spans="1:16" s="128" customFormat="1" ht="42.65" customHeight="1" thickBot="1">
      <c r="A2835" s="1021"/>
      <c r="B2835" s="953" t="s">
        <v>2318</v>
      </c>
      <c r="C2835" s="607" t="s">
        <v>3383</v>
      </c>
      <c r="D2835" s="1510"/>
      <c r="E2835" s="24"/>
      <c r="F2835" s="15"/>
      <c r="G2835" s="36"/>
      <c r="H2835" s="37"/>
      <c r="I2835" s="59"/>
      <c r="J2835" s="890"/>
      <c r="K2835" s="39"/>
      <c r="L2835" s="904" t="s">
        <v>2215</v>
      </c>
      <c r="M2835" s="1446" t="s">
        <v>2193</v>
      </c>
      <c r="N2835" s="1334" t="s">
        <v>909</v>
      </c>
      <c r="O2835" s="1408" t="s">
        <v>3384</v>
      </c>
      <c r="P2835" s="179" t="s">
        <v>3387</v>
      </c>
    </row>
    <row r="2836" spans="1:16" s="128" customFormat="1" ht="42.65" customHeight="1" thickBot="1">
      <c r="A2836" s="1021"/>
      <c r="B2836" s="953" t="s">
        <v>2318</v>
      </c>
      <c r="C2836" s="607" t="s">
        <v>3383</v>
      </c>
      <c r="D2836" s="1510"/>
      <c r="E2836" s="24"/>
      <c r="F2836" s="15"/>
      <c r="G2836" s="36"/>
      <c r="H2836" s="37"/>
      <c r="I2836" s="59"/>
      <c r="J2836" s="890"/>
      <c r="K2836" s="39"/>
      <c r="L2836" s="904" t="s">
        <v>3389</v>
      </c>
      <c r="M2836" s="1446" t="s">
        <v>2193</v>
      </c>
      <c r="N2836" s="1334" t="s">
        <v>909</v>
      </c>
      <c r="O2836" s="1408" t="s">
        <v>3384</v>
      </c>
      <c r="P2836" s="179" t="s">
        <v>3387</v>
      </c>
    </row>
    <row r="2837" spans="1:16" s="22" customFormat="1" ht="53" customHeight="1">
      <c r="A2837" s="997"/>
      <c r="B2837" s="953" t="s">
        <v>19</v>
      </c>
      <c r="C2837" s="607" t="s">
        <v>3390</v>
      </c>
      <c r="D2837" s="1567"/>
      <c r="E2837" s="50"/>
      <c r="F2837" s="15"/>
      <c r="G2837" s="36"/>
      <c r="H2837" s="37"/>
      <c r="I2837" s="59"/>
      <c r="J2837" s="890"/>
      <c r="K2837" s="39"/>
      <c r="L2837" s="58" t="s">
        <v>445</v>
      </c>
      <c r="M2837" s="154" t="s">
        <v>86</v>
      </c>
      <c r="N2837" s="1334" t="s">
        <v>22</v>
      </c>
      <c r="O2837" s="1408" t="s">
        <v>3391</v>
      </c>
      <c r="P2837" s="179" t="s">
        <v>3392</v>
      </c>
    </row>
    <row r="2838" spans="1:16" s="22" customFormat="1" ht="86" customHeight="1">
      <c r="A2838" s="997"/>
      <c r="B2838" s="953" t="s">
        <v>3187</v>
      </c>
      <c r="C2838" s="607" t="s">
        <v>3393</v>
      </c>
      <c r="D2838" s="178" t="s">
        <v>512</v>
      </c>
      <c r="E2838" s="1525" t="s">
        <v>3394</v>
      </c>
      <c r="F2838" s="1524"/>
      <c r="G2838" s="36"/>
      <c r="H2838" s="37"/>
      <c r="I2838" s="1311"/>
      <c r="J2838" s="890"/>
      <c r="K2838" s="39"/>
      <c r="L2838" s="58"/>
      <c r="M2838" s="154" t="s">
        <v>36</v>
      </c>
      <c r="N2838" s="1334" t="s">
        <v>22</v>
      </c>
      <c r="O2838" s="1408" t="s">
        <v>3395</v>
      </c>
      <c r="P2838" s="179" t="s">
        <v>3396</v>
      </c>
    </row>
    <row r="2839" spans="1:16" s="22" customFormat="1" ht="53" customHeight="1">
      <c r="A2839" s="997"/>
      <c r="B2839" s="953" t="s">
        <v>19</v>
      </c>
      <c r="C2839" s="607" t="s">
        <v>3397</v>
      </c>
      <c r="D2839" s="1567"/>
      <c r="E2839" s="127"/>
      <c r="F2839" s="15"/>
      <c r="G2839" s="36"/>
      <c r="H2839" s="37"/>
      <c r="I2839" s="59"/>
      <c r="J2839" s="890"/>
      <c r="K2839" s="39"/>
      <c r="L2839" s="58"/>
      <c r="M2839" s="154" t="s">
        <v>21</v>
      </c>
      <c r="N2839" s="1334" t="s">
        <v>22</v>
      </c>
      <c r="O2839" s="1408" t="s">
        <v>3398</v>
      </c>
      <c r="P2839" s="179" t="s">
        <v>3399</v>
      </c>
    </row>
    <row r="2840" spans="1:16" s="22" customFormat="1" ht="42.65" customHeight="1">
      <c r="A2840" s="997"/>
      <c r="B2840" s="953" t="s">
        <v>19</v>
      </c>
      <c r="C2840" s="607" t="s">
        <v>3400</v>
      </c>
      <c r="D2840" s="1567"/>
      <c r="E2840" s="24"/>
      <c r="F2840" s="15"/>
      <c r="G2840" s="36"/>
      <c r="H2840" s="37"/>
      <c r="I2840" s="59"/>
      <c r="J2840" s="890"/>
      <c r="K2840" s="39"/>
      <c r="L2840" s="58" t="s">
        <v>52</v>
      </c>
      <c r="M2840" s="154" t="s">
        <v>21</v>
      </c>
      <c r="N2840" s="1334" t="s">
        <v>22</v>
      </c>
      <c r="O2840" s="1408" t="s">
        <v>3401</v>
      </c>
      <c r="P2840" s="179" t="s">
        <v>3402</v>
      </c>
    </row>
    <row r="2841" spans="1:16" s="22" customFormat="1" ht="42.65" customHeight="1">
      <c r="A2841" s="997"/>
      <c r="B2841" s="953" t="s">
        <v>19</v>
      </c>
      <c r="C2841" s="607" t="s">
        <v>3403</v>
      </c>
      <c r="D2841" s="1567"/>
      <c r="E2841" s="24"/>
      <c r="F2841" s="15"/>
      <c r="G2841" s="36"/>
      <c r="H2841" s="37"/>
      <c r="I2841" s="59"/>
      <c r="J2841" s="890"/>
      <c r="K2841" s="39"/>
      <c r="L2841" s="58" t="s">
        <v>52</v>
      </c>
      <c r="M2841" s="154" t="s">
        <v>21</v>
      </c>
      <c r="N2841" s="1334" t="s">
        <v>22</v>
      </c>
      <c r="O2841" s="1408" t="s">
        <v>3404</v>
      </c>
      <c r="P2841" s="179" t="s">
        <v>3402</v>
      </c>
    </row>
    <row r="2842" spans="1:16" s="22" customFormat="1" ht="42.65" customHeight="1">
      <c r="A2842" s="997"/>
      <c r="B2842" s="953" t="s">
        <v>19</v>
      </c>
      <c r="C2842" s="607" t="s">
        <v>3405</v>
      </c>
      <c r="D2842" s="1567"/>
      <c r="E2842" s="69"/>
      <c r="F2842" s="15"/>
      <c r="G2842" s="36"/>
      <c r="H2842" s="37"/>
      <c r="I2842" s="59"/>
      <c r="J2842" s="890"/>
      <c r="K2842" s="39"/>
      <c r="L2842" s="58" t="s">
        <v>52</v>
      </c>
      <c r="M2842" s="154" t="s">
        <v>21</v>
      </c>
      <c r="N2842" s="1334" t="s">
        <v>22</v>
      </c>
      <c r="O2842" s="1408" t="s">
        <v>3406</v>
      </c>
      <c r="P2842" s="179" t="s">
        <v>3402</v>
      </c>
    </row>
    <row r="2843" spans="1:16" s="22" customFormat="1" ht="42.65" customHeight="1">
      <c r="A2843" s="997"/>
      <c r="B2843" s="953" t="s">
        <v>19</v>
      </c>
      <c r="C2843" s="607" t="s">
        <v>3407</v>
      </c>
      <c r="D2843" s="178"/>
      <c r="E2843" s="69"/>
      <c r="F2843" s="15"/>
      <c r="G2843" s="36"/>
      <c r="H2843" s="37"/>
      <c r="I2843" s="59"/>
      <c r="J2843" s="890"/>
      <c r="K2843" s="39"/>
      <c r="L2843" s="58" t="s">
        <v>52</v>
      </c>
      <c r="M2843" s="154" t="s">
        <v>21</v>
      </c>
      <c r="N2843" s="1334" t="s">
        <v>22</v>
      </c>
      <c r="O2843" s="1408" t="s">
        <v>3408</v>
      </c>
      <c r="P2843" s="179" t="s">
        <v>3402</v>
      </c>
    </row>
    <row r="2844" spans="1:16" s="22" customFormat="1" ht="42.65" customHeight="1">
      <c r="A2844" s="997"/>
      <c r="B2844" s="953" t="s">
        <v>19</v>
      </c>
      <c r="C2844" s="607" t="s">
        <v>3409</v>
      </c>
      <c r="D2844" s="1519"/>
      <c r="E2844" s="69"/>
      <c r="F2844" s="15"/>
      <c r="G2844" s="36"/>
      <c r="H2844" s="37"/>
      <c r="I2844" s="59"/>
      <c r="J2844" s="890"/>
      <c r="K2844" s="39"/>
      <c r="L2844" s="117" t="s">
        <v>52</v>
      </c>
      <c r="M2844" s="154" t="s">
        <v>21</v>
      </c>
      <c r="N2844" s="1334" t="s">
        <v>22</v>
      </c>
      <c r="O2844" s="1408" t="s">
        <v>3410</v>
      </c>
      <c r="P2844" s="179" t="s">
        <v>3402</v>
      </c>
    </row>
    <row r="2845" spans="1:16" s="68" customFormat="1" ht="42.65" customHeight="1">
      <c r="A2845" s="75"/>
      <c r="B2845" s="953" t="s">
        <v>19</v>
      </c>
      <c r="C2845" s="609" t="s">
        <v>3411</v>
      </c>
      <c r="D2845" s="1584"/>
      <c r="E2845" s="69"/>
      <c r="F2845" s="70"/>
      <c r="G2845" s="71"/>
      <c r="H2845" s="72"/>
      <c r="I2845" s="59"/>
      <c r="J2845" s="890"/>
      <c r="K2845" s="72"/>
      <c r="L2845" s="117" t="s">
        <v>1847</v>
      </c>
      <c r="M2845" s="154" t="s">
        <v>86</v>
      </c>
      <c r="N2845" s="1334" t="s">
        <v>22</v>
      </c>
      <c r="O2845" s="1407" t="s">
        <v>3412</v>
      </c>
      <c r="P2845" s="179" t="s">
        <v>3413</v>
      </c>
    </row>
    <row r="2846" spans="1:16" s="68" customFormat="1" ht="42.65" customHeight="1">
      <c r="A2846" s="75"/>
      <c r="B2846" s="953" t="s">
        <v>19</v>
      </c>
      <c r="C2846" s="609" t="s">
        <v>3411</v>
      </c>
      <c r="D2846" s="1567"/>
      <c r="E2846" s="69"/>
      <c r="F2846" s="70"/>
      <c r="G2846" s="71"/>
      <c r="H2846" s="72"/>
      <c r="I2846" s="88"/>
      <c r="J2846" s="890"/>
      <c r="K2846" s="72"/>
      <c r="L2846" s="117" t="s">
        <v>1848</v>
      </c>
      <c r="M2846" s="154" t="s">
        <v>86</v>
      </c>
      <c r="N2846" s="1334" t="s">
        <v>22</v>
      </c>
      <c r="O2846" s="1407" t="s">
        <v>3414</v>
      </c>
      <c r="P2846" s="179" t="s">
        <v>3413</v>
      </c>
    </row>
    <row r="2847" spans="1:16" s="68" customFormat="1" ht="42.65" customHeight="1">
      <c r="A2847" s="75"/>
      <c r="B2847" s="953" t="s">
        <v>19</v>
      </c>
      <c r="C2847" s="609" t="s">
        <v>3415</v>
      </c>
      <c r="D2847" s="1520"/>
      <c r="E2847" s="69"/>
      <c r="F2847" s="70"/>
      <c r="G2847" s="71"/>
      <c r="H2847" s="72"/>
      <c r="I2847" s="88"/>
      <c r="J2847" s="890"/>
      <c r="K2847" s="72"/>
      <c r="L2847" s="117" t="s">
        <v>1849</v>
      </c>
      <c r="M2847" s="154" t="s">
        <v>86</v>
      </c>
      <c r="N2847" s="1334" t="s">
        <v>22</v>
      </c>
      <c r="O2847" s="1407" t="s">
        <v>3412</v>
      </c>
      <c r="P2847" s="179" t="s">
        <v>3416</v>
      </c>
    </row>
    <row r="2848" spans="1:16" s="68" customFormat="1" ht="42.65" customHeight="1">
      <c r="A2848" s="75"/>
      <c r="B2848" s="953" t="s">
        <v>19</v>
      </c>
      <c r="C2848" s="609" t="s">
        <v>3411</v>
      </c>
      <c r="D2848" s="1567"/>
      <c r="E2848" s="69"/>
      <c r="F2848" s="70"/>
      <c r="G2848" s="71"/>
      <c r="H2848" s="72"/>
      <c r="I2848" s="88"/>
      <c r="J2848" s="890"/>
      <c r="K2848" s="72"/>
      <c r="L2848" s="117" t="s">
        <v>1850</v>
      </c>
      <c r="M2848" s="154" t="s">
        <v>86</v>
      </c>
      <c r="N2848" s="1334" t="s">
        <v>22</v>
      </c>
      <c r="O2848" s="1407" t="s">
        <v>3417</v>
      </c>
      <c r="P2848" s="179" t="s">
        <v>3416</v>
      </c>
    </row>
    <row r="2849" spans="1:16" s="68" customFormat="1" ht="42.65" customHeight="1">
      <c r="A2849" s="75"/>
      <c r="B2849" s="953" t="s">
        <v>19</v>
      </c>
      <c r="C2849" s="609" t="s">
        <v>3411</v>
      </c>
      <c r="D2849" s="178"/>
      <c r="E2849" s="69"/>
      <c r="F2849" s="70"/>
      <c r="G2849" s="71"/>
      <c r="H2849" s="72"/>
      <c r="I2849" s="88"/>
      <c r="J2849" s="890"/>
      <c r="K2849" s="72"/>
      <c r="L2849" s="117" t="s">
        <v>1851</v>
      </c>
      <c r="M2849" s="154" t="s">
        <v>86</v>
      </c>
      <c r="N2849" s="1334" t="s">
        <v>22</v>
      </c>
      <c r="O2849" s="1407" t="s">
        <v>3417</v>
      </c>
      <c r="P2849" s="179" t="s">
        <v>3416</v>
      </c>
    </row>
    <row r="2850" spans="1:16" s="68" customFormat="1" ht="42.65" customHeight="1">
      <c r="A2850" s="75"/>
      <c r="B2850" s="953" t="s">
        <v>19</v>
      </c>
      <c r="C2850" s="609" t="s">
        <v>3418</v>
      </c>
      <c r="D2850" s="178"/>
      <c r="E2850" s="69"/>
      <c r="F2850" s="70"/>
      <c r="G2850" s="71"/>
      <c r="H2850" s="72"/>
      <c r="I2850" s="88"/>
      <c r="J2850" s="890"/>
      <c r="K2850" s="72"/>
      <c r="L2850" s="117" t="s">
        <v>52</v>
      </c>
      <c r="M2850" s="154" t="s">
        <v>86</v>
      </c>
      <c r="N2850" s="1334" t="s">
        <v>22</v>
      </c>
      <c r="O2850" s="1407" t="s">
        <v>3419</v>
      </c>
      <c r="P2850" s="179" t="s">
        <v>3420</v>
      </c>
    </row>
    <row r="2851" spans="1:16" s="68" customFormat="1" ht="42.65" customHeight="1">
      <c r="A2851" s="75"/>
      <c r="B2851" s="953" t="s">
        <v>19</v>
      </c>
      <c r="C2851" s="615" t="s">
        <v>3418</v>
      </c>
      <c r="D2851" s="1567"/>
      <c r="E2851" s="69"/>
      <c r="F2851" s="70"/>
      <c r="G2851" s="71"/>
      <c r="H2851" s="72"/>
      <c r="I2851" s="88"/>
      <c r="J2851" s="890"/>
      <c r="K2851" s="72"/>
      <c r="L2851" s="117" t="s">
        <v>1847</v>
      </c>
      <c r="M2851" s="154" t="s">
        <v>86</v>
      </c>
      <c r="N2851" s="1334" t="s">
        <v>22</v>
      </c>
      <c r="O2851" s="1408" t="s">
        <v>3421</v>
      </c>
      <c r="P2851" s="179" t="s">
        <v>3422</v>
      </c>
    </row>
    <row r="2852" spans="1:16" s="68" customFormat="1" ht="42.65" customHeight="1">
      <c r="A2852" s="75"/>
      <c r="B2852" s="953" t="s">
        <v>19</v>
      </c>
      <c r="C2852" s="615" t="s">
        <v>3418</v>
      </c>
      <c r="D2852" s="178"/>
      <c r="E2852" s="69"/>
      <c r="F2852" s="70"/>
      <c r="G2852" s="71"/>
      <c r="H2852" s="72"/>
      <c r="I2852" s="88"/>
      <c r="J2852" s="890"/>
      <c r="K2852" s="72"/>
      <c r="L2852" s="117" t="s">
        <v>447</v>
      </c>
      <c r="M2852" s="154" t="s">
        <v>86</v>
      </c>
      <c r="N2852" s="1334" t="s">
        <v>22</v>
      </c>
      <c r="O2852" s="1407" t="s">
        <v>3421</v>
      </c>
      <c r="P2852" s="179" t="s">
        <v>3420</v>
      </c>
    </row>
    <row r="2853" spans="1:16" s="68" customFormat="1" ht="42.65" customHeight="1">
      <c r="A2853" s="75"/>
      <c r="B2853" s="953" t="s">
        <v>19</v>
      </c>
      <c r="C2853" s="615" t="s">
        <v>3418</v>
      </c>
      <c r="D2853" s="178"/>
      <c r="E2853" s="69"/>
      <c r="F2853" s="70"/>
      <c r="G2853" s="71"/>
      <c r="H2853" s="72"/>
      <c r="I2853" s="88"/>
      <c r="J2853" s="890"/>
      <c r="K2853" s="72"/>
      <c r="L2853" s="117" t="s">
        <v>1848</v>
      </c>
      <c r="M2853" s="154" t="s">
        <v>86</v>
      </c>
      <c r="N2853" s="1334" t="s">
        <v>22</v>
      </c>
      <c r="O2853" s="1407" t="s">
        <v>3421</v>
      </c>
      <c r="P2853" s="179" t="s">
        <v>3420</v>
      </c>
    </row>
    <row r="2854" spans="1:16" s="68" customFormat="1" ht="42.65" customHeight="1">
      <c r="A2854" s="75"/>
      <c r="B2854" s="953" t="s">
        <v>19</v>
      </c>
      <c r="C2854" s="615" t="s">
        <v>3418</v>
      </c>
      <c r="D2854" s="178"/>
      <c r="E2854" s="69"/>
      <c r="F2854" s="70"/>
      <c r="G2854" s="71"/>
      <c r="H2854" s="72"/>
      <c r="I2854" s="88"/>
      <c r="J2854" s="890"/>
      <c r="K2854" s="72"/>
      <c r="L2854" s="117" t="s">
        <v>2211</v>
      </c>
      <c r="M2854" s="154" t="s">
        <v>86</v>
      </c>
      <c r="N2854" s="1334" t="s">
        <v>22</v>
      </c>
      <c r="O2854" s="1407" t="s">
        <v>3419</v>
      </c>
      <c r="P2854" s="179" t="s">
        <v>3416</v>
      </c>
    </row>
    <row r="2855" spans="1:16" s="68" customFormat="1" ht="42.65" customHeight="1">
      <c r="A2855" s="75"/>
      <c r="B2855" s="953" t="s">
        <v>19</v>
      </c>
      <c r="C2855" s="615" t="s">
        <v>3418</v>
      </c>
      <c r="D2855" s="178"/>
      <c r="E2855" s="69"/>
      <c r="F2855" s="70"/>
      <c r="G2855" s="71"/>
      <c r="H2855" s="72"/>
      <c r="I2855" s="88"/>
      <c r="J2855" s="890"/>
      <c r="K2855" s="72"/>
      <c r="L2855" s="58" t="s">
        <v>1849</v>
      </c>
      <c r="M2855" s="154" t="s">
        <v>86</v>
      </c>
      <c r="N2855" s="1334" t="s">
        <v>22</v>
      </c>
      <c r="O2855" s="1407" t="s">
        <v>3419</v>
      </c>
      <c r="P2855" s="179" t="s">
        <v>3416</v>
      </c>
    </row>
    <row r="2856" spans="1:16" s="68" customFormat="1" ht="42.65" customHeight="1">
      <c r="A2856" s="75"/>
      <c r="B2856" s="953" t="s">
        <v>19</v>
      </c>
      <c r="C2856" s="615" t="s">
        <v>3418</v>
      </c>
      <c r="D2856" s="178"/>
      <c r="E2856" s="69"/>
      <c r="F2856" s="70"/>
      <c r="G2856" s="71"/>
      <c r="H2856" s="72"/>
      <c r="I2856" s="88"/>
      <c r="J2856" s="890"/>
      <c r="K2856" s="72"/>
      <c r="L2856" s="58" t="s">
        <v>3423</v>
      </c>
      <c r="M2856" s="154" t="s">
        <v>86</v>
      </c>
      <c r="N2856" s="1334" t="s">
        <v>22</v>
      </c>
      <c r="O2856" s="1407" t="s">
        <v>3421</v>
      </c>
      <c r="P2856" s="179" t="s">
        <v>3416</v>
      </c>
    </row>
    <row r="2857" spans="1:16" s="68" customFormat="1" ht="42.65" customHeight="1">
      <c r="A2857" s="75"/>
      <c r="B2857" s="953" t="s">
        <v>19</v>
      </c>
      <c r="C2857" s="1088" t="s">
        <v>3418</v>
      </c>
      <c r="D2857" s="178"/>
      <c r="E2857" s="69"/>
      <c r="F2857" s="70"/>
      <c r="G2857" s="71"/>
      <c r="H2857" s="72"/>
      <c r="I2857" s="88"/>
      <c r="J2857" s="890"/>
      <c r="K2857" s="72"/>
      <c r="L2857" s="58" t="s">
        <v>1850</v>
      </c>
      <c r="M2857" s="154" t="s">
        <v>86</v>
      </c>
      <c r="N2857" s="1334" t="s">
        <v>22</v>
      </c>
      <c r="O2857" s="1407" t="s">
        <v>3421</v>
      </c>
      <c r="P2857" s="179" t="s">
        <v>3416</v>
      </c>
    </row>
    <row r="2858" spans="1:16" s="68" customFormat="1" ht="42.65" customHeight="1">
      <c r="A2858" s="75"/>
      <c r="B2858" s="953" t="s">
        <v>19</v>
      </c>
      <c r="C2858" s="615" t="s">
        <v>3418</v>
      </c>
      <c r="D2858" s="178"/>
      <c r="E2858" s="69"/>
      <c r="F2858" s="70"/>
      <c r="G2858" s="71"/>
      <c r="H2858" s="72"/>
      <c r="I2858" s="88"/>
      <c r="J2858" s="890"/>
      <c r="K2858" s="72"/>
      <c r="L2858" s="58" t="s">
        <v>906</v>
      </c>
      <c r="M2858" s="154" t="s">
        <v>86</v>
      </c>
      <c r="N2858" s="1334" t="s">
        <v>22</v>
      </c>
      <c r="O2858" s="1407" t="s">
        <v>3419</v>
      </c>
      <c r="P2858" s="179" t="s">
        <v>3416</v>
      </c>
    </row>
    <row r="2859" spans="1:16" s="68" customFormat="1" ht="42.65" customHeight="1">
      <c r="A2859" s="75"/>
      <c r="B2859" s="953" t="s">
        <v>19</v>
      </c>
      <c r="C2859" s="1088" t="s">
        <v>3418</v>
      </c>
      <c r="D2859" s="178"/>
      <c r="E2859" s="69"/>
      <c r="F2859" s="70"/>
      <c r="G2859" s="71"/>
      <c r="H2859" s="72"/>
      <c r="I2859" s="88"/>
      <c r="J2859" s="890"/>
      <c r="K2859" s="72"/>
      <c r="L2859" s="58" t="s">
        <v>1851</v>
      </c>
      <c r="M2859" s="154" t="s">
        <v>86</v>
      </c>
      <c r="N2859" s="1334" t="s">
        <v>22</v>
      </c>
      <c r="O2859" s="1407" t="s">
        <v>3419</v>
      </c>
      <c r="P2859" s="179" t="s">
        <v>3416</v>
      </c>
    </row>
    <row r="2860" spans="1:16" s="68" customFormat="1" ht="42.65" customHeight="1">
      <c r="A2860" s="75"/>
      <c r="B2860" s="953" t="s">
        <v>19</v>
      </c>
      <c r="C2860" s="609" t="s">
        <v>3424</v>
      </c>
      <c r="D2860" s="178"/>
      <c r="E2860" s="69"/>
      <c r="F2860" s="70"/>
      <c r="G2860" s="71"/>
      <c r="H2860" s="72"/>
      <c r="I2860" s="88"/>
      <c r="J2860" s="890"/>
      <c r="K2860" s="72"/>
      <c r="L2860" s="117" t="s">
        <v>52</v>
      </c>
      <c r="M2860" s="154" t="s">
        <v>86</v>
      </c>
      <c r="N2860" s="1334" t="s">
        <v>22</v>
      </c>
      <c r="O2860" s="1407" t="s">
        <v>3425</v>
      </c>
      <c r="P2860" s="179" t="s">
        <v>1757</v>
      </c>
    </row>
    <row r="2861" spans="1:16" s="68" customFormat="1" ht="42.65" customHeight="1">
      <c r="A2861" s="75"/>
      <c r="B2861" s="953" t="s">
        <v>19</v>
      </c>
      <c r="C2861" s="609" t="s">
        <v>3424</v>
      </c>
      <c r="D2861" s="178"/>
      <c r="E2861" s="69"/>
      <c r="F2861" s="70"/>
      <c r="G2861" s="71"/>
      <c r="H2861" s="72"/>
      <c r="I2861" s="88"/>
      <c r="J2861" s="890"/>
      <c r="K2861" s="72"/>
      <c r="L2861" s="117" t="s">
        <v>1847</v>
      </c>
      <c r="M2861" s="154" t="s">
        <v>86</v>
      </c>
      <c r="N2861" s="1334" t="s">
        <v>22</v>
      </c>
      <c r="O2861" s="1407" t="s">
        <v>3426</v>
      </c>
      <c r="P2861" s="179" t="s">
        <v>1757</v>
      </c>
    </row>
    <row r="2862" spans="1:16" s="68" customFormat="1" ht="42.65" customHeight="1">
      <c r="A2862" s="75"/>
      <c r="B2862" s="953" t="s">
        <v>19</v>
      </c>
      <c r="C2862" s="609" t="s">
        <v>3424</v>
      </c>
      <c r="D2862" s="178"/>
      <c r="E2862" s="69"/>
      <c r="F2862" s="70"/>
      <c r="G2862" s="71"/>
      <c r="H2862" s="72"/>
      <c r="I2862" s="88"/>
      <c r="J2862" s="890"/>
      <c r="K2862" s="72"/>
      <c r="L2862" s="117" t="s">
        <v>445</v>
      </c>
      <c r="M2862" s="154" t="s">
        <v>86</v>
      </c>
      <c r="N2862" s="1334" t="s">
        <v>22</v>
      </c>
      <c r="O2862" s="1407" t="s">
        <v>3425</v>
      </c>
      <c r="P2862" s="179" t="s">
        <v>3427</v>
      </c>
    </row>
    <row r="2863" spans="1:16" s="68" customFormat="1" ht="42.65" customHeight="1">
      <c r="A2863" s="75"/>
      <c r="B2863" s="953" t="s">
        <v>19</v>
      </c>
      <c r="C2863" s="609" t="s">
        <v>3424</v>
      </c>
      <c r="D2863" s="1579"/>
      <c r="E2863" s="69"/>
      <c r="F2863" s="70"/>
      <c r="G2863" s="71"/>
      <c r="H2863" s="72"/>
      <c r="I2863" s="88"/>
      <c r="J2863" s="890"/>
      <c r="K2863" s="72"/>
      <c r="L2863" s="117" t="s">
        <v>2050</v>
      </c>
      <c r="M2863" s="154" t="s">
        <v>86</v>
      </c>
      <c r="N2863" s="1334" t="s">
        <v>22</v>
      </c>
      <c r="O2863" s="1407" t="s">
        <v>3425</v>
      </c>
      <c r="P2863" s="179" t="s">
        <v>3428</v>
      </c>
    </row>
    <row r="2864" spans="1:16" s="68" customFormat="1" ht="42.65" customHeight="1">
      <c r="A2864" s="75"/>
      <c r="B2864" s="953" t="s">
        <v>19</v>
      </c>
      <c r="C2864" s="609" t="s">
        <v>3424</v>
      </c>
      <c r="D2864" s="178"/>
      <c r="E2864" s="69"/>
      <c r="F2864" s="70"/>
      <c r="G2864" s="71"/>
      <c r="H2864" s="72"/>
      <c r="I2864" s="88"/>
      <c r="J2864" s="890"/>
      <c r="K2864" s="72"/>
      <c r="L2864" s="117" t="s">
        <v>447</v>
      </c>
      <c r="M2864" s="154" t="s">
        <v>86</v>
      </c>
      <c r="N2864" s="1334" t="s">
        <v>22</v>
      </c>
      <c r="O2864" s="1407" t="s">
        <v>3429</v>
      </c>
      <c r="P2864" s="179" t="s">
        <v>1757</v>
      </c>
    </row>
    <row r="2865" spans="1:17" s="68" customFormat="1" ht="42.65" customHeight="1">
      <c r="A2865" s="75"/>
      <c r="B2865" s="953" t="s">
        <v>19</v>
      </c>
      <c r="C2865" s="609" t="s">
        <v>3424</v>
      </c>
      <c r="D2865" s="178"/>
      <c r="E2865" s="69"/>
      <c r="F2865" s="70"/>
      <c r="G2865" s="71"/>
      <c r="H2865" s="72"/>
      <c r="I2865" s="88"/>
      <c r="J2865" s="890"/>
      <c r="K2865" s="72"/>
      <c r="L2865" s="117" t="s">
        <v>1848</v>
      </c>
      <c r="M2865" s="154" t="s">
        <v>86</v>
      </c>
      <c r="N2865" s="1334" t="s">
        <v>22</v>
      </c>
      <c r="O2865" s="1407" t="s">
        <v>3426</v>
      </c>
      <c r="P2865" s="179" t="s">
        <v>1757</v>
      </c>
    </row>
    <row r="2866" spans="1:17" s="68" customFormat="1" ht="42.65" customHeight="1">
      <c r="A2866" s="75"/>
      <c r="B2866" s="953" t="s">
        <v>19</v>
      </c>
      <c r="C2866" s="609" t="s">
        <v>3430</v>
      </c>
      <c r="D2866" s="178"/>
      <c r="E2866" s="69"/>
      <c r="F2866" s="70"/>
      <c r="G2866" s="71"/>
      <c r="H2866" s="72"/>
      <c r="I2866" s="88"/>
      <c r="J2866" s="890"/>
      <c r="K2866" s="72"/>
      <c r="L2866" s="117" t="s">
        <v>52</v>
      </c>
      <c r="M2866" s="154" t="s">
        <v>86</v>
      </c>
      <c r="N2866" s="1334" t="s">
        <v>22</v>
      </c>
      <c r="O2866" s="1404" t="s">
        <v>3431</v>
      </c>
      <c r="P2866" s="179" t="s">
        <v>1757</v>
      </c>
    </row>
    <row r="2867" spans="1:17" s="68" customFormat="1" ht="42.65" customHeight="1">
      <c r="A2867" s="75"/>
      <c r="B2867" s="953" t="s">
        <v>19</v>
      </c>
      <c r="C2867" s="609" t="s">
        <v>3430</v>
      </c>
      <c r="D2867" s="178"/>
      <c r="E2867" s="69"/>
      <c r="F2867" s="70"/>
      <c r="G2867" s="71"/>
      <c r="H2867" s="72"/>
      <c r="I2867" s="88"/>
      <c r="J2867" s="890"/>
      <c r="K2867" s="72"/>
      <c r="L2867" s="117" t="s">
        <v>1847</v>
      </c>
      <c r="M2867" s="154" t="s">
        <v>86</v>
      </c>
      <c r="N2867" s="1334" t="s">
        <v>22</v>
      </c>
      <c r="O2867" s="1404" t="s">
        <v>3432</v>
      </c>
      <c r="P2867" s="179" t="s">
        <v>1757</v>
      </c>
    </row>
    <row r="2868" spans="1:17" s="68" customFormat="1" ht="104.5" customHeight="1">
      <c r="A2868" s="75"/>
      <c r="B2868" s="953" t="s">
        <v>46</v>
      </c>
      <c r="C2868" s="609" t="s">
        <v>3433</v>
      </c>
      <c r="D2868" s="178"/>
      <c r="E2868" s="69"/>
      <c r="F2868" s="70"/>
      <c r="G2868" s="71"/>
      <c r="H2868" s="72"/>
      <c r="I2868" s="88"/>
      <c r="J2868" s="890"/>
      <c r="K2868" s="72"/>
      <c r="L2868" s="117" t="s">
        <v>52</v>
      </c>
      <c r="M2868" s="154" t="s">
        <v>86</v>
      </c>
      <c r="N2868" s="1334" t="s">
        <v>22</v>
      </c>
      <c r="O2868" s="1561" t="s">
        <v>3434</v>
      </c>
      <c r="P2868" s="179" t="s">
        <v>3435</v>
      </c>
    </row>
    <row r="2869" spans="1:17" s="68" customFormat="1" ht="104.5" customHeight="1">
      <c r="A2869" s="75"/>
      <c r="B2869" s="953" t="s">
        <v>46</v>
      </c>
      <c r="C2869" s="609" t="s">
        <v>3433</v>
      </c>
      <c r="D2869" s="178"/>
      <c r="E2869" s="69"/>
      <c r="F2869" s="70"/>
      <c r="G2869" s="71"/>
      <c r="H2869" s="72"/>
      <c r="I2869" s="88"/>
      <c r="J2869" s="890"/>
      <c r="K2869" s="72"/>
      <c r="L2869" s="117" t="s">
        <v>447</v>
      </c>
      <c r="M2869" s="154" t="s">
        <v>86</v>
      </c>
      <c r="N2869" s="1334" t="s">
        <v>22</v>
      </c>
      <c r="O2869" s="1561" t="s">
        <v>3434</v>
      </c>
      <c r="P2869" s="179" t="s">
        <v>3436</v>
      </c>
    </row>
    <row r="2870" spans="1:17" s="68" customFormat="1" ht="133.5" customHeight="1">
      <c r="A2870" s="75"/>
      <c r="B2870" s="953" t="s">
        <v>46</v>
      </c>
      <c r="C2870" s="928" t="s">
        <v>3433</v>
      </c>
      <c r="D2870" s="178"/>
      <c r="E2870" s="129"/>
      <c r="F2870" s="70"/>
      <c r="G2870" s="71"/>
      <c r="H2870" s="72"/>
      <c r="I2870" s="88"/>
      <c r="J2870" s="890"/>
      <c r="K2870" s="72"/>
      <c r="L2870" s="58" t="s">
        <v>904</v>
      </c>
      <c r="M2870" s="154" t="s">
        <v>86</v>
      </c>
      <c r="N2870" s="1334" t="s">
        <v>22</v>
      </c>
      <c r="O2870" s="1561" t="s">
        <v>3434</v>
      </c>
      <c r="P2870" s="179" t="s">
        <v>3437</v>
      </c>
    </row>
    <row r="2871" spans="1:17" s="68" customFormat="1" ht="123.5" customHeight="1" thickBot="1">
      <c r="A2871" s="75"/>
      <c r="B2871" s="953" t="s">
        <v>46</v>
      </c>
      <c r="C2871" s="928" t="s">
        <v>3433</v>
      </c>
      <c r="D2871" s="178"/>
      <c r="E2871" s="129"/>
      <c r="F2871" s="70"/>
      <c r="G2871" s="71"/>
      <c r="H2871" s="72"/>
      <c r="I2871" s="88"/>
      <c r="J2871" s="890"/>
      <c r="K2871" s="72"/>
      <c r="L2871" s="58" t="s">
        <v>906</v>
      </c>
      <c r="M2871" s="154" t="s">
        <v>86</v>
      </c>
      <c r="N2871" s="1334" t="s">
        <v>22</v>
      </c>
      <c r="O2871" s="1561" t="s">
        <v>3434</v>
      </c>
      <c r="P2871" s="179" t="s">
        <v>3438</v>
      </c>
    </row>
    <row r="2872" spans="1:17" s="68" customFormat="1" ht="42.65" customHeight="1" thickBot="1">
      <c r="A2872" s="75"/>
      <c r="B2872" s="953" t="s">
        <v>19</v>
      </c>
      <c r="C2872" s="615" t="s">
        <v>3439</v>
      </c>
      <c r="D2872" s="1521"/>
      <c r="E2872" s="129"/>
      <c r="F2872" s="74"/>
      <c r="G2872" s="74"/>
      <c r="H2872" s="94"/>
      <c r="I2872" s="88"/>
      <c r="J2872" s="1440"/>
      <c r="K2872" s="620"/>
      <c r="L2872" s="117" t="s">
        <v>52</v>
      </c>
      <c r="M2872" s="1446" t="s">
        <v>2157</v>
      </c>
      <c r="N2872" s="1466" t="s">
        <v>909</v>
      </c>
      <c r="O2872" s="1408" t="s">
        <v>3440</v>
      </c>
      <c r="P2872" s="179" t="s">
        <v>3441</v>
      </c>
    </row>
    <row r="2873" spans="1:17" s="68" customFormat="1" ht="42.65" customHeight="1" thickBot="1">
      <c r="A2873" s="75"/>
      <c r="B2873" s="953" t="s">
        <v>19</v>
      </c>
      <c r="C2873" s="615" t="s">
        <v>3439</v>
      </c>
      <c r="D2873" s="1521"/>
      <c r="E2873" s="129"/>
      <c r="F2873" s="74"/>
      <c r="G2873" s="74"/>
      <c r="H2873" s="94"/>
      <c r="I2873" s="93"/>
      <c r="J2873" s="1440"/>
      <c r="K2873" s="620"/>
      <c r="L2873" s="117" t="s">
        <v>2034</v>
      </c>
      <c r="M2873" s="1446" t="s">
        <v>2157</v>
      </c>
      <c r="N2873" s="1334" t="s">
        <v>909</v>
      </c>
      <c r="O2873" s="1408" t="s">
        <v>3440</v>
      </c>
      <c r="P2873" s="179" t="s">
        <v>3441</v>
      </c>
    </row>
    <row r="2874" spans="1:17" s="75" customFormat="1" ht="42.65" customHeight="1" thickBot="1">
      <c r="B2874" s="953" t="s">
        <v>19</v>
      </c>
      <c r="C2874" s="615" t="s">
        <v>3439</v>
      </c>
      <c r="D2874" s="1521"/>
      <c r="E2874" s="899"/>
      <c r="F2874" s="74"/>
      <c r="G2874" s="74"/>
      <c r="H2874" s="94"/>
      <c r="I2874" s="93"/>
      <c r="J2874" s="1440"/>
      <c r="K2874" s="620"/>
      <c r="L2874" s="117" t="s">
        <v>445</v>
      </c>
      <c r="M2874" s="1446" t="s">
        <v>2157</v>
      </c>
      <c r="N2874" s="1334" t="s">
        <v>909</v>
      </c>
      <c r="O2874" s="1408" t="s">
        <v>3440</v>
      </c>
      <c r="P2874" s="179" t="s">
        <v>3442</v>
      </c>
      <c r="Q2874" s="476" t="s">
        <v>3441</v>
      </c>
    </row>
    <row r="2875" spans="1:17" s="75" customFormat="1" ht="42.65" customHeight="1" thickBot="1">
      <c r="B2875" s="953" t="s">
        <v>19</v>
      </c>
      <c r="C2875" s="615" t="s">
        <v>3439</v>
      </c>
      <c r="D2875" s="1521"/>
      <c r="E2875" s="129"/>
      <c r="F2875" s="74"/>
      <c r="G2875" s="74"/>
      <c r="H2875" s="94"/>
      <c r="I2875" s="88"/>
      <c r="J2875" s="1440"/>
      <c r="K2875" s="620"/>
      <c r="L2875" s="117" t="s">
        <v>2035</v>
      </c>
      <c r="M2875" s="1446" t="s">
        <v>2157</v>
      </c>
      <c r="N2875" s="1334" t="s">
        <v>909</v>
      </c>
      <c r="O2875" s="1408" t="s">
        <v>3440</v>
      </c>
      <c r="P2875" s="179" t="s">
        <v>3442</v>
      </c>
      <c r="Q2875" s="758"/>
    </row>
    <row r="2876" spans="1:17" s="75" customFormat="1" ht="42.65" customHeight="1" thickBot="1">
      <c r="B2876" s="953" t="s">
        <v>19</v>
      </c>
      <c r="C2876" s="615" t="s">
        <v>3439</v>
      </c>
      <c r="D2876" s="1521"/>
      <c r="E2876" s="129"/>
      <c r="F2876" s="74"/>
      <c r="G2876" s="74"/>
      <c r="H2876" s="94"/>
      <c r="I2876" s="93"/>
      <c r="J2876" s="1440"/>
      <c r="K2876" s="620"/>
      <c r="L2876" s="117" t="s">
        <v>447</v>
      </c>
      <c r="M2876" s="1446" t="s">
        <v>2157</v>
      </c>
      <c r="N2876" s="1334" t="s">
        <v>909</v>
      </c>
      <c r="O2876" s="1408" t="s">
        <v>3440</v>
      </c>
      <c r="P2876" s="179" t="s">
        <v>3441</v>
      </c>
      <c r="Q2876" s="758"/>
    </row>
    <row r="2877" spans="1:17" s="75" customFormat="1" ht="42.65" customHeight="1">
      <c r="B2877" s="953" t="s">
        <v>19</v>
      </c>
      <c r="C2877" s="615" t="s">
        <v>3439</v>
      </c>
      <c r="D2877" s="1521"/>
      <c r="E2877" s="899"/>
      <c r="F2877" s="74"/>
      <c r="G2877" s="74"/>
      <c r="H2877" s="94"/>
      <c r="I2877" s="93"/>
      <c r="J2877" s="1440"/>
      <c r="K2877" s="620"/>
      <c r="L2877" s="117" t="s">
        <v>2213</v>
      </c>
      <c r="M2877" s="154" t="s">
        <v>86</v>
      </c>
      <c r="N2877" s="1334" t="s">
        <v>909</v>
      </c>
      <c r="O2877" s="1408" t="s">
        <v>3440</v>
      </c>
      <c r="P2877" s="179" t="s">
        <v>3441</v>
      </c>
      <c r="Q2877" s="758"/>
    </row>
    <row r="2878" spans="1:17" s="75" customFormat="1" ht="54.5" customHeight="1">
      <c r="B2878" s="953" t="s">
        <v>46</v>
      </c>
      <c r="C2878" s="1113" t="s">
        <v>3443</v>
      </c>
      <c r="D2878" s="1597"/>
      <c r="E2878" s="1598"/>
      <c r="F2878" s="83"/>
      <c r="G2878" s="74"/>
      <c r="H2878" s="94"/>
      <c r="I2878" s="93"/>
      <c r="J2878" s="820"/>
      <c r="K2878" s="620"/>
      <c r="L2878" s="118" t="s">
        <v>445</v>
      </c>
      <c r="M2878" s="154" t="s">
        <v>86</v>
      </c>
      <c r="N2878" s="1334" t="s">
        <v>909</v>
      </c>
      <c r="O2878" s="1409" t="s">
        <v>3444</v>
      </c>
      <c r="P2878" s="1626" t="s">
        <v>3445</v>
      </c>
    </row>
    <row r="2879" spans="1:17" s="75" customFormat="1" ht="78.650000000000006" customHeight="1">
      <c r="B2879" s="1624" t="s">
        <v>2307</v>
      </c>
      <c r="C2879" s="613" t="s">
        <v>3446</v>
      </c>
      <c r="D2879" s="1605"/>
      <c r="E2879" s="1600"/>
      <c r="F2879" s="1606"/>
      <c r="G2879" s="1607"/>
      <c r="H2879" s="108"/>
      <c r="I2879" s="109"/>
      <c r="J2879" s="1441"/>
      <c r="K2879" s="1608"/>
      <c r="L2879" s="1609" t="s">
        <v>2554</v>
      </c>
      <c r="M2879" s="1078" t="s">
        <v>36</v>
      </c>
      <c r="N2879" s="1334" t="s">
        <v>909</v>
      </c>
      <c r="O2879" s="1408" t="s">
        <v>3447</v>
      </c>
      <c r="P2879" s="179" t="s">
        <v>3448</v>
      </c>
    </row>
    <row r="2880" spans="1:17" s="96" customFormat="1" ht="92.5" customHeight="1" thickBot="1">
      <c r="B2880" s="1485" t="s">
        <v>2307</v>
      </c>
      <c r="C2880" s="616" t="s">
        <v>3446</v>
      </c>
      <c r="D2880" s="1621" t="s">
        <v>3449</v>
      </c>
      <c r="E2880" s="1622"/>
      <c r="F2880" s="1623"/>
      <c r="G2880" s="1601"/>
      <c r="H2880" s="1602"/>
      <c r="I2880" s="1603"/>
      <c r="J2880" s="905"/>
      <c r="K2880" s="1604"/>
      <c r="L2880" s="1603" t="s">
        <v>3450</v>
      </c>
      <c r="M2880" s="905" t="s">
        <v>86</v>
      </c>
      <c r="N2880" s="1334" t="s">
        <v>909</v>
      </c>
      <c r="O2880" s="1405" t="s">
        <v>3451</v>
      </c>
      <c r="P2880" s="1343" t="s">
        <v>3452</v>
      </c>
    </row>
    <row r="2881" spans="2:17" s="75" customFormat="1" ht="76.5" customHeight="1">
      <c r="B2881" s="1485" t="s">
        <v>2307</v>
      </c>
      <c r="C2881" s="609" t="s">
        <v>3446</v>
      </c>
      <c r="D2881" s="1599" t="s">
        <v>3449</v>
      </c>
      <c r="E2881" s="1600"/>
      <c r="F2881" s="1601"/>
      <c r="G2881" s="1601"/>
      <c r="H2881" s="1602"/>
      <c r="I2881" s="1603"/>
      <c r="J2881" s="905"/>
      <c r="K2881" s="1604"/>
      <c r="L2881" s="1603" t="s">
        <v>3453</v>
      </c>
      <c r="M2881" s="905" t="s">
        <v>36</v>
      </c>
      <c r="N2881" s="1334" t="s">
        <v>909</v>
      </c>
      <c r="O2881" s="1558" t="s">
        <v>3454</v>
      </c>
      <c r="P2881" s="179" t="s">
        <v>3455</v>
      </c>
    </row>
    <row r="2882" spans="2:17" s="75" customFormat="1" ht="54.65" customHeight="1">
      <c r="B2882" s="1485" t="s">
        <v>2307</v>
      </c>
      <c r="C2882" s="613" t="s">
        <v>3446</v>
      </c>
      <c r="D2882" s="1605"/>
      <c r="E2882" s="1600"/>
      <c r="F2882" s="1606"/>
      <c r="G2882" s="1607"/>
      <c r="H2882" s="108"/>
      <c r="I2882" s="109"/>
      <c r="J2882" s="1441"/>
      <c r="K2882" s="1608"/>
      <c r="L2882" s="1609" t="s">
        <v>1519</v>
      </c>
      <c r="M2882" s="1078" t="s">
        <v>21</v>
      </c>
      <c r="N2882" s="1334" t="s">
        <v>909</v>
      </c>
      <c r="O2882" s="1408" t="s">
        <v>3456</v>
      </c>
      <c r="P2882" s="179" t="s">
        <v>3457</v>
      </c>
    </row>
    <row r="2883" spans="2:17" s="75" customFormat="1" ht="73.5" customHeight="1">
      <c r="B2883" s="1463" t="s">
        <v>2307</v>
      </c>
      <c r="C2883" s="609" t="s">
        <v>3446</v>
      </c>
      <c r="D2883" s="1610"/>
      <c r="E2883" s="1600"/>
      <c r="F2883" s="1606"/>
      <c r="G2883" s="1606"/>
      <c r="H2883" s="1611"/>
      <c r="I2883" s="1612"/>
      <c r="J2883" s="154"/>
      <c r="K2883" s="1613"/>
      <c r="L2883" s="1612" t="s">
        <v>3458</v>
      </c>
      <c r="M2883" s="154" t="s">
        <v>86</v>
      </c>
      <c r="N2883" s="1334" t="s">
        <v>909</v>
      </c>
      <c r="O2883" s="1408" t="s">
        <v>3459</v>
      </c>
      <c r="P2883" s="179" t="s">
        <v>3460</v>
      </c>
    </row>
    <row r="2884" spans="2:17" s="75" customFormat="1" ht="73.5" customHeight="1">
      <c r="B2884" s="1486" t="s">
        <v>2307</v>
      </c>
      <c r="C2884" s="1614" t="s">
        <v>3446</v>
      </c>
      <c r="D2884" s="1615"/>
      <c r="E2884" s="1616"/>
      <c r="F2884" s="1617"/>
      <c r="G2884" s="1617"/>
      <c r="H2884" s="1618"/>
      <c r="I2884" s="1619"/>
      <c r="J2884" s="1442"/>
      <c r="K2884" s="1620"/>
      <c r="L2884" s="1619" t="s">
        <v>3461</v>
      </c>
      <c r="M2884" s="1442" t="s">
        <v>21</v>
      </c>
      <c r="N2884" s="1334" t="s">
        <v>909</v>
      </c>
      <c r="O2884" s="1410" t="s">
        <v>3462</v>
      </c>
      <c r="P2884" s="1402" t="s">
        <v>3463</v>
      </c>
    </row>
    <row r="2885" spans="2:17" s="75" customFormat="1" ht="73.5" customHeight="1">
      <c r="B2885" s="1463" t="s">
        <v>2307</v>
      </c>
      <c r="C2885" s="609" t="s">
        <v>3446</v>
      </c>
      <c r="D2885" s="1610"/>
      <c r="E2885" s="1600"/>
      <c r="F2885" s="1606"/>
      <c r="G2885" s="1606"/>
      <c r="H2885" s="1611"/>
      <c r="I2885" s="1612"/>
      <c r="J2885" s="154"/>
      <c r="K2885" s="1613"/>
      <c r="L2885" s="1612" t="s">
        <v>3464</v>
      </c>
      <c r="M2885" s="154" t="s">
        <v>86</v>
      </c>
      <c r="N2885" s="1334" t="s">
        <v>909</v>
      </c>
      <c r="O2885" s="1408" t="s">
        <v>3465</v>
      </c>
      <c r="P2885" s="179" t="s">
        <v>3466</v>
      </c>
    </row>
    <row r="2886" spans="2:17" s="75" customFormat="1" ht="42.65" customHeight="1">
      <c r="B2886" s="1463" t="s">
        <v>2307</v>
      </c>
      <c r="C2886" s="615" t="s">
        <v>3467</v>
      </c>
      <c r="D2886" s="1464" t="s">
        <v>2177</v>
      </c>
      <c r="E2886" s="129"/>
      <c r="F2886" s="900"/>
      <c r="G2886" s="74"/>
      <c r="H2886" s="94"/>
      <c r="I2886" s="93"/>
      <c r="J2886" s="1440"/>
      <c r="K2886" s="620"/>
      <c r="L2886" s="117" t="s">
        <v>52</v>
      </c>
      <c r="M2886" s="154" t="s">
        <v>86</v>
      </c>
      <c r="N2886" s="1334" t="s">
        <v>909</v>
      </c>
      <c r="O2886" s="1408" t="s">
        <v>3468</v>
      </c>
      <c r="P2886" s="1402" t="s">
        <v>3469</v>
      </c>
    </row>
    <row r="2887" spans="2:17" s="75" customFormat="1" ht="42.65" customHeight="1">
      <c r="B2887" s="1463" t="s">
        <v>2307</v>
      </c>
      <c r="C2887" s="615" t="s">
        <v>3467</v>
      </c>
      <c r="D2887" s="1464" t="s">
        <v>2177</v>
      </c>
      <c r="E2887" s="129"/>
      <c r="F2887" s="74"/>
      <c r="G2887" s="74"/>
      <c r="H2887" s="94"/>
      <c r="I2887" s="113"/>
      <c r="J2887" s="1443"/>
      <c r="K2887" s="95"/>
      <c r="L2887" s="117" t="s">
        <v>445</v>
      </c>
      <c r="M2887" s="154" t="s">
        <v>86</v>
      </c>
      <c r="N2887" s="1334" t="s">
        <v>909</v>
      </c>
      <c r="O2887" s="1408" t="s">
        <v>3468</v>
      </c>
      <c r="P2887" s="179" t="s">
        <v>3470</v>
      </c>
      <c r="Q2887" s="669" t="s">
        <v>3469</v>
      </c>
    </row>
    <row r="2888" spans="2:17" s="75" customFormat="1" ht="42.65" customHeight="1">
      <c r="B2888" s="1463" t="s">
        <v>2307</v>
      </c>
      <c r="C2888" s="615" t="s">
        <v>3467</v>
      </c>
      <c r="D2888" s="1464" t="s">
        <v>2177</v>
      </c>
      <c r="E2888" s="129"/>
      <c r="F2888" s="84"/>
      <c r="G2888" s="84"/>
      <c r="H2888" s="110"/>
      <c r="I2888" s="93"/>
      <c r="J2888" s="1440"/>
      <c r="K2888" s="112"/>
      <c r="L2888" s="117" t="s">
        <v>447</v>
      </c>
      <c r="M2888" s="154" t="s">
        <v>86</v>
      </c>
      <c r="N2888" s="1334" t="s">
        <v>909</v>
      </c>
      <c r="O2888" s="1408" t="s">
        <v>3468</v>
      </c>
      <c r="P2888" s="1402" t="s">
        <v>3469</v>
      </c>
    </row>
    <row r="2889" spans="2:17" s="75" customFormat="1" ht="42.65" customHeight="1">
      <c r="B2889" s="1463" t="s">
        <v>2307</v>
      </c>
      <c r="C2889" s="615" t="s">
        <v>3471</v>
      </c>
      <c r="D2889" s="1464" t="s">
        <v>2177</v>
      </c>
      <c r="E2889" s="129"/>
      <c r="F2889" s="74"/>
      <c r="G2889" s="74"/>
      <c r="H2889" s="94"/>
      <c r="I2889" s="111"/>
      <c r="J2889" s="1440"/>
      <c r="K2889" s="95"/>
      <c r="L2889" s="117" t="s">
        <v>52</v>
      </c>
      <c r="M2889" s="154" t="s">
        <v>86</v>
      </c>
      <c r="N2889" s="1334" t="s">
        <v>909</v>
      </c>
      <c r="O2889" s="1408" t="s">
        <v>3472</v>
      </c>
      <c r="P2889" s="1402" t="s">
        <v>3469</v>
      </c>
    </row>
    <row r="2890" spans="2:17" s="75" customFormat="1" ht="42.65" customHeight="1">
      <c r="B2890" s="1463" t="s">
        <v>2307</v>
      </c>
      <c r="C2890" s="615" t="s">
        <v>3471</v>
      </c>
      <c r="D2890" s="1464" t="s">
        <v>2177</v>
      </c>
      <c r="E2890" s="129"/>
      <c r="F2890" s="74"/>
      <c r="G2890" s="74"/>
      <c r="H2890" s="94"/>
      <c r="I2890" s="93"/>
      <c r="J2890" s="1440"/>
      <c r="K2890" s="95"/>
      <c r="L2890" s="117" t="s">
        <v>445</v>
      </c>
      <c r="M2890" s="154" t="s">
        <v>86</v>
      </c>
      <c r="N2890" s="1334" t="s">
        <v>909</v>
      </c>
      <c r="O2890" s="1408" t="s">
        <v>3472</v>
      </c>
      <c r="P2890" s="179" t="s">
        <v>3473</v>
      </c>
    </row>
    <row r="2891" spans="2:17" s="75" customFormat="1" ht="42.65" customHeight="1">
      <c r="B2891" s="1463" t="s">
        <v>2307</v>
      </c>
      <c r="C2891" s="615" t="s">
        <v>3471</v>
      </c>
      <c r="D2891" s="1464" t="s">
        <v>2177</v>
      </c>
      <c r="E2891" s="129"/>
      <c r="F2891" s="74"/>
      <c r="G2891" s="74"/>
      <c r="H2891" s="94"/>
      <c r="I2891" s="93"/>
      <c r="J2891" s="1440"/>
      <c r="K2891" s="95"/>
      <c r="L2891" s="117" t="s">
        <v>447</v>
      </c>
      <c r="M2891" s="154" t="s">
        <v>86</v>
      </c>
      <c r="N2891" s="1334" t="s">
        <v>909</v>
      </c>
      <c r="O2891" s="1408" t="s">
        <v>3472</v>
      </c>
      <c r="P2891" s="1402" t="s">
        <v>3469</v>
      </c>
    </row>
    <row r="2892" spans="2:17" s="75" customFormat="1" ht="42.65" customHeight="1">
      <c r="B2892" s="1463" t="s">
        <v>2307</v>
      </c>
      <c r="C2892" s="615" t="s">
        <v>3474</v>
      </c>
      <c r="D2892" s="1464" t="s">
        <v>2177</v>
      </c>
      <c r="E2892" s="129"/>
      <c r="F2892" s="74"/>
      <c r="G2892" s="74"/>
      <c r="H2892" s="94"/>
      <c r="I2892" s="93"/>
      <c r="J2892" s="1440"/>
      <c r="K2892" s="95"/>
      <c r="L2892" s="117" t="s">
        <v>52</v>
      </c>
      <c r="M2892" s="154" t="s">
        <v>86</v>
      </c>
      <c r="N2892" s="1334" t="s">
        <v>909</v>
      </c>
      <c r="O2892" s="1408" t="s">
        <v>3475</v>
      </c>
      <c r="P2892" s="1402" t="s">
        <v>3469</v>
      </c>
    </row>
    <row r="2893" spans="2:17" s="75" customFormat="1" ht="42.65" customHeight="1">
      <c r="B2893" s="1463" t="s">
        <v>2307</v>
      </c>
      <c r="C2893" s="615" t="s">
        <v>3474</v>
      </c>
      <c r="D2893" s="1464" t="s">
        <v>2177</v>
      </c>
      <c r="E2893" s="129"/>
      <c r="F2893" s="74"/>
      <c r="G2893" s="74"/>
      <c r="H2893" s="94"/>
      <c r="I2893" s="93"/>
      <c r="J2893" s="1440"/>
      <c r="K2893" s="95"/>
      <c r="L2893" s="117" t="s">
        <v>445</v>
      </c>
      <c r="M2893" s="154" t="s">
        <v>86</v>
      </c>
      <c r="N2893" s="1334" t="s">
        <v>909</v>
      </c>
      <c r="O2893" s="1408" t="s">
        <v>3475</v>
      </c>
      <c r="P2893" s="179" t="s">
        <v>3476</v>
      </c>
    </row>
    <row r="2894" spans="2:17" s="75" customFormat="1" ht="42.65" customHeight="1">
      <c r="B2894" s="1463" t="s">
        <v>2307</v>
      </c>
      <c r="C2894" s="615" t="s">
        <v>3474</v>
      </c>
      <c r="D2894" s="1464" t="s">
        <v>2177</v>
      </c>
      <c r="E2894" s="129"/>
      <c r="F2894" s="74"/>
      <c r="G2894" s="74"/>
      <c r="H2894" s="94"/>
      <c r="I2894" s="93"/>
      <c r="J2894" s="1440"/>
      <c r="K2894" s="95"/>
      <c r="L2894" s="117" t="s">
        <v>447</v>
      </c>
      <c r="M2894" s="154" t="s">
        <v>86</v>
      </c>
      <c r="N2894" s="1334" t="s">
        <v>909</v>
      </c>
      <c r="O2894" s="1408" t="s">
        <v>3475</v>
      </c>
      <c r="P2894" s="1402" t="s">
        <v>3469</v>
      </c>
    </row>
    <row r="2895" spans="2:17" s="75" customFormat="1" ht="42.65" customHeight="1">
      <c r="B2895" s="1463" t="s">
        <v>2307</v>
      </c>
      <c r="C2895" s="615" t="s">
        <v>3477</v>
      </c>
      <c r="D2895" s="1464" t="s">
        <v>2177</v>
      </c>
      <c r="E2895" s="129"/>
      <c r="F2895" s="74"/>
      <c r="G2895" s="74"/>
      <c r="H2895" s="94"/>
      <c r="I2895" s="93"/>
      <c r="J2895" s="1440"/>
      <c r="K2895" s="95"/>
      <c r="L2895" s="117" t="s">
        <v>52</v>
      </c>
      <c r="M2895" s="154" t="s">
        <v>86</v>
      </c>
      <c r="N2895" s="1334" t="s">
        <v>909</v>
      </c>
      <c r="O2895" s="1408" t="s">
        <v>3478</v>
      </c>
      <c r="P2895" s="1402" t="s">
        <v>3469</v>
      </c>
    </row>
    <row r="2896" spans="2:17" s="75" customFormat="1" ht="42.65" customHeight="1">
      <c r="B2896" s="1463" t="s">
        <v>2307</v>
      </c>
      <c r="C2896" s="615" t="s">
        <v>3477</v>
      </c>
      <c r="D2896" s="1464" t="s">
        <v>2177</v>
      </c>
      <c r="E2896" s="129"/>
      <c r="F2896" s="74"/>
      <c r="G2896" s="74"/>
      <c r="H2896" s="94"/>
      <c r="I2896" s="93"/>
      <c r="J2896" s="1440"/>
      <c r="K2896" s="95"/>
      <c r="L2896" s="117" t="s">
        <v>445</v>
      </c>
      <c r="M2896" s="154" t="s">
        <v>86</v>
      </c>
      <c r="N2896" s="1334" t="s">
        <v>909</v>
      </c>
      <c r="O2896" s="1408" t="s">
        <v>3478</v>
      </c>
      <c r="P2896" s="179" t="s">
        <v>3479</v>
      </c>
    </row>
    <row r="2897" spans="2:16" s="75" customFormat="1" ht="42.65" customHeight="1">
      <c r="B2897" s="1463" t="s">
        <v>2307</v>
      </c>
      <c r="C2897" s="615" t="s">
        <v>3477</v>
      </c>
      <c r="D2897" s="1464" t="s">
        <v>2177</v>
      </c>
      <c r="E2897" s="129"/>
      <c r="F2897" s="74"/>
      <c r="G2897" s="74"/>
      <c r="H2897" s="94"/>
      <c r="I2897" s="93"/>
      <c r="J2897" s="1440"/>
      <c r="K2897" s="95"/>
      <c r="L2897" s="117" t="s">
        <v>447</v>
      </c>
      <c r="M2897" s="154" t="s">
        <v>86</v>
      </c>
      <c r="N2897" s="1334" t="s">
        <v>909</v>
      </c>
      <c r="O2897" s="1408" t="s">
        <v>3478</v>
      </c>
      <c r="P2897" s="1402" t="s">
        <v>3469</v>
      </c>
    </row>
    <row r="2898" spans="2:16" s="75" customFormat="1" ht="42.65" customHeight="1">
      <c r="B2898" s="1463" t="s">
        <v>2307</v>
      </c>
      <c r="C2898" s="615" t="s">
        <v>3480</v>
      </c>
      <c r="D2898" s="1464" t="s">
        <v>2177</v>
      </c>
      <c r="E2898" s="129"/>
      <c r="F2898" s="74"/>
      <c r="G2898" s="74"/>
      <c r="H2898" s="94"/>
      <c r="I2898" s="93"/>
      <c r="J2898" s="1440"/>
      <c r="K2898" s="95"/>
      <c r="L2898" s="117" t="s">
        <v>52</v>
      </c>
      <c r="M2898" s="154" t="s">
        <v>86</v>
      </c>
      <c r="N2898" s="1334" t="s">
        <v>909</v>
      </c>
      <c r="O2898" s="1408" t="s">
        <v>3481</v>
      </c>
      <c r="P2898" s="1402" t="s">
        <v>3469</v>
      </c>
    </row>
    <row r="2899" spans="2:16" s="75" customFormat="1" ht="42.65" customHeight="1">
      <c r="B2899" s="1463" t="s">
        <v>2307</v>
      </c>
      <c r="C2899" s="615" t="s">
        <v>3480</v>
      </c>
      <c r="D2899" s="1464" t="s">
        <v>2177</v>
      </c>
      <c r="E2899" s="129"/>
      <c r="F2899" s="74"/>
      <c r="G2899" s="74"/>
      <c r="H2899" s="94"/>
      <c r="I2899" s="93"/>
      <c r="J2899" s="1440"/>
      <c r="K2899" s="95"/>
      <c r="L2899" s="117" t="s">
        <v>445</v>
      </c>
      <c r="M2899" s="154" t="s">
        <v>86</v>
      </c>
      <c r="N2899" s="1334" t="s">
        <v>909</v>
      </c>
      <c r="O2899" s="1408" t="s">
        <v>3481</v>
      </c>
      <c r="P2899" s="179" t="s">
        <v>2126</v>
      </c>
    </row>
    <row r="2900" spans="2:16" s="75" customFormat="1" ht="42.65" customHeight="1">
      <c r="B2900" s="1463" t="s">
        <v>2307</v>
      </c>
      <c r="C2900" s="615" t="s">
        <v>3480</v>
      </c>
      <c r="D2900" s="1464" t="s">
        <v>2177</v>
      </c>
      <c r="E2900" s="129"/>
      <c r="F2900" s="74"/>
      <c r="G2900" s="74"/>
      <c r="H2900" s="94"/>
      <c r="I2900" s="93"/>
      <c r="J2900" s="1440"/>
      <c r="K2900" s="95"/>
      <c r="L2900" s="117" t="s">
        <v>447</v>
      </c>
      <c r="M2900" s="154" t="s">
        <v>86</v>
      </c>
      <c r="N2900" s="1334" t="s">
        <v>909</v>
      </c>
      <c r="O2900" s="1408" t="s">
        <v>3481</v>
      </c>
      <c r="P2900" s="1402" t="s">
        <v>3469</v>
      </c>
    </row>
    <row r="2901" spans="2:16" s="75" customFormat="1" ht="42.65" customHeight="1">
      <c r="B2901" s="1463" t="s">
        <v>2307</v>
      </c>
      <c r="C2901" s="615" t="s">
        <v>3482</v>
      </c>
      <c r="D2901" s="1464" t="s">
        <v>2177</v>
      </c>
      <c r="E2901" s="129"/>
      <c r="F2901" s="74"/>
      <c r="G2901" s="74"/>
      <c r="H2901" s="94"/>
      <c r="I2901" s="93"/>
      <c r="J2901" s="1440"/>
      <c r="K2901" s="95"/>
      <c r="L2901" s="117" t="s">
        <v>52</v>
      </c>
      <c r="M2901" s="154" t="s">
        <v>86</v>
      </c>
      <c r="N2901" s="1334" t="s">
        <v>909</v>
      </c>
      <c r="O2901" s="1408" t="s">
        <v>3483</v>
      </c>
      <c r="P2901" s="1402" t="s">
        <v>3469</v>
      </c>
    </row>
    <row r="2902" spans="2:16" s="75" customFormat="1" ht="42.65" customHeight="1">
      <c r="B2902" s="1463" t="s">
        <v>2307</v>
      </c>
      <c r="C2902" s="615" t="s">
        <v>3482</v>
      </c>
      <c r="D2902" s="1464" t="s">
        <v>2177</v>
      </c>
      <c r="E2902" s="130"/>
      <c r="F2902" s="74"/>
      <c r="G2902" s="74"/>
      <c r="H2902" s="94"/>
      <c r="I2902" s="93"/>
      <c r="J2902" s="1440"/>
      <c r="K2902" s="95"/>
      <c r="L2902" s="117" t="s">
        <v>445</v>
      </c>
      <c r="M2902" s="154" t="s">
        <v>86</v>
      </c>
      <c r="N2902" s="1334" t="s">
        <v>909</v>
      </c>
      <c r="O2902" s="1408" t="s">
        <v>3483</v>
      </c>
      <c r="P2902" s="179" t="s">
        <v>2502</v>
      </c>
    </row>
    <row r="2903" spans="2:16" s="75" customFormat="1" ht="42.65" customHeight="1">
      <c r="B2903" s="1485" t="s">
        <v>2307</v>
      </c>
      <c r="C2903" s="615" t="s">
        <v>3482</v>
      </c>
      <c r="D2903" s="1464" t="s">
        <v>2177</v>
      </c>
      <c r="E2903" s="130"/>
      <c r="F2903" s="74"/>
      <c r="G2903" s="74"/>
      <c r="H2903" s="94"/>
      <c r="I2903" s="93"/>
      <c r="J2903" s="1440"/>
      <c r="K2903" s="95"/>
      <c r="L2903" s="791" t="s">
        <v>447</v>
      </c>
      <c r="M2903" s="154" t="s">
        <v>86</v>
      </c>
      <c r="N2903" s="1334" t="s">
        <v>909</v>
      </c>
      <c r="O2903" s="1408" t="s">
        <v>3483</v>
      </c>
      <c r="P2903" s="1402" t="s">
        <v>3469</v>
      </c>
    </row>
    <row r="2904" spans="2:16" s="75" customFormat="1" ht="42.65" customHeight="1">
      <c r="B2904" s="1463" t="s">
        <v>2307</v>
      </c>
      <c r="C2904" s="616" t="s">
        <v>3484</v>
      </c>
      <c r="D2904" s="1464" t="s">
        <v>2177</v>
      </c>
      <c r="E2904" s="129"/>
      <c r="F2904" s="74"/>
      <c r="G2904" s="74"/>
      <c r="H2904" s="94"/>
      <c r="I2904" s="93"/>
      <c r="J2904" s="1441"/>
      <c r="K2904" s="95"/>
      <c r="L2904" s="117" t="s">
        <v>52</v>
      </c>
      <c r="M2904" s="905" t="s">
        <v>86</v>
      </c>
      <c r="N2904" s="1334" t="s">
        <v>909</v>
      </c>
      <c r="O2904" s="1406" t="s">
        <v>3485</v>
      </c>
      <c r="P2904" s="1343" t="s">
        <v>3420</v>
      </c>
    </row>
    <row r="2905" spans="2:16" s="75" customFormat="1" ht="42.65" customHeight="1">
      <c r="B2905" s="1463" t="s">
        <v>2307</v>
      </c>
      <c r="C2905" s="616" t="s">
        <v>3484</v>
      </c>
      <c r="D2905" s="1464" t="s">
        <v>2177</v>
      </c>
      <c r="E2905" s="130"/>
      <c r="F2905" s="83"/>
      <c r="G2905" s="83"/>
      <c r="H2905" s="108"/>
      <c r="I2905" s="93"/>
      <c r="J2905" s="1441"/>
      <c r="K2905" s="817"/>
      <c r="L2905" s="117" t="s">
        <v>447</v>
      </c>
      <c r="M2905" s="905" t="s">
        <v>86</v>
      </c>
      <c r="N2905" s="1334" t="s">
        <v>909</v>
      </c>
      <c r="O2905" s="1406" t="s">
        <v>3485</v>
      </c>
      <c r="P2905" s="1343" t="s">
        <v>3420</v>
      </c>
    </row>
    <row r="2906" spans="2:16" s="75" customFormat="1" ht="42.65" customHeight="1">
      <c r="B2906" s="1463" t="s">
        <v>2307</v>
      </c>
      <c r="C2906" s="615" t="s">
        <v>3484</v>
      </c>
      <c r="D2906" s="1464" t="s">
        <v>2177</v>
      </c>
      <c r="E2906" s="129"/>
      <c r="F2906" s="83"/>
      <c r="G2906" s="83"/>
      <c r="H2906" s="108"/>
      <c r="I2906" s="109"/>
      <c r="J2906" s="1440"/>
      <c r="K2906" s="817"/>
      <c r="L2906" s="791" t="s">
        <v>904</v>
      </c>
      <c r="M2906" s="154" t="s">
        <v>86</v>
      </c>
      <c r="N2906" s="1334" t="s">
        <v>909</v>
      </c>
      <c r="O2906" s="1408" t="s">
        <v>3485</v>
      </c>
      <c r="P2906" s="1558" t="s">
        <v>3486</v>
      </c>
    </row>
    <row r="2907" spans="2:16" s="75" customFormat="1" ht="42.65" customHeight="1">
      <c r="B2907" s="1463" t="s">
        <v>2307</v>
      </c>
      <c r="C2907" s="616" t="s">
        <v>3484</v>
      </c>
      <c r="D2907" s="1464" t="s">
        <v>2177</v>
      </c>
      <c r="E2907" s="129"/>
      <c r="F2907" s="74"/>
      <c r="G2907" s="74"/>
      <c r="H2907" s="94"/>
      <c r="I2907" s="109"/>
      <c r="J2907" s="1441"/>
      <c r="K2907" s="95"/>
      <c r="L2907" s="117" t="s">
        <v>906</v>
      </c>
      <c r="M2907" s="905" t="s">
        <v>86</v>
      </c>
      <c r="N2907" s="1334" t="s">
        <v>909</v>
      </c>
      <c r="O2907" s="1406" t="s">
        <v>3485</v>
      </c>
      <c r="P2907" s="1343" t="s">
        <v>3487</v>
      </c>
    </row>
    <row r="2908" spans="2:16" s="75" customFormat="1" ht="42.65" customHeight="1">
      <c r="B2908" s="1463" t="s">
        <v>2307</v>
      </c>
      <c r="C2908" s="615" t="s">
        <v>3488</v>
      </c>
      <c r="D2908" s="1464" t="s">
        <v>2177</v>
      </c>
      <c r="E2908" s="129"/>
      <c r="F2908" s="83"/>
      <c r="G2908" s="83"/>
      <c r="H2908" s="108"/>
      <c r="I2908" s="93"/>
      <c r="J2908" s="1440"/>
      <c r="K2908" s="817"/>
      <c r="L2908" s="117" t="s">
        <v>52</v>
      </c>
      <c r="M2908" s="154" t="s">
        <v>86</v>
      </c>
      <c r="N2908" s="1334" t="s">
        <v>909</v>
      </c>
      <c r="O2908" s="1408" t="s">
        <v>3489</v>
      </c>
      <c r="P2908" s="179" t="s">
        <v>3490</v>
      </c>
    </row>
    <row r="2909" spans="2:16" s="75" customFormat="1" ht="42.65" customHeight="1">
      <c r="B2909" s="1463" t="s">
        <v>2307</v>
      </c>
      <c r="C2909" s="615" t="s">
        <v>3488</v>
      </c>
      <c r="D2909" s="1464" t="s">
        <v>2177</v>
      </c>
      <c r="E2909" s="129"/>
      <c r="F2909" s="74"/>
      <c r="G2909" s="74"/>
      <c r="H2909" s="94"/>
      <c r="I2909" s="109"/>
      <c r="J2909" s="1440"/>
      <c r="K2909" s="95"/>
      <c r="L2909" s="117" t="s">
        <v>447</v>
      </c>
      <c r="M2909" s="154" t="s">
        <v>86</v>
      </c>
      <c r="N2909" s="1334" t="s">
        <v>909</v>
      </c>
      <c r="O2909" s="1408" t="s">
        <v>3489</v>
      </c>
      <c r="P2909" s="179" t="s">
        <v>3420</v>
      </c>
    </row>
    <row r="2910" spans="2:16" s="75" customFormat="1" ht="42.65" customHeight="1">
      <c r="B2910" s="1463" t="s">
        <v>2307</v>
      </c>
      <c r="C2910" s="615" t="s">
        <v>3488</v>
      </c>
      <c r="D2910" s="1464" t="s">
        <v>2177</v>
      </c>
      <c r="E2910" s="129"/>
      <c r="F2910" s="74"/>
      <c r="G2910" s="74"/>
      <c r="H2910" s="94"/>
      <c r="I2910" s="93"/>
      <c r="J2910" s="1440"/>
      <c r="K2910" s="95"/>
      <c r="L2910" s="117" t="s">
        <v>904</v>
      </c>
      <c r="M2910" s="154" t="s">
        <v>86</v>
      </c>
      <c r="N2910" s="1334" t="s">
        <v>909</v>
      </c>
      <c r="O2910" s="1408" t="s">
        <v>3489</v>
      </c>
      <c r="P2910" s="1343" t="s">
        <v>3487</v>
      </c>
    </row>
    <row r="2911" spans="2:16" s="75" customFormat="1" ht="42.65" customHeight="1">
      <c r="B2911" s="1463" t="s">
        <v>2307</v>
      </c>
      <c r="C2911" s="615" t="s">
        <v>3488</v>
      </c>
      <c r="D2911" s="1464" t="s">
        <v>2177</v>
      </c>
      <c r="E2911" s="129"/>
      <c r="F2911" s="74"/>
      <c r="G2911" s="74"/>
      <c r="H2911" s="94"/>
      <c r="I2911" s="93"/>
      <c r="J2911" s="1440"/>
      <c r="K2911" s="95"/>
      <c r="L2911" s="117" t="s">
        <v>906</v>
      </c>
      <c r="M2911" s="154" t="s">
        <v>86</v>
      </c>
      <c r="N2911" s="1334" t="s">
        <v>909</v>
      </c>
      <c r="O2911" s="1408" t="s">
        <v>3489</v>
      </c>
      <c r="P2911" s="1343" t="s">
        <v>3487</v>
      </c>
    </row>
    <row r="2912" spans="2:16" s="75" customFormat="1" ht="42.65" customHeight="1">
      <c r="B2912" s="1463" t="s">
        <v>2307</v>
      </c>
      <c r="C2912" s="615" t="s">
        <v>3491</v>
      </c>
      <c r="D2912" s="1464" t="s">
        <v>2177</v>
      </c>
      <c r="E2912" s="129"/>
      <c r="F2912" s="74"/>
      <c r="G2912" s="74"/>
      <c r="H2912" s="94"/>
      <c r="I2912" s="93"/>
      <c r="J2912" s="1440"/>
      <c r="K2912" s="95"/>
      <c r="L2912" s="120" t="s">
        <v>52</v>
      </c>
      <c r="M2912" s="154" t="s">
        <v>86</v>
      </c>
      <c r="N2912" s="1334" t="s">
        <v>909</v>
      </c>
      <c r="O2912" s="1408" t="s">
        <v>3492</v>
      </c>
      <c r="P2912" s="179" t="s">
        <v>3490</v>
      </c>
    </row>
    <row r="2913" spans="2:16" s="75" customFormat="1" ht="42.65" customHeight="1">
      <c r="B2913" s="1463" t="s">
        <v>2307</v>
      </c>
      <c r="C2913" s="615" t="s">
        <v>3491</v>
      </c>
      <c r="D2913" s="1464" t="s">
        <v>2177</v>
      </c>
      <c r="E2913" s="129"/>
      <c r="F2913" s="74"/>
      <c r="G2913" s="74"/>
      <c r="H2913" s="94"/>
      <c r="I2913" s="93"/>
      <c r="J2913" s="1440"/>
      <c r="K2913" s="95"/>
      <c r="L2913" s="120" t="s">
        <v>447</v>
      </c>
      <c r="M2913" s="154" t="s">
        <v>86</v>
      </c>
      <c r="N2913" s="1334" t="s">
        <v>909</v>
      </c>
      <c r="O2913" s="1408" t="s">
        <v>3492</v>
      </c>
      <c r="P2913" s="179" t="s">
        <v>3420</v>
      </c>
    </row>
    <row r="2914" spans="2:16" s="75" customFormat="1" ht="42.65" customHeight="1">
      <c r="B2914" s="1463" t="s">
        <v>2307</v>
      </c>
      <c r="C2914" s="615" t="s">
        <v>3491</v>
      </c>
      <c r="D2914" s="1464" t="s">
        <v>2177</v>
      </c>
      <c r="E2914" s="129"/>
      <c r="F2914" s="74"/>
      <c r="G2914" s="74"/>
      <c r="H2914" s="94"/>
      <c r="I2914" s="93"/>
      <c r="J2914" s="1440"/>
      <c r="K2914" s="95"/>
      <c r="L2914" s="120" t="s">
        <v>904</v>
      </c>
      <c r="M2914" s="154" t="s">
        <v>86</v>
      </c>
      <c r="N2914" s="1334" t="s">
        <v>909</v>
      </c>
      <c r="O2914" s="1408" t="s">
        <v>3492</v>
      </c>
      <c r="P2914" s="1343" t="s">
        <v>3493</v>
      </c>
    </row>
    <row r="2915" spans="2:16" s="75" customFormat="1" ht="42.65" customHeight="1" thickBot="1">
      <c r="B2915" s="1463" t="s">
        <v>2307</v>
      </c>
      <c r="C2915" s="615" t="s">
        <v>3491</v>
      </c>
      <c r="D2915" s="1464" t="s">
        <v>2177</v>
      </c>
      <c r="E2915" s="129"/>
      <c r="F2915" s="74"/>
      <c r="G2915" s="74"/>
      <c r="H2915" s="94"/>
      <c r="I2915" s="93"/>
      <c r="J2915" s="1440"/>
      <c r="K2915" s="95"/>
      <c r="L2915" s="901" t="s">
        <v>906</v>
      </c>
      <c r="M2915" s="154" t="s">
        <v>86</v>
      </c>
      <c r="N2915" s="1334" t="s">
        <v>909</v>
      </c>
      <c r="O2915" s="1408" t="s">
        <v>3492</v>
      </c>
      <c r="P2915" s="1343" t="s">
        <v>3493</v>
      </c>
    </row>
    <row r="2916" spans="2:16" s="75" customFormat="1" ht="42.65" customHeight="1">
      <c r="B2916" s="1463" t="s">
        <v>2307</v>
      </c>
      <c r="C2916" s="615" t="s">
        <v>3494</v>
      </c>
      <c r="D2916" s="1464" t="s">
        <v>2177</v>
      </c>
      <c r="E2916" s="129"/>
      <c r="F2916" s="74"/>
      <c r="G2916" s="74"/>
      <c r="H2916" s="94"/>
      <c r="I2916" s="93"/>
      <c r="J2916" s="1440"/>
      <c r="K2916" s="95"/>
      <c r="L2916" s="791" t="s">
        <v>52</v>
      </c>
      <c r="M2916" s="154" t="s">
        <v>86</v>
      </c>
      <c r="N2916" s="1334" t="s">
        <v>909</v>
      </c>
      <c r="O2916" s="1408" t="s">
        <v>3495</v>
      </c>
      <c r="P2916" s="179" t="s">
        <v>3420</v>
      </c>
    </row>
    <row r="2917" spans="2:16" s="75" customFormat="1" ht="42.65" customHeight="1">
      <c r="B2917" s="1463" t="s">
        <v>2307</v>
      </c>
      <c r="C2917" s="615" t="s">
        <v>3494</v>
      </c>
      <c r="D2917" s="1464" t="s">
        <v>2177</v>
      </c>
      <c r="E2917" s="129"/>
      <c r="F2917" s="74"/>
      <c r="G2917" s="74"/>
      <c r="H2917" s="94"/>
      <c r="I2917" s="93"/>
      <c r="J2917" s="1440"/>
      <c r="K2917" s="95"/>
      <c r="L2917" s="791" t="s">
        <v>447</v>
      </c>
      <c r="M2917" s="154" t="s">
        <v>86</v>
      </c>
      <c r="N2917" s="1334" t="s">
        <v>909</v>
      </c>
      <c r="O2917" s="1408" t="s">
        <v>3495</v>
      </c>
      <c r="P2917" s="179" t="s">
        <v>3420</v>
      </c>
    </row>
    <row r="2918" spans="2:16" s="75" customFormat="1" ht="42.65" customHeight="1">
      <c r="B2918" s="1463" t="s">
        <v>2307</v>
      </c>
      <c r="C2918" s="615" t="s">
        <v>3494</v>
      </c>
      <c r="D2918" s="1464" t="s">
        <v>2177</v>
      </c>
      <c r="E2918" s="129"/>
      <c r="F2918" s="74"/>
      <c r="G2918" s="74"/>
      <c r="H2918" s="94"/>
      <c r="I2918" s="93"/>
      <c r="J2918" s="1440"/>
      <c r="K2918" s="95"/>
      <c r="L2918" s="791" t="s">
        <v>904</v>
      </c>
      <c r="M2918" s="154" t="s">
        <v>86</v>
      </c>
      <c r="N2918" s="1334" t="s">
        <v>909</v>
      </c>
      <c r="O2918" s="1408" t="s">
        <v>3495</v>
      </c>
      <c r="P2918" s="1343" t="s">
        <v>3416</v>
      </c>
    </row>
    <row r="2919" spans="2:16" s="75" customFormat="1" ht="42.65" customHeight="1">
      <c r="B2919" s="1463" t="s">
        <v>2307</v>
      </c>
      <c r="C2919" s="615" t="s">
        <v>3494</v>
      </c>
      <c r="D2919" s="1464" t="s">
        <v>2177</v>
      </c>
      <c r="E2919" s="129"/>
      <c r="F2919" s="74"/>
      <c r="G2919" s="74"/>
      <c r="H2919" s="94"/>
      <c r="I2919" s="93"/>
      <c r="J2919" s="1440"/>
      <c r="K2919" s="95"/>
      <c r="L2919" s="791" t="s">
        <v>906</v>
      </c>
      <c r="M2919" s="154" t="s">
        <v>86</v>
      </c>
      <c r="N2919" s="1334" t="s">
        <v>909</v>
      </c>
      <c r="O2919" s="1408" t="s">
        <v>3495</v>
      </c>
      <c r="P2919" s="1343" t="s">
        <v>3416</v>
      </c>
    </row>
    <row r="2920" spans="2:16" s="75" customFormat="1" ht="42.65" customHeight="1">
      <c r="B2920" s="1463" t="s">
        <v>2307</v>
      </c>
      <c r="C2920" s="615" t="s">
        <v>3496</v>
      </c>
      <c r="D2920" s="1464" t="s">
        <v>2177</v>
      </c>
      <c r="E2920" s="129"/>
      <c r="F2920" s="74"/>
      <c r="G2920" s="74"/>
      <c r="H2920" s="94"/>
      <c r="I2920" s="93"/>
      <c r="J2920" s="1440"/>
      <c r="K2920" s="95"/>
      <c r="L2920" s="791" t="s">
        <v>52</v>
      </c>
      <c r="M2920" s="154" t="s">
        <v>86</v>
      </c>
      <c r="N2920" s="1334" t="s">
        <v>909</v>
      </c>
      <c r="O2920" s="1408" t="s">
        <v>3497</v>
      </c>
      <c r="P2920" s="179" t="s">
        <v>3420</v>
      </c>
    </row>
    <row r="2921" spans="2:16" s="75" customFormat="1" ht="42.65" customHeight="1">
      <c r="B2921" s="1463" t="s">
        <v>2307</v>
      </c>
      <c r="C2921" s="615" t="s">
        <v>3496</v>
      </c>
      <c r="D2921" s="1464" t="s">
        <v>2177</v>
      </c>
      <c r="E2921" s="129"/>
      <c r="F2921" s="74"/>
      <c r="G2921" s="74"/>
      <c r="H2921" s="94"/>
      <c r="I2921" s="93"/>
      <c r="J2921" s="1440"/>
      <c r="K2921" s="95"/>
      <c r="L2921" s="791" t="s">
        <v>447</v>
      </c>
      <c r="M2921" s="154" t="s">
        <v>86</v>
      </c>
      <c r="N2921" s="1334" t="s">
        <v>909</v>
      </c>
      <c r="O2921" s="1408" t="s">
        <v>3497</v>
      </c>
      <c r="P2921" s="179" t="s">
        <v>3420</v>
      </c>
    </row>
    <row r="2922" spans="2:16" s="75" customFormat="1" ht="42.65" customHeight="1">
      <c r="B2922" s="1463" t="s">
        <v>2307</v>
      </c>
      <c r="C2922" s="615" t="s">
        <v>3496</v>
      </c>
      <c r="D2922" s="1464" t="s">
        <v>2177</v>
      </c>
      <c r="E2922" s="129"/>
      <c r="F2922" s="74"/>
      <c r="G2922" s="74"/>
      <c r="H2922" s="94"/>
      <c r="I2922" s="93"/>
      <c r="J2922" s="1440"/>
      <c r="K2922" s="95"/>
      <c r="L2922" s="791" t="s">
        <v>904</v>
      </c>
      <c r="M2922" s="154" t="s">
        <v>86</v>
      </c>
      <c r="N2922" s="1334" t="s">
        <v>909</v>
      </c>
      <c r="O2922" s="1408" t="s">
        <v>3497</v>
      </c>
      <c r="P2922" s="1343" t="s">
        <v>3493</v>
      </c>
    </row>
    <row r="2923" spans="2:16" s="75" customFormat="1" ht="42.65" customHeight="1">
      <c r="B2923" s="1463" t="s">
        <v>2307</v>
      </c>
      <c r="C2923" s="615" t="s">
        <v>3496</v>
      </c>
      <c r="D2923" s="1464" t="s">
        <v>2177</v>
      </c>
      <c r="E2923" s="129"/>
      <c r="F2923" s="74"/>
      <c r="G2923" s="74"/>
      <c r="H2923" s="94"/>
      <c r="I2923" s="93"/>
      <c r="J2923" s="1440"/>
      <c r="K2923" s="95"/>
      <c r="L2923" s="791" t="s">
        <v>906</v>
      </c>
      <c r="M2923" s="154" t="s">
        <v>86</v>
      </c>
      <c r="N2923" s="1334" t="s">
        <v>909</v>
      </c>
      <c r="O2923" s="1408" t="s">
        <v>3497</v>
      </c>
      <c r="P2923" s="1343" t="s">
        <v>3493</v>
      </c>
    </row>
    <row r="2924" spans="2:16" s="75" customFormat="1" ht="42.65" customHeight="1">
      <c r="B2924" s="1463" t="s">
        <v>2307</v>
      </c>
      <c r="C2924" s="615" t="s">
        <v>3498</v>
      </c>
      <c r="D2924" s="1464" t="s">
        <v>2177</v>
      </c>
      <c r="E2924" s="129"/>
      <c r="F2924" s="74"/>
      <c r="G2924" s="74"/>
      <c r="H2924" s="94"/>
      <c r="I2924" s="93"/>
      <c r="J2924" s="1440"/>
      <c r="K2924" s="95"/>
      <c r="L2924" s="791" t="s">
        <v>52</v>
      </c>
      <c r="M2924" s="154" t="s">
        <v>86</v>
      </c>
      <c r="N2924" s="1334" t="s">
        <v>909</v>
      </c>
      <c r="O2924" s="1408" t="s">
        <v>3499</v>
      </c>
      <c r="P2924" s="179" t="s">
        <v>3420</v>
      </c>
    </row>
    <row r="2925" spans="2:16" s="75" customFormat="1" ht="42.65" customHeight="1">
      <c r="B2925" s="1463" t="s">
        <v>2307</v>
      </c>
      <c r="C2925" s="615" t="s">
        <v>3498</v>
      </c>
      <c r="D2925" s="1464" t="s">
        <v>2177</v>
      </c>
      <c r="E2925" s="129"/>
      <c r="F2925" s="74"/>
      <c r="G2925" s="74"/>
      <c r="H2925" s="94"/>
      <c r="I2925" s="93"/>
      <c r="J2925" s="1440"/>
      <c r="K2925" s="95"/>
      <c r="L2925" s="791" t="s">
        <v>447</v>
      </c>
      <c r="M2925" s="154" t="s">
        <v>86</v>
      </c>
      <c r="N2925" s="1334" t="s">
        <v>909</v>
      </c>
      <c r="O2925" s="1408" t="s">
        <v>3499</v>
      </c>
      <c r="P2925" s="179" t="s">
        <v>3420</v>
      </c>
    </row>
    <row r="2926" spans="2:16" s="75" customFormat="1" ht="42.65" customHeight="1">
      <c r="B2926" s="1463" t="s">
        <v>2307</v>
      </c>
      <c r="C2926" s="615" t="s">
        <v>3498</v>
      </c>
      <c r="D2926" s="1464" t="s">
        <v>2177</v>
      </c>
      <c r="E2926" s="129"/>
      <c r="F2926" s="74"/>
      <c r="G2926" s="74"/>
      <c r="H2926" s="94"/>
      <c r="I2926" s="93"/>
      <c r="J2926" s="1440"/>
      <c r="K2926" s="95"/>
      <c r="L2926" s="791" t="s">
        <v>904</v>
      </c>
      <c r="M2926" s="154" t="s">
        <v>86</v>
      </c>
      <c r="N2926" s="1334" t="s">
        <v>909</v>
      </c>
      <c r="O2926" s="1408" t="s">
        <v>3499</v>
      </c>
      <c r="P2926" s="1343" t="s">
        <v>3493</v>
      </c>
    </row>
    <row r="2927" spans="2:16" s="75" customFormat="1" ht="42.65" customHeight="1">
      <c r="B2927" s="1463" t="s">
        <v>2307</v>
      </c>
      <c r="C2927" s="615" t="s">
        <v>3498</v>
      </c>
      <c r="D2927" s="1464" t="s">
        <v>2177</v>
      </c>
      <c r="E2927" s="129"/>
      <c r="F2927" s="74"/>
      <c r="G2927" s="74"/>
      <c r="H2927" s="94"/>
      <c r="I2927" s="93"/>
      <c r="J2927" s="1440"/>
      <c r="K2927" s="95"/>
      <c r="L2927" s="791" t="s">
        <v>906</v>
      </c>
      <c r="M2927" s="154" t="s">
        <v>86</v>
      </c>
      <c r="N2927" s="1334" t="s">
        <v>909</v>
      </c>
      <c r="O2927" s="1408" t="s">
        <v>3499</v>
      </c>
      <c r="P2927" s="1343" t="s">
        <v>3493</v>
      </c>
    </row>
    <row r="2928" spans="2:16" s="75" customFormat="1" ht="42.65" customHeight="1">
      <c r="B2928" s="1463" t="s">
        <v>2307</v>
      </c>
      <c r="C2928" s="615" t="s">
        <v>3500</v>
      </c>
      <c r="D2928" s="1464" t="s">
        <v>2177</v>
      </c>
      <c r="E2928" s="129"/>
      <c r="F2928" s="74"/>
      <c r="G2928" s="74"/>
      <c r="H2928" s="94"/>
      <c r="I2928" s="93"/>
      <c r="J2928" s="1440"/>
      <c r="K2928" s="95"/>
      <c r="L2928" s="791" t="s">
        <v>52</v>
      </c>
      <c r="M2928" s="154" t="s">
        <v>86</v>
      </c>
      <c r="N2928" s="1334" t="s">
        <v>909</v>
      </c>
      <c r="O2928" s="1408" t="s">
        <v>3501</v>
      </c>
      <c r="P2928" s="179" t="s">
        <v>3420</v>
      </c>
    </row>
    <row r="2929" spans="2:16" s="75" customFormat="1" ht="42.65" customHeight="1">
      <c r="B2929" s="1463" t="s">
        <v>2307</v>
      </c>
      <c r="C2929" s="615" t="s">
        <v>3500</v>
      </c>
      <c r="D2929" s="1464" t="s">
        <v>2177</v>
      </c>
      <c r="E2929" s="129"/>
      <c r="F2929" s="74"/>
      <c r="G2929" s="74"/>
      <c r="H2929" s="94"/>
      <c r="I2929" s="93"/>
      <c r="J2929" s="1440"/>
      <c r="K2929" s="95"/>
      <c r="L2929" s="791" t="s">
        <v>447</v>
      </c>
      <c r="M2929" s="154" t="s">
        <v>86</v>
      </c>
      <c r="N2929" s="1334" t="s">
        <v>909</v>
      </c>
      <c r="O2929" s="1408" t="s">
        <v>3501</v>
      </c>
      <c r="P2929" s="179" t="s">
        <v>3490</v>
      </c>
    </row>
    <row r="2930" spans="2:16" s="75" customFormat="1" ht="42.65" customHeight="1">
      <c r="B2930" s="1463" t="s">
        <v>2307</v>
      </c>
      <c r="C2930" s="615" t="s">
        <v>3500</v>
      </c>
      <c r="D2930" s="1464" t="s">
        <v>2177</v>
      </c>
      <c r="E2930" s="129"/>
      <c r="F2930" s="74"/>
      <c r="G2930" s="74"/>
      <c r="H2930" s="94"/>
      <c r="I2930" s="93"/>
      <c r="J2930" s="1440"/>
      <c r="K2930" s="95"/>
      <c r="L2930" s="791" t="s">
        <v>904</v>
      </c>
      <c r="M2930" s="154" t="s">
        <v>86</v>
      </c>
      <c r="N2930" s="1334" t="s">
        <v>909</v>
      </c>
      <c r="O2930" s="1408" t="s">
        <v>3501</v>
      </c>
      <c r="P2930" s="1343" t="s">
        <v>3493</v>
      </c>
    </row>
    <row r="2931" spans="2:16" s="75" customFormat="1" ht="42.65" customHeight="1">
      <c r="B2931" s="1463" t="s">
        <v>2307</v>
      </c>
      <c r="C2931" s="615" t="s">
        <v>3500</v>
      </c>
      <c r="D2931" s="1464" t="s">
        <v>2177</v>
      </c>
      <c r="E2931" s="129"/>
      <c r="F2931" s="74"/>
      <c r="G2931" s="74"/>
      <c r="H2931" s="94"/>
      <c r="I2931" s="93"/>
      <c r="J2931" s="1440"/>
      <c r="K2931" s="95"/>
      <c r="L2931" s="791" t="s">
        <v>906</v>
      </c>
      <c r="M2931" s="154" t="s">
        <v>86</v>
      </c>
      <c r="N2931" s="1334" t="s">
        <v>909</v>
      </c>
      <c r="O2931" s="1408" t="s">
        <v>3501</v>
      </c>
      <c r="P2931" s="1343" t="s">
        <v>3493</v>
      </c>
    </row>
    <row r="2932" spans="2:16" s="75" customFormat="1" ht="42.65" customHeight="1">
      <c r="B2932" s="1463" t="s">
        <v>2307</v>
      </c>
      <c r="C2932" s="615" t="s">
        <v>3502</v>
      </c>
      <c r="D2932" s="1464" t="s">
        <v>2177</v>
      </c>
      <c r="E2932" s="129"/>
      <c r="F2932" s="74"/>
      <c r="G2932" s="74"/>
      <c r="H2932" s="94"/>
      <c r="I2932" s="93"/>
      <c r="J2932" s="1440"/>
      <c r="K2932" s="95"/>
      <c r="L2932" s="791" t="s">
        <v>52</v>
      </c>
      <c r="M2932" s="154" t="s">
        <v>86</v>
      </c>
      <c r="N2932" s="1334" t="s">
        <v>909</v>
      </c>
      <c r="O2932" s="1408" t="s">
        <v>3503</v>
      </c>
      <c r="P2932" s="179" t="s">
        <v>3420</v>
      </c>
    </row>
    <row r="2933" spans="2:16" s="75" customFormat="1" ht="42.65" customHeight="1">
      <c r="B2933" s="1463" t="s">
        <v>2307</v>
      </c>
      <c r="C2933" s="615" t="s">
        <v>3502</v>
      </c>
      <c r="D2933" s="1464" t="s">
        <v>2177</v>
      </c>
      <c r="E2933" s="129"/>
      <c r="F2933" s="74"/>
      <c r="G2933" s="74"/>
      <c r="H2933" s="94"/>
      <c r="I2933" s="93"/>
      <c r="J2933" s="1440"/>
      <c r="K2933" s="95"/>
      <c r="L2933" s="791" t="s">
        <v>447</v>
      </c>
      <c r="M2933" s="154" t="s">
        <v>86</v>
      </c>
      <c r="N2933" s="1334" t="s">
        <v>909</v>
      </c>
      <c r="O2933" s="1408" t="s">
        <v>3503</v>
      </c>
      <c r="P2933" s="179" t="s">
        <v>3420</v>
      </c>
    </row>
    <row r="2934" spans="2:16" s="75" customFormat="1" ht="42.65" customHeight="1">
      <c r="B2934" s="1463" t="s">
        <v>2307</v>
      </c>
      <c r="C2934" s="615" t="s">
        <v>3502</v>
      </c>
      <c r="D2934" s="1464" t="s">
        <v>2177</v>
      </c>
      <c r="E2934" s="129"/>
      <c r="F2934" s="74"/>
      <c r="G2934" s="74"/>
      <c r="H2934" s="94"/>
      <c r="I2934" s="93"/>
      <c r="J2934" s="1440"/>
      <c r="K2934" s="95"/>
      <c r="L2934" s="791" t="s">
        <v>904</v>
      </c>
      <c r="M2934" s="154" t="s">
        <v>86</v>
      </c>
      <c r="N2934" s="1334" t="s">
        <v>909</v>
      </c>
      <c r="O2934" s="1408" t="s">
        <v>3503</v>
      </c>
      <c r="P2934" s="1343" t="s">
        <v>3493</v>
      </c>
    </row>
    <row r="2935" spans="2:16" s="75" customFormat="1" ht="42.65" customHeight="1">
      <c r="B2935" s="1463" t="s">
        <v>2307</v>
      </c>
      <c r="C2935" s="615" t="s">
        <v>3502</v>
      </c>
      <c r="D2935" s="1464" t="s">
        <v>2177</v>
      </c>
      <c r="E2935" s="129"/>
      <c r="F2935" s="74"/>
      <c r="G2935" s="74"/>
      <c r="H2935" s="94"/>
      <c r="I2935" s="93"/>
      <c r="J2935" s="1440"/>
      <c r="K2935" s="95"/>
      <c r="L2935" s="791" t="s">
        <v>906</v>
      </c>
      <c r="M2935" s="154" t="s">
        <v>86</v>
      </c>
      <c r="N2935" s="1334" t="s">
        <v>909</v>
      </c>
      <c r="O2935" s="1408" t="s">
        <v>3503</v>
      </c>
      <c r="P2935" s="1343" t="s">
        <v>3493</v>
      </c>
    </row>
    <row r="2936" spans="2:16" s="75" customFormat="1" ht="42.65" customHeight="1">
      <c r="B2936" s="1463" t="s">
        <v>2307</v>
      </c>
      <c r="C2936" s="615" t="s">
        <v>3504</v>
      </c>
      <c r="D2936" s="1464" t="s">
        <v>2177</v>
      </c>
      <c r="E2936" s="129"/>
      <c r="F2936" s="74"/>
      <c r="G2936" s="74"/>
      <c r="H2936" s="94"/>
      <c r="I2936" s="93"/>
      <c r="J2936" s="1440"/>
      <c r="K2936" s="95"/>
      <c r="L2936" s="791" t="s">
        <v>52</v>
      </c>
      <c r="M2936" s="154" t="s">
        <v>86</v>
      </c>
      <c r="N2936" s="1334" t="s">
        <v>909</v>
      </c>
      <c r="O2936" s="1408" t="s">
        <v>3505</v>
      </c>
      <c r="P2936" s="179" t="s">
        <v>3490</v>
      </c>
    </row>
    <row r="2937" spans="2:16" s="75" customFormat="1" ht="42.65" customHeight="1">
      <c r="B2937" s="1463" t="s">
        <v>2307</v>
      </c>
      <c r="C2937" s="615" t="s">
        <v>3504</v>
      </c>
      <c r="D2937" s="1464" t="s">
        <v>2177</v>
      </c>
      <c r="E2937" s="129"/>
      <c r="F2937" s="74"/>
      <c r="G2937" s="74"/>
      <c r="H2937" s="94"/>
      <c r="I2937" s="93"/>
      <c r="J2937" s="1440"/>
      <c r="K2937" s="95"/>
      <c r="L2937" s="791" t="s">
        <v>447</v>
      </c>
      <c r="M2937" s="154" t="s">
        <v>86</v>
      </c>
      <c r="N2937" s="1334" t="s">
        <v>909</v>
      </c>
      <c r="O2937" s="1408" t="s">
        <v>3505</v>
      </c>
      <c r="P2937" s="179" t="s">
        <v>3490</v>
      </c>
    </row>
    <row r="2938" spans="2:16" s="75" customFormat="1" ht="42.65" customHeight="1">
      <c r="B2938" s="1463" t="s">
        <v>2307</v>
      </c>
      <c r="C2938" s="615" t="s">
        <v>3504</v>
      </c>
      <c r="D2938" s="1464" t="s">
        <v>2177</v>
      </c>
      <c r="E2938" s="129"/>
      <c r="F2938" s="74"/>
      <c r="G2938" s="74"/>
      <c r="H2938" s="94"/>
      <c r="I2938" s="93"/>
      <c r="J2938" s="1440"/>
      <c r="K2938" s="95"/>
      <c r="L2938" s="791" t="s">
        <v>904</v>
      </c>
      <c r="M2938" s="154" t="s">
        <v>86</v>
      </c>
      <c r="N2938" s="1334" t="s">
        <v>909</v>
      </c>
      <c r="O2938" s="1408" t="s">
        <v>3505</v>
      </c>
      <c r="P2938" s="1343" t="s">
        <v>3493</v>
      </c>
    </row>
    <row r="2939" spans="2:16" s="75" customFormat="1" ht="42.65" customHeight="1">
      <c r="B2939" s="1463" t="s">
        <v>2307</v>
      </c>
      <c r="C2939" s="615" t="s">
        <v>3504</v>
      </c>
      <c r="D2939" s="1464" t="s">
        <v>2177</v>
      </c>
      <c r="E2939" s="129"/>
      <c r="F2939" s="74"/>
      <c r="G2939" s="74"/>
      <c r="H2939" s="94"/>
      <c r="I2939" s="93"/>
      <c r="J2939" s="1440"/>
      <c r="K2939" s="95"/>
      <c r="L2939" s="791" t="s">
        <v>906</v>
      </c>
      <c r="M2939" s="154" t="s">
        <v>86</v>
      </c>
      <c r="N2939" s="1334" t="s">
        <v>909</v>
      </c>
      <c r="O2939" s="1408" t="s">
        <v>3505</v>
      </c>
      <c r="P2939" s="1343" t="s">
        <v>3493</v>
      </c>
    </row>
    <row r="2940" spans="2:16" s="75" customFormat="1" ht="42.65" customHeight="1">
      <c r="B2940" s="1463" t="s">
        <v>2307</v>
      </c>
      <c r="C2940" s="615" t="s">
        <v>3506</v>
      </c>
      <c r="D2940" s="1464" t="s">
        <v>2177</v>
      </c>
      <c r="E2940" s="129"/>
      <c r="F2940" s="74"/>
      <c r="G2940" s="74"/>
      <c r="H2940" s="94"/>
      <c r="I2940" s="93"/>
      <c r="J2940" s="1440"/>
      <c r="K2940" s="95"/>
      <c r="L2940" s="791" t="s">
        <v>52</v>
      </c>
      <c r="M2940" s="154" t="s">
        <v>86</v>
      </c>
      <c r="N2940" s="1334" t="s">
        <v>909</v>
      </c>
      <c r="O2940" s="1408" t="s">
        <v>3507</v>
      </c>
      <c r="P2940" s="179" t="s">
        <v>3420</v>
      </c>
    </row>
    <row r="2941" spans="2:16" s="75" customFormat="1" ht="42.65" customHeight="1">
      <c r="B2941" s="1463" t="s">
        <v>2307</v>
      </c>
      <c r="C2941" s="615" t="s">
        <v>3506</v>
      </c>
      <c r="D2941" s="1464" t="s">
        <v>2177</v>
      </c>
      <c r="E2941" s="129"/>
      <c r="F2941" s="74"/>
      <c r="G2941" s="74"/>
      <c r="H2941" s="94"/>
      <c r="I2941" s="93"/>
      <c r="J2941" s="1440"/>
      <c r="K2941" s="95"/>
      <c r="L2941" s="791" t="s">
        <v>447</v>
      </c>
      <c r="M2941" s="154" t="s">
        <v>86</v>
      </c>
      <c r="N2941" s="1334" t="s">
        <v>909</v>
      </c>
      <c r="O2941" s="1408" t="s">
        <v>3507</v>
      </c>
      <c r="P2941" s="179" t="s">
        <v>3490</v>
      </c>
    </row>
    <row r="2942" spans="2:16" s="75" customFormat="1" ht="42.65" customHeight="1">
      <c r="B2942" s="1463" t="s">
        <v>2307</v>
      </c>
      <c r="C2942" s="615" t="s">
        <v>3506</v>
      </c>
      <c r="D2942" s="1464" t="s">
        <v>2177</v>
      </c>
      <c r="E2942" s="129"/>
      <c r="F2942" s="74"/>
      <c r="G2942" s="74"/>
      <c r="H2942" s="94"/>
      <c r="I2942" s="93"/>
      <c r="J2942" s="1440"/>
      <c r="K2942" s="95"/>
      <c r="L2942" s="791" t="s">
        <v>904</v>
      </c>
      <c r="M2942" s="154" t="s">
        <v>86</v>
      </c>
      <c r="N2942" s="1334" t="s">
        <v>909</v>
      </c>
      <c r="O2942" s="1408" t="s">
        <v>3507</v>
      </c>
      <c r="P2942" s="1343" t="s">
        <v>3493</v>
      </c>
    </row>
    <row r="2943" spans="2:16" s="75" customFormat="1" ht="42.65" customHeight="1">
      <c r="B2943" s="1463" t="s">
        <v>2307</v>
      </c>
      <c r="C2943" s="615" t="s">
        <v>3506</v>
      </c>
      <c r="D2943" s="1464" t="s">
        <v>2177</v>
      </c>
      <c r="E2943" s="129"/>
      <c r="F2943" s="74"/>
      <c r="G2943" s="74"/>
      <c r="H2943" s="94"/>
      <c r="I2943" s="93"/>
      <c r="J2943" s="1440"/>
      <c r="K2943" s="95"/>
      <c r="L2943" s="791" t="s">
        <v>906</v>
      </c>
      <c r="M2943" s="154" t="s">
        <v>86</v>
      </c>
      <c r="N2943" s="1334" t="s">
        <v>909</v>
      </c>
      <c r="O2943" s="1408" t="s">
        <v>3507</v>
      </c>
      <c r="P2943" s="1343" t="s">
        <v>3493</v>
      </c>
    </row>
    <row r="2944" spans="2:16" s="75" customFormat="1" ht="42.65" customHeight="1">
      <c r="B2944" s="1463" t="s">
        <v>2307</v>
      </c>
      <c r="C2944" s="615" t="s">
        <v>3508</v>
      </c>
      <c r="D2944" s="1464" t="s">
        <v>2177</v>
      </c>
      <c r="E2944" s="129"/>
      <c r="F2944" s="74"/>
      <c r="G2944" s="74"/>
      <c r="H2944" s="94"/>
      <c r="I2944" s="93"/>
      <c r="J2944" s="1440"/>
      <c r="K2944" s="95"/>
      <c r="L2944" s="791" t="s">
        <v>52</v>
      </c>
      <c r="M2944" s="154" t="s">
        <v>86</v>
      </c>
      <c r="N2944" s="1334" t="s">
        <v>909</v>
      </c>
      <c r="O2944" s="1408" t="s">
        <v>3509</v>
      </c>
      <c r="P2944" s="179" t="s">
        <v>3420</v>
      </c>
    </row>
    <row r="2945" spans="2:16" s="75" customFormat="1" ht="42.65" customHeight="1">
      <c r="B2945" s="1463" t="s">
        <v>2307</v>
      </c>
      <c r="C2945" s="615" t="s">
        <v>3508</v>
      </c>
      <c r="D2945" s="1464" t="s">
        <v>2177</v>
      </c>
      <c r="E2945" s="129"/>
      <c r="F2945" s="74"/>
      <c r="G2945" s="74"/>
      <c r="H2945" s="94"/>
      <c r="I2945" s="93"/>
      <c r="J2945" s="1440"/>
      <c r="K2945" s="95"/>
      <c r="L2945" s="791" t="s">
        <v>447</v>
      </c>
      <c r="M2945" s="154" t="s">
        <v>86</v>
      </c>
      <c r="N2945" s="1334" t="s">
        <v>909</v>
      </c>
      <c r="O2945" s="1408" t="s">
        <v>3509</v>
      </c>
      <c r="P2945" s="179" t="s">
        <v>3420</v>
      </c>
    </row>
    <row r="2946" spans="2:16" s="75" customFormat="1" ht="42.65" customHeight="1">
      <c r="B2946" s="1463" t="s">
        <v>2307</v>
      </c>
      <c r="C2946" s="615" t="s">
        <v>3508</v>
      </c>
      <c r="D2946" s="1464" t="s">
        <v>2177</v>
      </c>
      <c r="E2946" s="129"/>
      <c r="F2946" s="74"/>
      <c r="G2946" s="74"/>
      <c r="H2946" s="94"/>
      <c r="I2946" s="93"/>
      <c r="J2946" s="1440"/>
      <c r="K2946" s="95"/>
      <c r="L2946" s="791" t="s">
        <v>904</v>
      </c>
      <c r="M2946" s="154" t="s">
        <v>86</v>
      </c>
      <c r="N2946" s="1334" t="s">
        <v>909</v>
      </c>
      <c r="O2946" s="1408" t="s">
        <v>3509</v>
      </c>
      <c r="P2946" s="1343" t="s">
        <v>3493</v>
      </c>
    </row>
    <row r="2947" spans="2:16" s="75" customFormat="1" ht="42.65" customHeight="1">
      <c r="B2947" s="1463" t="s">
        <v>2307</v>
      </c>
      <c r="C2947" s="615" t="s">
        <v>3508</v>
      </c>
      <c r="D2947" s="1464" t="s">
        <v>2177</v>
      </c>
      <c r="E2947" s="129"/>
      <c r="F2947" s="74"/>
      <c r="G2947" s="74"/>
      <c r="H2947" s="94"/>
      <c r="I2947" s="93"/>
      <c r="J2947" s="1440"/>
      <c r="K2947" s="95"/>
      <c r="L2947" s="791" t="s">
        <v>906</v>
      </c>
      <c r="M2947" s="154" t="s">
        <v>86</v>
      </c>
      <c r="N2947" s="1334" t="s">
        <v>909</v>
      </c>
      <c r="O2947" s="1408" t="s">
        <v>3509</v>
      </c>
      <c r="P2947" s="1343" t="s">
        <v>3493</v>
      </c>
    </row>
    <row r="2948" spans="2:16" s="75" customFormat="1" ht="42.65" customHeight="1">
      <c r="B2948" s="1463" t="s">
        <v>2307</v>
      </c>
      <c r="C2948" s="615" t="s">
        <v>3510</v>
      </c>
      <c r="D2948" s="1464" t="s">
        <v>2177</v>
      </c>
      <c r="E2948" s="129"/>
      <c r="F2948" s="74"/>
      <c r="G2948" s="74"/>
      <c r="H2948" s="94"/>
      <c r="I2948" s="93"/>
      <c r="J2948" s="1440"/>
      <c r="K2948" s="95"/>
      <c r="L2948" s="791" t="s">
        <v>52</v>
      </c>
      <c r="M2948" s="154" t="s">
        <v>86</v>
      </c>
      <c r="N2948" s="1334" t="s">
        <v>909</v>
      </c>
      <c r="O2948" s="1408" t="s">
        <v>3511</v>
      </c>
      <c r="P2948" s="179" t="s">
        <v>3512</v>
      </c>
    </row>
    <row r="2949" spans="2:16" s="75" customFormat="1" ht="42.65" customHeight="1">
      <c r="B2949" s="1463" t="s">
        <v>2307</v>
      </c>
      <c r="C2949" s="615" t="s">
        <v>3510</v>
      </c>
      <c r="D2949" s="1464" t="s">
        <v>2177</v>
      </c>
      <c r="E2949" s="129"/>
      <c r="F2949" s="74"/>
      <c r="G2949" s="74"/>
      <c r="H2949" s="94"/>
      <c r="I2949" s="93"/>
      <c r="J2949" s="1440"/>
      <c r="K2949" s="95"/>
      <c r="L2949" s="791" t="s">
        <v>447</v>
      </c>
      <c r="M2949" s="154" t="s">
        <v>86</v>
      </c>
      <c r="N2949" s="1334" t="s">
        <v>909</v>
      </c>
      <c r="O2949" s="1408" t="s">
        <v>3511</v>
      </c>
      <c r="P2949" s="179" t="s">
        <v>3420</v>
      </c>
    </row>
    <row r="2950" spans="2:16" s="75" customFormat="1" ht="42.65" customHeight="1">
      <c r="B2950" s="1463" t="s">
        <v>2307</v>
      </c>
      <c r="C2950" s="615" t="s">
        <v>3510</v>
      </c>
      <c r="D2950" s="1464" t="s">
        <v>2177</v>
      </c>
      <c r="E2950" s="129"/>
      <c r="F2950" s="74"/>
      <c r="G2950" s="74"/>
      <c r="H2950" s="94"/>
      <c r="I2950" s="93"/>
      <c r="J2950" s="1440"/>
      <c r="K2950" s="95"/>
      <c r="L2950" s="791" t="s">
        <v>904</v>
      </c>
      <c r="M2950" s="154" t="s">
        <v>86</v>
      </c>
      <c r="N2950" s="1334" t="s">
        <v>909</v>
      </c>
      <c r="O2950" s="1408" t="s">
        <v>3511</v>
      </c>
      <c r="P2950" s="1343" t="s">
        <v>3493</v>
      </c>
    </row>
    <row r="2951" spans="2:16" s="75" customFormat="1" ht="42.65" customHeight="1">
      <c r="B2951" s="1463" t="s">
        <v>2307</v>
      </c>
      <c r="C2951" s="615" t="s">
        <v>3510</v>
      </c>
      <c r="D2951" s="1464" t="s">
        <v>2177</v>
      </c>
      <c r="E2951" s="129"/>
      <c r="F2951" s="74"/>
      <c r="G2951" s="74"/>
      <c r="H2951" s="94"/>
      <c r="I2951" s="93"/>
      <c r="J2951" s="1440"/>
      <c r="K2951" s="95"/>
      <c r="L2951" s="791" t="s">
        <v>906</v>
      </c>
      <c r="M2951" s="154" t="s">
        <v>86</v>
      </c>
      <c r="N2951" s="1334" t="s">
        <v>909</v>
      </c>
      <c r="O2951" s="1408" t="s">
        <v>3511</v>
      </c>
      <c r="P2951" s="1343" t="s">
        <v>3493</v>
      </c>
    </row>
    <row r="2952" spans="2:16" s="75" customFormat="1" ht="42.65" customHeight="1">
      <c r="B2952" s="1463" t="s">
        <v>2307</v>
      </c>
      <c r="C2952" s="615" t="s">
        <v>3513</v>
      </c>
      <c r="D2952" s="1464" t="s">
        <v>2177</v>
      </c>
      <c r="E2952" s="129"/>
      <c r="F2952" s="74"/>
      <c r="G2952" s="74"/>
      <c r="H2952" s="94"/>
      <c r="I2952" s="93"/>
      <c r="J2952" s="1440"/>
      <c r="K2952" s="95"/>
      <c r="L2952" s="791" t="s">
        <v>52</v>
      </c>
      <c r="M2952" s="154" t="s">
        <v>86</v>
      </c>
      <c r="N2952" s="1334" t="s">
        <v>909</v>
      </c>
      <c r="O2952" s="1408" t="s">
        <v>3514</v>
      </c>
      <c r="P2952" s="179" t="s">
        <v>3420</v>
      </c>
    </row>
    <row r="2953" spans="2:16" s="75" customFormat="1" ht="42.65" customHeight="1">
      <c r="B2953" s="1463" t="s">
        <v>2307</v>
      </c>
      <c r="C2953" s="615" t="s">
        <v>3513</v>
      </c>
      <c r="D2953" s="1464" t="s">
        <v>2177</v>
      </c>
      <c r="E2953" s="129"/>
      <c r="F2953" s="74"/>
      <c r="G2953" s="74"/>
      <c r="H2953" s="94"/>
      <c r="I2953" s="93"/>
      <c r="J2953" s="1440"/>
      <c r="K2953" s="95"/>
      <c r="L2953" s="791" t="s">
        <v>447</v>
      </c>
      <c r="M2953" s="154" t="s">
        <v>86</v>
      </c>
      <c r="N2953" s="1334" t="s">
        <v>909</v>
      </c>
      <c r="O2953" s="1408" t="s">
        <v>3514</v>
      </c>
      <c r="P2953" s="179" t="s">
        <v>3490</v>
      </c>
    </row>
    <row r="2954" spans="2:16" s="75" customFormat="1" ht="42.65" customHeight="1">
      <c r="B2954" s="1463" t="s">
        <v>2307</v>
      </c>
      <c r="C2954" s="615" t="s">
        <v>3513</v>
      </c>
      <c r="D2954" s="1464" t="s">
        <v>2177</v>
      </c>
      <c r="E2954" s="129"/>
      <c r="F2954" s="74"/>
      <c r="G2954" s="74"/>
      <c r="H2954" s="94"/>
      <c r="I2954" s="93"/>
      <c r="J2954" s="1440"/>
      <c r="K2954" s="95"/>
      <c r="L2954" s="791" t="s">
        <v>904</v>
      </c>
      <c r="M2954" s="154" t="s">
        <v>86</v>
      </c>
      <c r="N2954" s="1334" t="s">
        <v>909</v>
      </c>
      <c r="O2954" s="1408" t="s">
        <v>3514</v>
      </c>
      <c r="P2954" s="1343" t="s">
        <v>3493</v>
      </c>
    </row>
    <row r="2955" spans="2:16" s="75" customFormat="1" ht="42.65" customHeight="1">
      <c r="B2955" s="1463" t="s">
        <v>2307</v>
      </c>
      <c r="C2955" s="615" t="s">
        <v>3513</v>
      </c>
      <c r="D2955" s="1464" t="s">
        <v>2177</v>
      </c>
      <c r="E2955" s="129"/>
      <c r="F2955" s="74"/>
      <c r="G2955" s="74"/>
      <c r="H2955" s="94"/>
      <c r="I2955" s="93"/>
      <c r="J2955" s="1440"/>
      <c r="K2955" s="95"/>
      <c r="L2955" s="791" t="s">
        <v>906</v>
      </c>
      <c r="M2955" s="154" t="s">
        <v>86</v>
      </c>
      <c r="N2955" s="1334" t="s">
        <v>909</v>
      </c>
      <c r="O2955" s="1408" t="s">
        <v>3514</v>
      </c>
      <c r="P2955" s="1343" t="s">
        <v>3493</v>
      </c>
    </row>
    <row r="2956" spans="2:16" s="75" customFormat="1" ht="42.65" customHeight="1">
      <c r="B2956" s="1463" t="s">
        <v>2307</v>
      </c>
      <c r="C2956" s="615" t="s">
        <v>3515</v>
      </c>
      <c r="D2956" s="1464" t="s">
        <v>2177</v>
      </c>
      <c r="E2956" s="129"/>
      <c r="F2956" s="74"/>
      <c r="G2956" s="74"/>
      <c r="H2956" s="94"/>
      <c r="I2956" s="93"/>
      <c r="J2956" s="1440"/>
      <c r="K2956" s="95"/>
      <c r="L2956" s="791" t="s">
        <v>52</v>
      </c>
      <c r="M2956" s="154" t="s">
        <v>86</v>
      </c>
      <c r="N2956" s="1334" t="s">
        <v>909</v>
      </c>
      <c r="O2956" s="1408" t="s">
        <v>3516</v>
      </c>
      <c r="P2956" s="179" t="s">
        <v>3420</v>
      </c>
    </row>
    <row r="2957" spans="2:16" s="75" customFormat="1" ht="42.65" customHeight="1">
      <c r="B2957" s="1463" t="s">
        <v>2307</v>
      </c>
      <c r="C2957" s="615" t="s">
        <v>3515</v>
      </c>
      <c r="D2957" s="1464" t="s">
        <v>2177</v>
      </c>
      <c r="E2957" s="129"/>
      <c r="F2957" s="74"/>
      <c r="G2957" s="74"/>
      <c r="H2957" s="94"/>
      <c r="I2957" s="93"/>
      <c r="J2957" s="1440"/>
      <c r="K2957" s="95"/>
      <c r="L2957" s="791" t="s">
        <v>447</v>
      </c>
      <c r="M2957" s="154" t="s">
        <v>86</v>
      </c>
      <c r="N2957" s="1334" t="s">
        <v>909</v>
      </c>
      <c r="O2957" s="1408" t="s">
        <v>3516</v>
      </c>
      <c r="P2957" s="179" t="s">
        <v>3490</v>
      </c>
    </row>
    <row r="2958" spans="2:16" s="75" customFormat="1" ht="42.65" customHeight="1">
      <c r="B2958" s="1463" t="s">
        <v>2307</v>
      </c>
      <c r="C2958" s="615" t="s">
        <v>3515</v>
      </c>
      <c r="D2958" s="1464" t="s">
        <v>2177</v>
      </c>
      <c r="E2958" s="129"/>
      <c r="F2958" s="74"/>
      <c r="G2958" s="74"/>
      <c r="H2958" s="94"/>
      <c r="I2958" s="93"/>
      <c r="J2958" s="1440"/>
      <c r="K2958" s="95"/>
      <c r="L2958" s="791" t="s">
        <v>904</v>
      </c>
      <c r="M2958" s="154" t="s">
        <v>86</v>
      </c>
      <c r="N2958" s="1334" t="s">
        <v>909</v>
      </c>
      <c r="O2958" s="1408" t="s">
        <v>3516</v>
      </c>
      <c r="P2958" s="1343" t="s">
        <v>3493</v>
      </c>
    </row>
    <row r="2959" spans="2:16" s="75" customFormat="1" ht="42.65" customHeight="1">
      <c r="B2959" s="1463" t="s">
        <v>2307</v>
      </c>
      <c r="C2959" s="615" t="s">
        <v>3515</v>
      </c>
      <c r="D2959" s="1464" t="s">
        <v>2177</v>
      </c>
      <c r="E2959" s="129"/>
      <c r="F2959" s="74"/>
      <c r="G2959" s="74"/>
      <c r="H2959" s="94"/>
      <c r="I2959" s="93"/>
      <c r="J2959" s="1440"/>
      <c r="K2959" s="95"/>
      <c r="L2959" s="791" t="s">
        <v>906</v>
      </c>
      <c r="M2959" s="154" t="s">
        <v>86</v>
      </c>
      <c r="N2959" s="1334" t="s">
        <v>909</v>
      </c>
      <c r="O2959" s="1408" t="s">
        <v>3516</v>
      </c>
      <c r="P2959" s="1343" t="s">
        <v>3493</v>
      </c>
    </row>
    <row r="2960" spans="2:16" s="75" customFormat="1" ht="42.65" customHeight="1">
      <c r="B2960" s="1463" t="s">
        <v>2307</v>
      </c>
      <c r="C2960" s="615" t="s">
        <v>3517</v>
      </c>
      <c r="D2960" s="1464" t="s">
        <v>2177</v>
      </c>
      <c r="E2960" s="129"/>
      <c r="F2960" s="74"/>
      <c r="G2960" s="74"/>
      <c r="H2960" s="94"/>
      <c r="I2960" s="93"/>
      <c r="J2960" s="1440"/>
      <c r="K2960" s="95"/>
      <c r="L2960" s="117" t="s">
        <v>52</v>
      </c>
      <c r="M2960" s="154" t="s">
        <v>86</v>
      </c>
      <c r="N2960" s="1334" t="s">
        <v>909</v>
      </c>
      <c r="O2960" s="1408" t="s">
        <v>3518</v>
      </c>
      <c r="P2960" s="179" t="s">
        <v>3469</v>
      </c>
    </row>
    <row r="2961" spans="2:16" s="75" customFormat="1" ht="42.65" customHeight="1">
      <c r="B2961" s="1463" t="s">
        <v>2307</v>
      </c>
      <c r="C2961" s="615" t="s">
        <v>3517</v>
      </c>
      <c r="D2961" s="1464" t="s">
        <v>2177</v>
      </c>
      <c r="E2961" s="129"/>
      <c r="F2961" s="74"/>
      <c r="G2961" s="74"/>
      <c r="H2961" s="94"/>
      <c r="I2961" s="93"/>
      <c r="J2961" s="1440"/>
      <c r="K2961" s="95"/>
      <c r="L2961" s="117" t="s">
        <v>445</v>
      </c>
      <c r="M2961" s="154" t="s">
        <v>86</v>
      </c>
      <c r="N2961" s="1334" t="s">
        <v>909</v>
      </c>
      <c r="O2961" s="1408" t="s">
        <v>3518</v>
      </c>
      <c r="P2961" s="179" t="s">
        <v>3519</v>
      </c>
    </row>
    <row r="2962" spans="2:16" s="75" customFormat="1" ht="42.65" customHeight="1">
      <c r="B2962" s="1463" t="s">
        <v>2307</v>
      </c>
      <c r="C2962" s="615" t="s">
        <v>3517</v>
      </c>
      <c r="D2962" s="1464" t="s">
        <v>2177</v>
      </c>
      <c r="E2962" s="129"/>
      <c r="F2962" s="74"/>
      <c r="G2962" s="74"/>
      <c r="H2962" s="94"/>
      <c r="I2962" s="93"/>
      <c r="J2962" s="1440"/>
      <c r="K2962" s="95"/>
      <c r="L2962" s="117" t="s">
        <v>447</v>
      </c>
      <c r="M2962" s="154" t="s">
        <v>86</v>
      </c>
      <c r="N2962" s="1334" t="s">
        <v>909</v>
      </c>
      <c r="O2962" s="1408" t="s">
        <v>3518</v>
      </c>
      <c r="P2962" s="179" t="s">
        <v>3469</v>
      </c>
    </row>
    <row r="2963" spans="2:16" s="75" customFormat="1" ht="42.65" customHeight="1">
      <c r="B2963" s="1463" t="s">
        <v>2307</v>
      </c>
      <c r="C2963" s="615" t="s">
        <v>3520</v>
      </c>
      <c r="D2963" s="1464" t="s">
        <v>2177</v>
      </c>
      <c r="E2963" s="129"/>
      <c r="F2963" s="74"/>
      <c r="G2963" s="74"/>
      <c r="H2963" s="94"/>
      <c r="I2963" s="93"/>
      <c r="J2963" s="1440"/>
      <c r="K2963" s="95"/>
      <c r="L2963" s="117" t="s">
        <v>52</v>
      </c>
      <c r="M2963" s="154" t="s">
        <v>86</v>
      </c>
      <c r="N2963" s="1334" t="s">
        <v>909</v>
      </c>
      <c r="O2963" s="1408" t="s">
        <v>3521</v>
      </c>
      <c r="P2963" s="1402" t="s">
        <v>3469</v>
      </c>
    </row>
    <row r="2964" spans="2:16" s="75" customFormat="1" ht="42.65" customHeight="1">
      <c r="B2964" s="1463" t="s">
        <v>2307</v>
      </c>
      <c r="C2964" s="615" t="s">
        <v>3520</v>
      </c>
      <c r="D2964" s="1464" t="s">
        <v>2177</v>
      </c>
      <c r="E2964" s="129"/>
      <c r="F2964" s="74"/>
      <c r="G2964" s="74"/>
      <c r="H2964" s="94"/>
      <c r="I2964" s="93"/>
      <c r="J2964" s="1440"/>
      <c r="K2964" s="95"/>
      <c r="L2964" s="117" t="s">
        <v>445</v>
      </c>
      <c r="M2964" s="154" t="s">
        <v>86</v>
      </c>
      <c r="N2964" s="1334" t="s">
        <v>909</v>
      </c>
      <c r="O2964" s="1408" t="s">
        <v>3521</v>
      </c>
      <c r="P2964" s="1343" t="s">
        <v>3522</v>
      </c>
    </row>
    <row r="2965" spans="2:16" s="75" customFormat="1" ht="42.65" customHeight="1">
      <c r="B2965" s="1463" t="s">
        <v>2307</v>
      </c>
      <c r="C2965" s="615" t="s">
        <v>3520</v>
      </c>
      <c r="D2965" s="1464" t="s">
        <v>2177</v>
      </c>
      <c r="E2965" s="129"/>
      <c r="F2965" s="74"/>
      <c r="G2965" s="74"/>
      <c r="H2965" s="94"/>
      <c r="I2965" s="93"/>
      <c r="J2965" s="1440"/>
      <c r="K2965" s="95"/>
      <c r="L2965" s="117" t="s">
        <v>447</v>
      </c>
      <c r="M2965" s="154" t="s">
        <v>86</v>
      </c>
      <c r="N2965" s="1334" t="s">
        <v>909</v>
      </c>
      <c r="O2965" s="1408" t="s">
        <v>3521</v>
      </c>
      <c r="P2965" s="179" t="s">
        <v>3469</v>
      </c>
    </row>
    <row r="2966" spans="2:16" s="75" customFormat="1" ht="42.65" customHeight="1">
      <c r="B2966" s="1463" t="s">
        <v>2307</v>
      </c>
      <c r="C2966" s="615" t="s">
        <v>3523</v>
      </c>
      <c r="D2966" s="1464" t="s">
        <v>2177</v>
      </c>
      <c r="E2966" s="129"/>
      <c r="F2966" s="74"/>
      <c r="G2966" s="74"/>
      <c r="H2966" s="94"/>
      <c r="I2966" s="93"/>
      <c r="J2966" s="1440"/>
      <c r="K2966" s="95"/>
      <c r="L2966" s="117" t="s">
        <v>52</v>
      </c>
      <c r="M2966" s="154" t="s">
        <v>86</v>
      </c>
      <c r="N2966" s="1334" t="s">
        <v>909</v>
      </c>
      <c r="O2966" s="1408" t="s">
        <v>3524</v>
      </c>
      <c r="P2966" s="179" t="s">
        <v>3525</v>
      </c>
    </row>
    <row r="2967" spans="2:16" s="75" customFormat="1" ht="42.65" customHeight="1">
      <c r="B2967" s="1463" t="s">
        <v>2307</v>
      </c>
      <c r="C2967" s="615" t="s">
        <v>3523</v>
      </c>
      <c r="D2967" s="1464" t="s">
        <v>2177</v>
      </c>
      <c r="E2967" s="129"/>
      <c r="F2967" s="74"/>
      <c r="G2967" s="74"/>
      <c r="H2967" s="94"/>
      <c r="I2967" s="93"/>
      <c r="J2967" s="1440"/>
      <c r="K2967" s="95"/>
      <c r="L2967" s="117" t="s">
        <v>447</v>
      </c>
      <c r="M2967" s="154" t="s">
        <v>86</v>
      </c>
      <c r="N2967" s="1334" t="s">
        <v>909</v>
      </c>
      <c r="O2967" s="1408" t="s">
        <v>3524</v>
      </c>
      <c r="P2967" s="179" t="s">
        <v>3525</v>
      </c>
    </row>
    <row r="2968" spans="2:16" s="75" customFormat="1" ht="42.65" customHeight="1">
      <c r="B2968" s="1463" t="s">
        <v>2307</v>
      </c>
      <c r="C2968" s="615" t="s">
        <v>3523</v>
      </c>
      <c r="D2968" s="1464" t="s">
        <v>2177</v>
      </c>
      <c r="E2968" s="129"/>
      <c r="F2968" s="74"/>
      <c r="G2968" s="74"/>
      <c r="H2968" s="94"/>
      <c r="I2968" s="93"/>
      <c r="J2968" s="1440"/>
      <c r="K2968" s="95"/>
      <c r="L2968" s="117" t="s">
        <v>904</v>
      </c>
      <c r="M2968" s="154" t="s">
        <v>86</v>
      </c>
      <c r="N2968" s="1334" t="s">
        <v>909</v>
      </c>
      <c r="O2968" s="1408" t="s">
        <v>3524</v>
      </c>
      <c r="P2968" s="1343" t="s">
        <v>3493</v>
      </c>
    </row>
    <row r="2969" spans="2:16" s="75" customFormat="1" ht="42.65" customHeight="1">
      <c r="B2969" s="1463" t="s">
        <v>2307</v>
      </c>
      <c r="C2969" s="615" t="s">
        <v>3523</v>
      </c>
      <c r="D2969" s="1464" t="s">
        <v>2177</v>
      </c>
      <c r="E2969" s="129"/>
      <c r="F2969" s="74"/>
      <c r="G2969" s="74"/>
      <c r="H2969" s="94"/>
      <c r="I2969" s="93"/>
      <c r="J2969" s="1440"/>
      <c r="K2969" s="95"/>
      <c r="L2969" s="117" t="s">
        <v>906</v>
      </c>
      <c r="M2969" s="154" t="s">
        <v>86</v>
      </c>
      <c r="N2969" s="1334" t="s">
        <v>909</v>
      </c>
      <c r="O2969" s="1408" t="s">
        <v>3524</v>
      </c>
      <c r="P2969" s="1343" t="s">
        <v>3493</v>
      </c>
    </row>
    <row r="2970" spans="2:16" s="75" customFormat="1" ht="42.65" customHeight="1">
      <c r="B2970" s="1463" t="s">
        <v>2307</v>
      </c>
      <c r="C2970" s="615" t="s">
        <v>3526</v>
      </c>
      <c r="D2970" s="1464" t="s">
        <v>2177</v>
      </c>
      <c r="E2970" s="129"/>
      <c r="F2970" s="74"/>
      <c r="G2970" s="74"/>
      <c r="H2970" s="94"/>
      <c r="I2970" s="93"/>
      <c r="J2970" s="1440"/>
      <c r="K2970" s="95"/>
      <c r="L2970" s="117" t="s">
        <v>52</v>
      </c>
      <c r="M2970" s="154" t="s">
        <v>86</v>
      </c>
      <c r="N2970" s="1334" t="s">
        <v>909</v>
      </c>
      <c r="O2970" s="1408" t="s">
        <v>3527</v>
      </c>
      <c r="P2970" s="179" t="s">
        <v>3490</v>
      </c>
    </row>
    <row r="2971" spans="2:16" s="75" customFormat="1" ht="42.65" customHeight="1">
      <c r="B2971" s="1463" t="s">
        <v>2307</v>
      </c>
      <c r="C2971" s="615" t="s">
        <v>3526</v>
      </c>
      <c r="D2971" s="1464" t="s">
        <v>2177</v>
      </c>
      <c r="E2971" s="129"/>
      <c r="F2971" s="74"/>
      <c r="G2971" s="74"/>
      <c r="H2971" s="94"/>
      <c r="I2971" s="93"/>
      <c r="J2971" s="1440"/>
      <c r="K2971" s="95"/>
      <c r="L2971" s="117" t="s">
        <v>447</v>
      </c>
      <c r="M2971" s="154" t="s">
        <v>86</v>
      </c>
      <c r="N2971" s="1334" t="s">
        <v>909</v>
      </c>
      <c r="O2971" s="1408" t="s">
        <v>3527</v>
      </c>
      <c r="P2971" s="179" t="s">
        <v>3420</v>
      </c>
    </row>
    <row r="2972" spans="2:16" s="75" customFormat="1" ht="42.65" customHeight="1">
      <c r="B2972" s="1463" t="s">
        <v>2307</v>
      </c>
      <c r="C2972" s="615" t="s">
        <v>3526</v>
      </c>
      <c r="D2972" s="1464" t="s">
        <v>2177</v>
      </c>
      <c r="E2972" s="129"/>
      <c r="F2972" s="74"/>
      <c r="G2972" s="74"/>
      <c r="H2972" s="94"/>
      <c r="I2972" s="93"/>
      <c r="J2972" s="1440"/>
      <c r="K2972" s="95"/>
      <c r="L2972" s="117" t="s">
        <v>904</v>
      </c>
      <c r="M2972" s="154" t="s">
        <v>86</v>
      </c>
      <c r="N2972" s="1334" t="s">
        <v>909</v>
      </c>
      <c r="O2972" s="1408" t="s">
        <v>3527</v>
      </c>
      <c r="P2972" s="179" t="s">
        <v>3416</v>
      </c>
    </row>
    <row r="2973" spans="2:16" s="75" customFormat="1" ht="42.65" customHeight="1">
      <c r="B2973" s="1463" t="s">
        <v>2307</v>
      </c>
      <c r="C2973" s="615" t="s">
        <v>3526</v>
      </c>
      <c r="D2973" s="1464" t="s">
        <v>2177</v>
      </c>
      <c r="E2973" s="129"/>
      <c r="F2973" s="74"/>
      <c r="G2973" s="74"/>
      <c r="H2973" s="94"/>
      <c r="I2973" s="93"/>
      <c r="J2973" s="1440"/>
      <c r="K2973" s="95"/>
      <c r="L2973" s="117" t="s">
        <v>906</v>
      </c>
      <c r="M2973" s="154" t="s">
        <v>86</v>
      </c>
      <c r="N2973" s="1334" t="s">
        <v>909</v>
      </c>
      <c r="O2973" s="1408" t="s">
        <v>3527</v>
      </c>
      <c r="P2973" s="179" t="s">
        <v>3416</v>
      </c>
    </row>
    <row r="2974" spans="2:16" s="75" customFormat="1" ht="42.65" customHeight="1">
      <c r="B2974" s="1463" t="s">
        <v>2307</v>
      </c>
      <c r="C2974" s="615" t="s">
        <v>3528</v>
      </c>
      <c r="D2974" s="1464" t="s">
        <v>2177</v>
      </c>
      <c r="E2974" s="129"/>
      <c r="F2974" s="74"/>
      <c r="G2974" s="74"/>
      <c r="H2974" s="94"/>
      <c r="I2974" s="93"/>
      <c r="J2974" s="1440"/>
      <c r="K2974" s="95"/>
      <c r="L2974" s="117" t="s">
        <v>52</v>
      </c>
      <c r="M2974" s="154" t="s">
        <v>86</v>
      </c>
      <c r="N2974" s="1334" t="s">
        <v>909</v>
      </c>
      <c r="O2974" s="1408" t="s">
        <v>3529</v>
      </c>
      <c r="P2974" s="179" t="s">
        <v>3420</v>
      </c>
    </row>
    <row r="2975" spans="2:16" s="75" customFormat="1" ht="42.65" customHeight="1">
      <c r="B2975" s="1463" t="s">
        <v>2307</v>
      </c>
      <c r="C2975" s="615" t="s">
        <v>3528</v>
      </c>
      <c r="D2975" s="1464" t="s">
        <v>2177</v>
      </c>
      <c r="E2975" s="129"/>
      <c r="F2975" s="74"/>
      <c r="G2975" s="74"/>
      <c r="H2975" s="94"/>
      <c r="I2975" s="93"/>
      <c r="J2975" s="1440"/>
      <c r="K2975" s="95"/>
      <c r="L2975" s="117" t="s">
        <v>447</v>
      </c>
      <c r="M2975" s="154" t="s">
        <v>86</v>
      </c>
      <c r="N2975" s="1334" t="s">
        <v>909</v>
      </c>
      <c r="O2975" s="1408" t="s">
        <v>3529</v>
      </c>
      <c r="P2975" s="179" t="s">
        <v>3490</v>
      </c>
    </row>
    <row r="2976" spans="2:16" s="75" customFormat="1" ht="42.65" customHeight="1">
      <c r="B2976" s="1463" t="s">
        <v>2307</v>
      </c>
      <c r="C2976" s="615" t="s">
        <v>3528</v>
      </c>
      <c r="D2976" s="1464" t="s">
        <v>2177</v>
      </c>
      <c r="E2976" s="129"/>
      <c r="F2976" s="74"/>
      <c r="G2976" s="74"/>
      <c r="H2976" s="94"/>
      <c r="I2976" s="93"/>
      <c r="J2976" s="1440"/>
      <c r="K2976" s="95"/>
      <c r="L2976" s="117" t="s">
        <v>904</v>
      </c>
      <c r="M2976" s="154" t="s">
        <v>86</v>
      </c>
      <c r="N2976" s="1334" t="s">
        <v>909</v>
      </c>
      <c r="O2976" s="1408" t="s">
        <v>3529</v>
      </c>
      <c r="P2976" s="179" t="s">
        <v>3416</v>
      </c>
    </row>
    <row r="2977" spans="2:16" s="75" customFormat="1" ht="42.65" customHeight="1">
      <c r="B2977" s="1463" t="s">
        <v>2307</v>
      </c>
      <c r="C2977" s="615" t="s">
        <v>3528</v>
      </c>
      <c r="D2977" s="1464" t="s">
        <v>2177</v>
      </c>
      <c r="E2977" s="129"/>
      <c r="F2977" s="74"/>
      <c r="G2977" s="74"/>
      <c r="H2977" s="94"/>
      <c r="I2977" s="93"/>
      <c r="J2977" s="1440"/>
      <c r="K2977" s="95"/>
      <c r="L2977" s="117" t="s">
        <v>906</v>
      </c>
      <c r="M2977" s="154" t="s">
        <v>86</v>
      </c>
      <c r="N2977" s="1334" t="s">
        <v>909</v>
      </c>
      <c r="O2977" s="1408" t="s">
        <v>3529</v>
      </c>
      <c r="P2977" s="179" t="s">
        <v>3416</v>
      </c>
    </row>
    <row r="2978" spans="2:16" s="75" customFormat="1" ht="42.65" customHeight="1">
      <c r="B2978" s="1463" t="s">
        <v>2307</v>
      </c>
      <c r="C2978" s="615" t="s">
        <v>3530</v>
      </c>
      <c r="D2978" s="1464" t="s">
        <v>2177</v>
      </c>
      <c r="E2978" s="129"/>
      <c r="F2978" s="74"/>
      <c r="G2978" s="74"/>
      <c r="H2978" s="94"/>
      <c r="I2978" s="93"/>
      <c r="J2978" s="1440"/>
      <c r="K2978" s="95"/>
      <c r="L2978" s="117" t="s">
        <v>52</v>
      </c>
      <c r="M2978" s="154" t="s">
        <v>86</v>
      </c>
      <c r="N2978" s="1334" t="s">
        <v>909</v>
      </c>
      <c r="O2978" s="1408" t="s">
        <v>3531</v>
      </c>
      <c r="P2978" s="179" t="s">
        <v>3490</v>
      </c>
    </row>
    <row r="2979" spans="2:16" s="75" customFormat="1" ht="42.65" customHeight="1">
      <c r="B2979" s="1463" t="s">
        <v>2307</v>
      </c>
      <c r="C2979" s="615" t="s">
        <v>3530</v>
      </c>
      <c r="D2979" s="1464" t="s">
        <v>2177</v>
      </c>
      <c r="E2979" s="129"/>
      <c r="F2979" s="74"/>
      <c r="G2979" s="74"/>
      <c r="H2979" s="94"/>
      <c r="I2979" s="93"/>
      <c r="J2979" s="1440"/>
      <c r="K2979" s="95"/>
      <c r="L2979" s="117" t="s">
        <v>447</v>
      </c>
      <c r="M2979" s="154" t="s">
        <v>86</v>
      </c>
      <c r="N2979" s="1334" t="s">
        <v>909</v>
      </c>
      <c r="O2979" s="1408" t="s">
        <v>3531</v>
      </c>
      <c r="P2979" s="179" t="s">
        <v>3512</v>
      </c>
    </row>
    <row r="2980" spans="2:16" s="75" customFormat="1" ht="42.65" customHeight="1">
      <c r="B2980" s="1463" t="s">
        <v>2307</v>
      </c>
      <c r="C2980" s="615" t="s">
        <v>3530</v>
      </c>
      <c r="D2980" s="1464" t="s">
        <v>2177</v>
      </c>
      <c r="E2980" s="129"/>
      <c r="F2980" s="74"/>
      <c r="G2980" s="74"/>
      <c r="H2980" s="94"/>
      <c r="I2980" s="93"/>
      <c r="J2980" s="1440"/>
      <c r="K2980" s="95"/>
      <c r="L2980" s="117" t="s">
        <v>904</v>
      </c>
      <c r="M2980" s="154" t="s">
        <v>86</v>
      </c>
      <c r="N2980" s="1334" t="s">
        <v>909</v>
      </c>
      <c r="O2980" s="1408" t="s">
        <v>3531</v>
      </c>
      <c r="P2980" s="179" t="s">
        <v>3416</v>
      </c>
    </row>
    <row r="2981" spans="2:16" s="75" customFormat="1" ht="42.65" customHeight="1">
      <c r="B2981" s="1463" t="s">
        <v>2307</v>
      </c>
      <c r="C2981" s="615" t="s">
        <v>3530</v>
      </c>
      <c r="D2981" s="1464" t="s">
        <v>2177</v>
      </c>
      <c r="E2981" s="129"/>
      <c r="F2981" s="74"/>
      <c r="G2981" s="74"/>
      <c r="H2981" s="94"/>
      <c r="I2981" s="93"/>
      <c r="J2981" s="1440"/>
      <c r="K2981" s="95"/>
      <c r="L2981" s="117" t="s">
        <v>906</v>
      </c>
      <c r="M2981" s="154" t="s">
        <v>86</v>
      </c>
      <c r="N2981" s="1334" t="s">
        <v>909</v>
      </c>
      <c r="O2981" s="1408" t="s">
        <v>3531</v>
      </c>
      <c r="P2981" s="179" t="s">
        <v>3416</v>
      </c>
    </row>
    <row r="2982" spans="2:16" s="75" customFormat="1" ht="42.65" customHeight="1">
      <c r="B2982" s="1463" t="s">
        <v>2307</v>
      </c>
      <c r="C2982" s="615" t="s">
        <v>3532</v>
      </c>
      <c r="D2982" s="1464" t="s">
        <v>2177</v>
      </c>
      <c r="E2982" s="129"/>
      <c r="F2982" s="74"/>
      <c r="G2982" s="74"/>
      <c r="H2982" s="94"/>
      <c r="I2982" s="93"/>
      <c r="J2982" s="1440"/>
      <c r="K2982" s="95"/>
      <c r="L2982" s="117" t="s">
        <v>52</v>
      </c>
      <c r="M2982" s="154" t="s">
        <v>86</v>
      </c>
      <c r="N2982" s="1334" t="s">
        <v>909</v>
      </c>
      <c r="O2982" s="1408" t="s">
        <v>3533</v>
      </c>
      <c r="P2982" s="179" t="s">
        <v>3490</v>
      </c>
    </row>
    <row r="2983" spans="2:16" s="75" customFormat="1" ht="42.65" customHeight="1">
      <c r="B2983" s="1463" t="s">
        <v>2307</v>
      </c>
      <c r="C2983" s="615" t="s">
        <v>3532</v>
      </c>
      <c r="D2983" s="1464" t="s">
        <v>2177</v>
      </c>
      <c r="E2983" s="129"/>
      <c r="F2983" s="74"/>
      <c r="G2983" s="74"/>
      <c r="H2983" s="94"/>
      <c r="I2983" s="93"/>
      <c r="J2983" s="1440"/>
      <c r="K2983" s="95"/>
      <c r="L2983" s="117" t="s">
        <v>447</v>
      </c>
      <c r="M2983" s="154" t="s">
        <v>86</v>
      </c>
      <c r="N2983" s="1334" t="s">
        <v>909</v>
      </c>
      <c r="O2983" s="1408" t="s">
        <v>3533</v>
      </c>
      <c r="P2983" s="179" t="s">
        <v>3490</v>
      </c>
    </row>
    <row r="2984" spans="2:16" s="75" customFormat="1" ht="42.65" customHeight="1">
      <c r="B2984" s="1463" t="s">
        <v>2307</v>
      </c>
      <c r="C2984" s="615" t="s">
        <v>3532</v>
      </c>
      <c r="D2984" s="1464" t="s">
        <v>2177</v>
      </c>
      <c r="E2984" s="129"/>
      <c r="F2984" s="74"/>
      <c r="G2984" s="74"/>
      <c r="H2984" s="94"/>
      <c r="I2984" s="93"/>
      <c r="J2984" s="1440"/>
      <c r="K2984" s="95"/>
      <c r="L2984" s="117" t="s">
        <v>904</v>
      </c>
      <c r="M2984" s="154" t="s">
        <v>86</v>
      </c>
      <c r="N2984" s="1334" t="s">
        <v>909</v>
      </c>
      <c r="O2984" s="1408" t="s">
        <v>3533</v>
      </c>
      <c r="P2984" s="179" t="s">
        <v>3416</v>
      </c>
    </row>
    <row r="2985" spans="2:16" s="75" customFormat="1" ht="42.65" customHeight="1">
      <c r="B2985" s="1463" t="s">
        <v>2307</v>
      </c>
      <c r="C2985" s="615" t="s">
        <v>3532</v>
      </c>
      <c r="D2985" s="1464" t="s">
        <v>2177</v>
      </c>
      <c r="E2985" s="129"/>
      <c r="F2985" s="74"/>
      <c r="G2985" s="74"/>
      <c r="H2985" s="94"/>
      <c r="I2985" s="93"/>
      <c r="J2985" s="1440"/>
      <c r="K2985" s="95"/>
      <c r="L2985" s="117" t="s">
        <v>906</v>
      </c>
      <c r="M2985" s="154" t="s">
        <v>86</v>
      </c>
      <c r="N2985" s="1334" t="s">
        <v>909</v>
      </c>
      <c r="O2985" s="1408" t="s">
        <v>3533</v>
      </c>
      <c r="P2985" s="179" t="s">
        <v>3416</v>
      </c>
    </row>
    <row r="2986" spans="2:16" s="75" customFormat="1" ht="42.65" customHeight="1">
      <c r="B2986" s="1463" t="s">
        <v>2307</v>
      </c>
      <c r="C2986" s="615" t="s">
        <v>3534</v>
      </c>
      <c r="D2986" s="1464" t="s">
        <v>2177</v>
      </c>
      <c r="E2986" s="129"/>
      <c r="F2986" s="74"/>
      <c r="G2986" s="74"/>
      <c r="H2986" s="94"/>
      <c r="I2986" s="93"/>
      <c r="J2986" s="1440"/>
      <c r="K2986" s="95"/>
      <c r="L2986" s="117" t="s">
        <v>52</v>
      </c>
      <c r="M2986" s="154" t="s">
        <v>86</v>
      </c>
      <c r="N2986" s="1334" t="s">
        <v>909</v>
      </c>
      <c r="O2986" s="1408" t="s">
        <v>3535</v>
      </c>
      <c r="P2986" s="179" t="s">
        <v>3420</v>
      </c>
    </row>
    <row r="2987" spans="2:16" s="75" customFormat="1" ht="42.65" customHeight="1">
      <c r="B2987" s="1463" t="s">
        <v>2307</v>
      </c>
      <c r="C2987" s="615" t="s">
        <v>3534</v>
      </c>
      <c r="D2987" s="1464" t="s">
        <v>2177</v>
      </c>
      <c r="E2987" s="129"/>
      <c r="F2987" s="74"/>
      <c r="G2987" s="74"/>
      <c r="H2987" s="94"/>
      <c r="I2987" s="93"/>
      <c r="J2987" s="1440"/>
      <c r="K2987" s="95"/>
      <c r="L2987" s="117" t="s">
        <v>447</v>
      </c>
      <c r="M2987" s="154" t="s">
        <v>86</v>
      </c>
      <c r="N2987" s="1334" t="s">
        <v>909</v>
      </c>
      <c r="O2987" s="1408" t="s">
        <v>3535</v>
      </c>
      <c r="P2987" s="179" t="s">
        <v>3490</v>
      </c>
    </row>
    <row r="2988" spans="2:16" s="75" customFormat="1" ht="42.65" customHeight="1">
      <c r="B2988" s="1463" t="s">
        <v>2307</v>
      </c>
      <c r="C2988" s="615" t="s">
        <v>3534</v>
      </c>
      <c r="D2988" s="1464" t="s">
        <v>2177</v>
      </c>
      <c r="E2988" s="129"/>
      <c r="F2988" s="74"/>
      <c r="G2988" s="74"/>
      <c r="H2988" s="94"/>
      <c r="I2988" s="93"/>
      <c r="J2988" s="1440"/>
      <c r="K2988" s="95"/>
      <c r="L2988" s="117" t="s">
        <v>904</v>
      </c>
      <c r="M2988" s="154" t="s">
        <v>86</v>
      </c>
      <c r="N2988" s="1334" t="s">
        <v>909</v>
      </c>
      <c r="O2988" s="1408" t="s">
        <v>3535</v>
      </c>
      <c r="P2988" s="179" t="s">
        <v>3416</v>
      </c>
    </row>
    <row r="2989" spans="2:16" s="75" customFormat="1" ht="42.65" customHeight="1">
      <c r="B2989" s="1463" t="s">
        <v>2307</v>
      </c>
      <c r="C2989" s="615" t="s">
        <v>3534</v>
      </c>
      <c r="D2989" s="1464" t="s">
        <v>2177</v>
      </c>
      <c r="E2989" s="129"/>
      <c r="F2989" s="74"/>
      <c r="G2989" s="74"/>
      <c r="H2989" s="94"/>
      <c r="I2989" s="93"/>
      <c r="J2989" s="1440"/>
      <c r="K2989" s="95"/>
      <c r="L2989" s="117" t="s">
        <v>906</v>
      </c>
      <c r="M2989" s="154" t="s">
        <v>86</v>
      </c>
      <c r="N2989" s="1334" t="s">
        <v>909</v>
      </c>
      <c r="O2989" s="1408" t="s">
        <v>3535</v>
      </c>
      <c r="P2989" s="179" t="s">
        <v>3416</v>
      </c>
    </row>
    <row r="2990" spans="2:16" s="75" customFormat="1" ht="42.65" customHeight="1">
      <c r="B2990" s="1463" t="s">
        <v>2307</v>
      </c>
      <c r="C2990" s="615" t="s">
        <v>3536</v>
      </c>
      <c r="D2990" s="1464" t="s">
        <v>2177</v>
      </c>
      <c r="E2990" s="129"/>
      <c r="F2990" s="74"/>
      <c r="G2990" s="74"/>
      <c r="H2990" s="94"/>
      <c r="I2990" s="93"/>
      <c r="J2990" s="1440"/>
      <c r="K2990" s="95"/>
      <c r="L2990" s="117" t="s">
        <v>52</v>
      </c>
      <c r="M2990" s="154" t="s">
        <v>86</v>
      </c>
      <c r="N2990" s="1334" t="s">
        <v>909</v>
      </c>
      <c r="O2990" s="1408" t="s">
        <v>3537</v>
      </c>
      <c r="P2990" s="179" t="s">
        <v>3420</v>
      </c>
    </row>
    <row r="2991" spans="2:16" s="75" customFormat="1" ht="42.65" customHeight="1">
      <c r="B2991" s="1463" t="s">
        <v>2307</v>
      </c>
      <c r="C2991" s="615" t="s">
        <v>3536</v>
      </c>
      <c r="D2991" s="1464" t="s">
        <v>2177</v>
      </c>
      <c r="E2991" s="129"/>
      <c r="F2991" s="74"/>
      <c r="G2991" s="74"/>
      <c r="H2991" s="94"/>
      <c r="I2991" s="93"/>
      <c r="J2991" s="1440"/>
      <c r="K2991" s="95"/>
      <c r="L2991" s="117" t="s">
        <v>447</v>
      </c>
      <c r="M2991" s="154" t="s">
        <v>86</v>
      </c>
      <c r="N2991" s="1334" t="s">
        <v>909</v>
      </c>
      <c r="O2991" s="1408" t="s">
        <v>3537</v>
      </c>
      <c r="P2991" s="179" t="s">
        <v>3420</v>
      </c>
    </row>
    <row r="2992" spans="2:16" s="75" customFormat="1" ht="42.65" customHeight="1">
      <c r="B2992" s="1463" t="s">
        <v>2307</v>
      </c>
      <c r="C2992" s="615" t="s">
        <v>3536</v>
      </c>
      <c r="D2992" s="1464" t="s">
        <v>2177</v>
      </c>
      <c r="E2992" s="129"/>
      <c r="F2992" s="74"/>
      <c r="G2992" s="74"/>
      <c r="H2992" s="94"/>
      <c r="I2992" s="93"/>
      <c r="J2992" s="1440"/>
      <c r="K2992" s="95"/>
      <c r="L2992" s="117" t="s">
        <v>904</v>
      </c>
      <c r="M2992" s="154" t="s">
        <v>86</v>
      </c>
      <c r="N2992" s="1334" t="s">
        <v>909</v>
      </c>
      <c r="O2992" s="1408" t="s">
        <v>3537</v>
      </c>
      <c r="P2992" s="179" t="s">
        <v>3416</v>
      </c>
    </row>
    <row r="2993" spans="2:16" s="75" customFormat="1" ht="42.65" customHeight="1">
      <c r="B2993" s="1463" t="s">
        <v>2307</v>
      </c>
      <c r="C2993" s="615" t="s">
        <v>3536</v>
      </c>
      <c r="D2993" s="1464" t="s">
        <v>2177</v>
      </c>
      <c r="E2993" s="129"/>
      <c r="F2993" s="74"/>
      <c r="G2993" s="74"/>
      <c r="H2993" s="94"/>
      <c r="I2993" s="93"/>
      <c r="J2993" s="1440"/>
      <c r="K2993" s="95"/>
      <c r="L2993" s="117" t="s">
        <v>906</v>
      </c>
      <c r="M2993" s="154" t="s">
        <v>86</v>
      </c>
      <c r="N2993" s="1334" t="s">
        <v>909</v>
      </c>
      <c r="O2993" s="1408" t="s">
        <v>3537</v>
      </c>
      <c r="P2993" s="179" t="s">
        <v>3416</v>
      </c>
    </row>
    <row r="2994" spans="2:16" s="75" customFormat="1" ht="42.65" customHeight="1">
      <c r="B2994" s="1463" t="s">
        <v>2307</v>
      </c>
      <c r="C2994" s="615" t="s">
        <v>3538</v>
      </c>
      <c r="D2994" s="1464" t="s">
        <v>2177</v>
      </c>
      <c r="E2994" s="129"/>
      <c r="F2994" s="74"/>
      <c r="G2994" s="74"/>
      <c r="H2994" s="94"/>
      <c r="I2994" s="93"/>
      <c r="J2994" s="1440"/>
      <c r="K2994" s="95"/>
      <c r="L2994" s="117" t="s">
        <v>52</v>
      </c>
      <c r="M2994" s="154" t="s">
        <v>86</v>
      </c>
      <c r="N2994" s="1334" t="s">
        <v>909</v>
      </c>
      <c r="O2994" s="1408" t="s">
        <v>3539</v>
      </c>
      <c r="P2994" s="179" t="s">
        <v>3420</v>
      </c>
    </row>
    <row r="2995" spans="2:16" s="75" customFormat="1" ht="42.65" customHeight="1">
      <c r="B2995" s="1463" t="s">
        <v>2307</v>
      </c>
      <c r="C2995" s="615" t="s">
        <v>3538</v>
      </c>
      <c r="D2995" s="1464" t="s">
        <v>2177</v>
      </c>
      <c r="E2995" s="129"/>
      <c r="F2995" s="74"/>
      <c r="G2995" s="74"/>
      <c r="H2995" s="94"/>
      <c r="I2995" s="93"/>
      <c r="J2995" s="1440"/>
      <c r="K2995" s="95"/>
      <c r="L2995" s="117" t="s">
        <v>447</v>
      </c>
      <c r="M2995" s="154" t="s">
        <v>86</v>
      </c>
      <c r="N2995" s="1334" t="s">
        <v>909</v>
      </c>
      <c r="O2995" s="1408" t="s">
        <v>3539</v>
      </c>
      <c r="P2995" s="179" t="s">
        <v>3490</v>
      </c>
    </row>
    <row r="2996" spans="2:16" s="75" customFormat="1" ht="42.65" customHeight="1">
      <c r="B2996" s="1463" t="s">
        <v>2307</v>
      </c>
      <c r="C2996" s="615" t="s">
        <v>3538</v>
      </c>
      <c r="D2996" s="1464" t="s">
        <v>2177</v>
      </c>
      <c r="E2996" s="129"/>
      <c r="F2996" s="74"/>
      <c r="G2996" s="74"/>
      <c r="H2996" s="94"/>
      <c r="I2996" s="93"/>
      <c r="J2996" s="1440"/>
      <c r="K2996" s="95"/>
      <c r="L2996" s="117" t="s">
        <v>904</v>
      </c>
      <c r="M2996" s="154" t="s">
        <v>86</v>
      </c>
      <c r="N2996" s="1334" t="s">
        <v>909</v>
      </c>
      <c r="O2996" s="1408" t="s">
        <v>3539</v>
      </c>
      <c r="P2996" s="179" t="s">
        <v>3416</v>
      </c>
    </row>
    <row r="2997" spans="2:16" s="75" customFormat="1" ht="42.65" customHeight="1">
      <c r="B2997" s="1463" t="s">
        <v>2307</v>
      </c>
      <c r="C2997" s="615" t="s">
        <v>3538</v>
      </c>
      <c r="D2997" s="1464" t="s">
        <v>2177</v>
      </c>
      <c r="E2997" s="129"/>
      <c r="F2997" s="74"/>
      <c r="G2997" s="74"/>
      <c r="H2997" s="94"/>
      <c r="I2997" s="93"/>
      <c r="J2997" s="1440"/>
      <c r="K2997" s="95"/>
      <c r="L2997" s="117" t="s">
        <v>906</v>
      </c>
      <c r="M2997" s="154" t="s">
        <v>86</v>
      </c>
      <c r="N2997" s="1334" t="s">
        <v>909</v>
      </c>
      <c r="O2997" s="1408" t="s">
        <v>3539</v>
      </c>
      <c r="P2997" s="179" t="s">
        <v>3416</v>
      </c>
    </row>
    <row r="2998" spans="2:16" s="75" customFormat="1" ht="100" customHeight="1">
      <c r="B2998" s="1463" t="s">
        <v>2307</v>
      </c>
      <c r="C2998" s="615" t="s">
        <v>3540</v>
      </c>
      <c r="D2998" s="1464" t="s">
        <v>2177</v>
      </c>
      <c r="E2998" s="129"/>
      <c r="F2998" s="74"/>
      <c r="G2998" s="74"/>
      <c r="H2998" s="94"/>
      <c r="I2998" s="93"/>
      <c r="J2998" s="1440"/>
      <c r="K2998" s="95"/>
      <c r="L2998" s="117" t="s">
        <v>43</v>
      </c>
      <c r="M2998" s="154" t="s">
        <v>86</v>
      </c>
      <c r="N2998" s="1334" t="s">
        <v>909</v>
      </c>
      <c r="O2998" s="1408" t="s">
        <v>3541</v>
      </c>
      <c r="P2998" s="179" t="s">
        <v>3525</v>
      </c>
    </row>
    <row r="2999" spans="2:16" s="75" customFormat="1" ht="100" customHeight="1">
      <c r="B2999" s="1463" t="s">
        <v>2307</v>
      </c>
      <c r="C2999" s="615" t="s">
        <v>3540</v>
      </c>
      <c r="D2999" s="1464" t="s">
        <v>2177</v>
      </c>
      <c r="E2999" s="129"/>
      <c r="F2999" s="74"/>
      <c r="G2999" s="74"/>
      <c r="H2999" s="94"/>
      <c r="I2999" s="93"/>
      <c r="J2999" s="1440"/>
      <c r="K2999" s="95"/>
      <c r="L2999" s="117" t="s">
        <v>447</v>
      </c>
      <c r="M2999" s="154" t="s">
        <v>86</v>
      </c>
      <c r="N2999" s="1334" t="s">
        <v>909</v>
      </c>
      <c r="O2999" s="1408" t="s">
        <v>3541</v>
      </c>
      <c r="P2999" s="179" t="s">
        <v>3542</v>
      </c>
    </row>
    <row r="3000" spans="2:16" s="75" customFormat="1" ht="100" customHeight="1">
      <c r="B3000" s="1463" t="s">
        <v>2307</v>
      </c>
      <c r="C3000" s="615" t="s">
        <v>3540</v>
      </c>
      <c r="D3000" s="1464" t="s">
        <v>2177</v>
      </c>
      <c r="E3000" s="129"/>
      <c r="F3000" s="74"/>
      <c r="G3000" s="74"/>
      <c r="H3000" s="94"/>
      <c r="I3000" s="93"/>
      <c r="J3000" s="1440"/>
      <c r="K3000" s="95"/>
      <c r="L3000" s="117" t="s">
        <v>904</v>
      </c>
      <c r="M3000" s="154" t="s">
        <v>86</v>
      </c>
      <c r="N3000" s="1334" t="s">
        <v>909</v>
      </c>
      <c r="O3000" s="1408" t="s">
        <v>3541</v>
      </c>
      <c r="P3000" s="179" t="s">
        <v>3543</v>
      </c>
    </row>
    <row r="3001" spans="2:16" s="75" customFormat="1" ht="100" customHeight="1">
      <c r="B3001" s="1463" t="s">
        <v>2307</v>
      </c>
      <c r="C3001" s="615" t="s">
        <v>3540</v>
      </c>
      <c r="D3001" s="1464" t="s">
        <v>2177</v>
      </c>
      <c r="E3001" s="129"/>
      <c r="F3001" s="74"/>
      <c r="G3001" s="74"/>
      <c r="H3001" s="94"/>
      <c r="I3001" s="93"/>
      <c r="J3001" s="1440"/>
      <c r="K3001" s="95"/>
      <c r="L3001" s="117" t="s">
        <v>906</v>
      </c>
      <c r="M3001" s="154" t="s">
        <v>86</v>
      </c>
      <c r="N3001" s="1334" t="s">
        <v>909</v>
      </c>
      <c r="O3001" s="1408" t="s">
        <v>3541</v>
      </c>
      <c r="P3001" s="179" t="s">
        <v>3543</v>
      </c>
    </row>
    <row r="3002" spans="2:16" s="75" customFormat="1" ht="100" customHeight="1">
      <c r="B3002" s="1463" t="s">
        <v>2307</v>
      </c>
      <c r="C3002" s="615" t="s">
        <v>3544</v>
      </c>
      <c r="D3002" s="1464" t="s">
        <v>2177</v>
      </c>
      <c r="E3002" s="129"/>
      <c r="F3002" s="74"/>
      <c r="G3002" s="74"/>
      <c r="H3002" s="94"/>
      <c r="I3002" s="93"/>
      <c r="J3002" s="1440"/>
      <c r="K3002" s="95"/>
      <c r="L3002" s="117" t="s">
        <v>52</v>
      </c>
      <c r="M3002" s="154" t="s">
        <v>86</v>
      </c>
      <c r="N3002" s="1334" t="s">
        <v>909</v>
      </c>
      <c r="O3002" s="1408" t="s">
        <v>3545</v>
      </c>
      <c r="P3002" s="179" t="s">
        <v>3525</v>
      </c>
    </row>
    <row r="3003" spans="2:16" s="75" customFormat="1" ht="100" customHeight="1">
      <c r="B3003" s="1463" t="s">
        <v>2307</v>
      </c>
      <c r="C3003" s="615" t="s">
        <v>3544</v>
      </c>
      <c r="D3003" s="1464" t="s">
        <v>2177</v>
      </c>
      <c r="E3003" s="129"/>
      <c r="F3003" s="74"/>
      <c r="G3003" s="74"/>
      <c r="H3003" s="94"/>
      <c r="I3003" s="93"/>
      <c r="J3003" s="1440"/>
      <c r="K3003" s="95"/>
      <c r="L3003" s="117" t="s">
        <v>447</v>
      </c>
      <c r="M3003" s="154" t="s">
        <v>86</v>
      </c>
      <c r="N3003" s="1334" t="s">
        <v>909</v>
      </c>
      <c r="O3003" s="1408" t="s">
        <v>3545</v>
      </c>
      <c r="P3003" s="179" t="s">
        <v>3546</v>
      </c>
    </row>
    <row r="3004" spans="2:16" s="75" customFormat="1" ht="100" customHeight="1">
      <c r="B3004" s="1463" t="s">
        <v>2307</v>
      </c>
      <c r="C3004" s="615" t="s">
        <v>3544</v>
      </c>
      <c r="D3004" s="1464" t="s">
        <v>2177</v>
      </c>
      <c r="E3004" s="129"/>
      <c r="F3004" s="74"/>
      <c r="G3004" s="74"/>
      <c r="H3004" s="94"/>
      <c r="I3004" s="93"/>
      <c r="J3004" s="1440"/>
      <c r="K3004" s="95"/>
      <c r="L3004" s="117" t="s">
        <v>904</v>
      </c>
      <c r="M3004" s="154" t="s">
        <v>86</v>
      </c>
      <c r="N3004" s="1334" t="s">
        <v>909</v>
      </c>
      <c r="O3004" s="1408" t="s">
        <v>3545</v>
      </c>
      <c r="P3004" s="179" t="s">
        <v>3543</v>
      </c>
    </row>
    <row r="3005" spans="2:16" s="75" customFormat="1" ht="100" customHeight="1">
      <c r="B3005" s="1463" t="s">
        <v>2307</v>
      </c>
      <c r="C3005" s="615" t="s">
        <v>3544</v>
      </c>
      <c r="D3005" s="1464" t="s">
        <v>2177</v>
      </c>
      <c r="E3005" s="129"/>
      <c r="F3005" s="74"/>
      <c r="G3005" s="74"/>
      <c r="H3005" s="94"/>
      <c r="I3005" s="93"/>
      <c r="J3005" s="1440"/>
      <c r="K3005" s="95"/>
      <c r="L3005" s="117" t="s">
        <v>906</v>
      </c>
      <c r="M3005" s="154" t="s">
        <v>86</v>
      </c>
      <c r="N3005" s="1334" t="s">
        <v>909</v>
      </c>
      <c r="O3005" s="1408" t="s">
        <v>3545</v>
      </c>
      <c r="P3005" s="179" t="s">
        <v>3543</v>
      </c>
    </row>
    <row r="3006" spans="2:16" s="75" customFormat="1" ht="100" customHeight="1">
      <c r="B3006" s="1463" t="s">
        <v>2307</v>
      </c>
      <c r="C3006" s="615" t="s">
        <v>3547</v>
      </c>
      <c r="D3006" s="1464" t="s">
        <v>2177</v>
      </c>
      <c r="E3006" s="129"/>
      <c r="F3006" s="74"/>
      <c r="G3006" s="74"/>
      <c r="H3006" s="94"/>
      <c r="I3006" s="93"/>
      <c r="J3006" s="1440"/>
      <c r="K3006" s="95"/>
      <c r="L3006" s="117" t="s">
        <v>52</v>
      </c>
      <c r="M3006" s="154" t="s">
        <v>86</v>
      </c>
      <c r="N3006" s="1334" t="s">
        <v>909</v>
      </c>
      <c r="O3006" s="1408" t="s">
        <v>3548</v>
      </c>
      <c r="P3006" s="179" t="s">
        <v>3549</v>
      </c>
    </row>
    <row r="3007" spans="2:16" s="75" customFormat="1" ht="100" customHeight="1">
      <c r="B3007" s="1463" t="s">
        <v>2307</v>
      </c>
      <c r="C3007" s="615" t="s">
        <v>3547</v>
      </c>
      <c r="D3007" s="1464" t="s">
        <v>2177</v>
      </c>
      <c r="E3007" s="129"/>
      <c r="F3007" s="74"/>
      <c r="G3007" s="74"/>
      <c r="H3007" s="94"/>
      <c r="I3007" s="93"/>
      <c r="J3007" s="1440"/>
      <c r="K3007" s="95"/>
      <c r="L3007" s="117" t="s">
        <v>447</v>
      </c>
      <c r="M3007" s="154" t="s">
        <v>86</v>
      </c>
      <c r="N3007" s="1334" t="s">
        <v>909</v>
      </c>
      <c r="O3007" s="1408" t="s">
        <v>3548</v>
      </c>
      <c r="P3007" s="179" t="s">
        <v>3525</v>
      </c>
    </row>
    <row r="3008" spans="2:16" s="75" customFormat="1" ht="100" customHeight="1">
      <c r="B3008" s="1463" t="s">
        <v>2307</v>
      </c>
      <c r="C3008" s="615" t="s">
        <v>3547</v>
      </c>
      <c r="D3008" s="1464" t="s">
        <v>2177</v>
      </c>
      <c r="E3008" s="129"/>
      <c r="F3008" s="74"/>
      <c r="G3008" s="74"/>
      <c r="H3008" s="94"/>
      <c r="I3008" s="93"/>
      <c r="J3008" s="1440"/>
      <c r="K3008" s="95"/>
      <c r="L3008" s="117" t="s">
        <v>904</v>
      </c>
      <c r="M3008" s="154" t="s">
        <v>86</v>
      </c>
      <c r="N3008" s="1334" t="s">
        <v>909</v>
      </c>
      <c r="O3008" s="1408" t="s">
        <v>3548</v>
      </c>
      <c r="P3008" s="179" t="s">
        <v>3543</v>
      </c>
    </row>
    <row r="3009" spans="2:16" s="75" customFormat="1" ht="100" customHeight="1">
      <c r="B3009" s="1463" t="s">
        <v>2307</v>
      </c>
      <c r="C3009" s="615" t="s">
        <v>3547</v>
      </c>
      <c r="D3009" s="1464" t="s">
        <v>2177</v>
      </c>
      <c r="E3009" s="129"/>
      <c r="F3009" s="74"/>
      <c r="G3009" s="74"/>
      <c r="H3009" s="94"/>
      <c r="I3009" s="93"/>
      <c r="J3009" s="1440"/>
      <c r="K3009" s="95"/>
      <c r="L3009" s="117" t="s">
        <v>906</v>
      </c>
      <c r="M3009" s="154" t="s">
        <v>86</v>
      </c>
      <c r="N3009" s="1334" t="s">
        <v>909</v>
      </c>
      <c r="O3009" s="1408" t="s">
        <v>3548</v>
      </c>
      <c r="P3009" s="179" t="s">
        <v>3543</v>
      </c>
    </row>
    <row r="3010" spans="2:16" s="75" customFormat="1" ht="100" customHeight="1">
      <c r="B3010" s="1463" t="s">
        <v>2307</v>
      </c>
      <c r="C3010" s="615" t="s">
        <v>3550</v>
      </c>
      <c r="D3010" s="1464" t="s">
        <v>2177</v>
      </c>
      <c r="E3010" s="129"/>
      <c r="F3010" s="74"/>
      <c r="G3010" s="74"/>
      <c r="H3010" s="94"/>
      <c r="I3010" s="93"/>
      <c r="J3010" s="1440"/>
      <c r="K3010" s="95"/>
      <c r="L3010" s="117" t="s">
        <v>52</v>
      </c>
      <c r="M3010" s="154" t="s">
        <v>86</v>
      </c>
      <c r="N3010" s="1334" t="s">
        <v>909</v>
      </c>
      <c r="O3010" s="1408" t="s">
        <v>3551</v>
      </c>
      <c r="P3010" s="179" t="s">
        <v>3546</v>
      </c>
    </row>
    <row r="3011" spans="2:16" s="75" customFormat="1" ht="100" customHeight="1">
      <c r="B3011" s="1463" t="s">
        <v>2307</v>
      </c>
      <c r="C3011" s="615" t="s">
        <v>3550</v>
      </c>
      <c r="D3011" s="1464" t="s">
        <v>2177</v>
      </c>
      <c r="E3011" s="129"/>
      <c r="F3011" s="74"/>
      <c r="G3011" s="74"/>
      <c r="H3011" s="94"/>
      <c r="I3011" s="93"/>
      <c r="J3011" s="1440"/>
      <c r="K3011" s="95"/>
      <c r="L3011" s="117" t="s">
        <v>447</v>
      </c>
      <c r="M3011" s="154" t="s">
        <v>86</v>
      </c>
      <c r="N3011" s="1334" t="s">
        <v>909</v>
      </c>
      <c r="O3011" s="1408" t="s">
        <v>3551</v>
      </c>
      <c r="P3011" s="179" t="s">
        <v>3546</v>
      </c>
    </row>
    <row r="3012" spans="2:16" s="75" customFormat="1" ht="100" customHeight="1">
      <c r="B3012" s="1463" t="s">
        <v>2307</v>
      </c>
      <c r="C3012" s="615" t="s">
        <v>3550</v>
      </c>
      <c r="D3012" s="1464" t="s">
        <v>2177</v>
      </c>
      <c r="E3012" s="129"/>
      <c r="F3012" s="74"/>
      <c r="G3012" s="74"/>
      <c r="H3012" s="94"/>
      <c r="I3012" s="93"/>
      <c r="J3012" s="1440"/>
      <c r="K3012" s="95"/>
      <c r="L3012" s="117" t="s">
        <v>904</v>
      </c>
      <c r="M3012" s="154" t="s">
        <v>86</v>
      </c>
      <c r="N3012" s="1334" t="s">
        <v>909</v>
      </c>
      <c r="O3012" s="1408" t="s">
        <v>3551</v>
      </c>
      <c r="P3012" s="179" t="s">
        <v>3543</v>
      </c>
    </row>
    <row r="3013" spans="2:16" s="75" customFormat="1" ht="100" customHeight="1">
      <c r="B3013" s="1463" t="s">
        <v>2307</v>
      </c>
      <c r="C3013" s="615" t="s">
        <v>3550</v>
      </c>
      <c r="D3013" s="1464" t="s">
        <v>2177</v>
      </c>
      <c r="E3013" s="129"/>
      <c r="F3013" s="74"/>
      <c r="G3013" s="74"/>
      <c r="H3013" s="94"/>
      <c r="I3013" s="93"/>
      <c r="J3013" s="1440"/>
      <c r="K3013" s="95"/>
      <c r="L3013" s="117" t="s">
        <v>1401</v>
      </c>
      <c r="M3013" s="154" t="s">
        <v>86</v>
      </c>
      <c r="N3013" s="1334" t="s">
        <v>909</v>
      </c>
      <c r="O3013" s="1408" t="s">
        <v>3551</v>
      </c>
      <c r="P3013" s="179" t="s">
        <v>3543</v>
      </c>
    </row>
    <row r="3014" spans="2:16" s="75" customFormat="1" ht="100" customHeight="1">
      <c r="B3014" s="1463" t="s">
        <v>2307</v>
      </c>
      <c r="C3014" s="615" t="s">
        <v>3552</v>
      </c>
      <c r="D3014" s="1464" t="s">
        <v>2177</v>
      </c>
      <c r="E3014" s="129"/>
      <c r="F3014" s="74"/>
      <c r="G3014" s="74"/>
      <c r="H3014" s="94"/>
      <c r="I3014" s="93"/>
      <c r="J3014" s="1440"/>
      <c r="K3014" s="95"/>
      <c r="L3014" s="117" t="s">
        <v>52</v>
      </c>
      <c r="M3014" s="154" t="s">
        <v>86</v>
      </c>
      <c r="N3014" s="1334" t="s">
        <v>909</v>
      </c>
      <c r="O3014" s="1408" t="s">
        <v>3553</v>
      </c>
      <c r="P3014" s="179" t="s">
        <v>3546</v>
      </c>
    </row>
    <row r="3015" spans="2:16" s="75" customFormat="1" ht="100" customHeight="1">
      <c r="B3015" s="1463" t="s">
        <v>2307</v>
      </c>
      <c r="C3015" s="615" t="s">
        <v>3552</v>
      </c>
      <c r="D3015" s="1464" t="s">
        <v>2177</v>
      </c>
      <c r="E3015" s="129"/>
      <c r="F3015" s="74"/>
      <c r="G3015" s="74"/>
      <c r="H3015" s="94"/>
      <c r="I3015" s="93"/>
      <c r="J3015" s="1440"/>
      <c r="K3015" s="95"/>
      <c r="L3015" s="117" t="s">
        <v>447</v>
      </c>
      <c r="M3015" s="154" t="s">
        <v>86</v>
      </c>
      <c r="N3015" s="1334" t="s">
        <v>909</v>
      </c>
      <c r="O3015" s="1408" t="s">
        <v>3553</v>
      </c>
      <c r="P3015" s="179" t="s">
        <v>3549</v>
      </c>
    </row>
    <row r="3016" spans="2:16" s="75" customFormat="1" ht="100" customHeight="1">
      <c r="B3016" s="1463" t="s">
        <v>2307</v>
      </c>
      <c r="C3016" s="615" t="s">
        <v>3552</v>
      </c>
      <c r="D3016" s="1464" t="s">
        <v>2177</v>
      </c>
      <c r="E3016" s="129"/>
      <c r="F3016" s="74"/>
      <c r="G3016" s="74"/>
      <c r="H3016" s="94"/>
      <c r="I3016" s="93"/>
      <c r="J3016" s="1440"/>
      <c r="K3016" s="95"/>
      <c r="L3016" s="117" t="s">
        <v>904</v>
      </c>
      <c r="M3016" s="154" t="s">
        <v>86</v>
      </c>
      <c r="N3016" s="1334" t="s">
        <v>909</v>
      </c>
      <c r="O3016" s="1408" t="s">
        <v>3553</v>
      </c>
      <c r="P3016" s="179" t="s">
        <v>3543</v>
      </c>
    </row>
    <row r="3017" spans="2:16" s="75" customFormat="1" ht="100" customHeight="1">
      <c r="B3017" s="1463" t="s">
        <v>2307</v>
      </c>
      <c r="C3017" s="615" t="s">
        <v>3552</v>
      </c>
      <c r="D3017" s="1464" t="s">
        <v>2177</v>
      </c>
      <c r="E3017" s="129"/>
      <c r="F3017" s="74"/>
      <c r="G3017" s="74"/>
      <c r="H3017" s="94"/>
      <c r="I3017" s="93"/>
      <c r="J3017" s="1440"/>
      <c r="K3017" s="95"/>
      <c r="L3017" s="117" t="s">
        <v>906</v>
      </c>
      <c r="M3017" s="154" t="s">
        <v>86</v>
      </c>
      <c r="N3017" s="1334" t="s">
        <v>909</v>
      </c>
      <c r="O3017" s="1408" t="s">
        <v>3553</v>
      </c>
      <c r="P3017" s="179" t="s">
        <v>3543</v>
      </c>
    </row>
    <row r="3018" spans="2:16" s="75" customFormat="1" ht="100" customHeight="1">
      <c r="B3018" s="1463" t="s">
        <v>2307</v>
      </c>
      <c r="C3018" s="615" t="s">
        <v>3554</v>
      </c>
      <c r="D3018" s="1464" t="s">
        <v>2177</v>
      </c>
      <c r="E3018" s="129"/>
      <c r="F3018" s="74"/>
      <c r="G3018" s="74"/>
      <c r="H3018" s="94"/>
      <c r="I3018" s="93"/>
      <c r="J3018" s="1440"/>
      <c r="K3018" s="95"/>
      <c r="L3018" s="117" t="s">
        <v>52</v>
      </c>
      <c r="M3018" s="154" t="s">
        <v>86</v>
      </c>
      <c r="N3018" s="1334" t="s">
        <v>909</v>
      </c>
      <c r="O3018" s="1408" t="s">
        <v>3555</v>
      </c>
      <c r="P3018" s="179" t="s">
        <v>3525</v>
      </c>
    </row>
    <row r="3019" spans="2:16" s="75" customFormat="1" ht="100" customHeight="1">
      <c r="B3019" s="1463" t="s">
        <v>2307</v>
      </c>
      <c r="C3019" s="615" t="s">
        <v>3554</v>
      </c>
      <c r="D3019" s="1464" t="s">
        <v>2177</v>
      </c>
      <c r="E3019" s="129"/>
      <c r="F3019" s="74"/>
      <c r="G3019" s="74"/>
      <c r="H3019" s="94"/>
      <c r="I3019" s="93"/>
      <c r="J3019" s="1440"/>
      <c r="K3019" s="95"/>
      <c r="L3019" s="117" t="s">
        <v>447</v>
      </c>
      <c r="M3019" s="154" t="s">
        <v>86</v>
      </c>
      <c r="N3019" s="1334" t="s">
        <v>909</v>
      </c>
      <c r="O3019" s="1408" t="s">
        <v>3555</v>
      </c>
      <c r="P3019" s="179" t="s">
        <v>3556</v>
      </c>
    </row>
    <row r="3020" spans="2:16" s="75" customFormat="1" ht="100" customHeight="1">
      <c r="B3020" s="1463" t="s">
        <v>2307</v>
      </c>
      <c r="C3020" s="615" t="s">
        <v>3554</v>
      </c>
      <c r="D3020" s="1464" t="s">
        <v>2177</v>
      </c>
      <c r="E3020" s="129"/>
      <c r="F3020" s="74"/>
      <c r="G3020" s="74"/>
      <c r="H3020" s="94"/>
      <c r="I3020" s="93"/>
      <c r="J3020" s="1440"/>
      <c r="K3020" s="95"/>
      <c r="L3020" s="117" t="s">
        <v>904</v>
      </c>
      <c r="M3020" s="154" t="s">
        <v>86</v>
      </c>
      <c r="N3020" s="1334" t="s">
        <v>909</v>
      </c>
      <c r="O3020" s="1408" t="s">
        <v>3555</v>
      </c>
      <c r="P3020" s="179" t="s">
        <v>3543</v>
      </c>
    </row>
    <row r="3021" spans="2:16" s="75" customFormat="1" ht="100" customHeight="1">
      <c r="B3021" s="1463" t="s">
        <v>2307</v>
      </c>
      <c r="C3021" s="615" t="s">
        <v>3554</v>
      </c>
      <c r="D3021" s="1464" t="s">
        <v>2177</v>
      </c>
      <c r="E3021" s="129"/>
      <c r="F3021" s="74"/>
      <c r="G3021" s="74"/>
      <c r="H3021" s="94"/>
      <c r="I3021" s="93"/>
      <c r="J3021" s="1440"/>
      <c r="K3021" s="95"/>
      <c r="L3021" s="117" t="s">
        <v>1401</v>
      </c>
      <c r="M3021" s="154" t="s">
        <v>86</v>
      </c>
      <c r="N3021" s="1334" t="s">
        <v>909</v>
      </c>
      <c r="O3021" s="1408" t="s">
        <v>3555</v>
      </c>
      <c r="P3021" s="179" t="s">
        <v>3543</v>
      </c>
    </row>
    <row r="3022" spans="2:16" s="75" customFormat="1" ht="100" customHeight="1">
      <c r="B3022" s="1463" t="s">
        <v>2307</v>
      </c>
      <c r="C3022" s="615" t="s">
        <v>3557</v>
      </c>
      <c r="D3022" s="1464" t="s">
        <v>2177</v>
      </c>
      <c r="E3022" s="129"/>
      <c r="F3022" s="74"/>
      <c r="G3022" s="74"/>
      <c r="H3022" s="94"/>
      <c r="I3022" s="93"/>
      <c r="J3022" s="1440"/>
      <c r="K3022" s="95"/>
      <c r="L3022" s="117" t="s">
        <v>52</v>
      </c>
      <c r="M3022" s="154" t="s">
        <v>86</v>
      </c>
      <c r="N3022" s="1334" t="s">
        <v>909</v>
      </c>
      <c r="O3022" s="1408" t="s">
        <v>3558</v>
      </c>
      <c r="P3022" s="179" t="s">
        <v>3559</v>
      </c>
    </row>
    <row r="3023" spans="2:16" s="75" customFormat="1" ht="100" customHeight="1">
      <c r="B3023" s="1463" t="s">
        <v>2307</v>
      </c>
      <c r="C3023" s="615" t="s">
        <v>3557</v>
      </c>
      <c r="D3023" s="1464" t="s">
        <v>2177</v>
      </c>
      <c r="E3023" s="129"/>
      <c r="F3023" s="74"/>
      <c r="G3023" s="74"/>
      <c r="H3023" s="94"/>
      <c r="I3023" s="93"/>
      <c r="J3023" s="1440"/>
      <c r="K3023" s="95"/>
      <c r="L3023" s="117" t="s">
        <v>447</v>
      </c>
      <c r="M3023" s="154" t="s">
        <v>86</v>
      </c>
      <c r="N3023" s="1334" t="s">
        <v>909</v>
      </c>
      <c r="O3023" s="1408" t="s">
        <v>3558</v>
      </c>
      <c r="P3023" s="179" t="s">
        <v>3560</v>
      </c>
    </row>
    <row r="3024" spans="2:16" s="75" customFormat="1" ht="100" customHeight="1">
      <c r="B3024" s="1463" t="s">
        <v>2307</v>
      </c>
      <c r="C3024" s="615" t="s">
        <v>3557</v>
      </c>
      <c r="D3024" s="1464" t="s">
        <v>2177</v>
      </c>
      <c r="E3024" s="129"/>
      <c r="F3024" s="74"/>
      <c r="G3024" s="74"/>
      <c r="H3024" s="94"/>
      <c r="I3024" s="93"/>
      <c r="J3024" s="1440"/>
      <c r="K3024" s="95"/>
      <c r="L3024" s="117" t="s">
        <v>904</v>
      </c>
      <c r="M3024" s="154" t="s">
        <v>86</v>
      </c>
      <c r="N3024" s="1334" t="s">
        <v>909</v>
      </c>
      <c r="O3024" s="1408" t="s">
        <v>3558</v>
      </c>
      <c r="P3024" s="179" t="s">
        <v>3543</v>
      </c>
    </row>
    <row r="3025" spans="2:16" s="75" customFormat="1" ht="100" customHeight="1">
      <c r="B3025" s="1463" t="s">
        <v>2307</v>
      </c>
      <c r="C3025" s="615" t="s">
        <v>3557</v>
      </c>
      <c r="D3025" s="1464" t="s">
        <v>2177</v>
      </c>
      <c r="E3025" s="129"/>
      <c r="F3025" s="74"/>
      <c r="G3025" s="74"/>
      <c r="H3025" s="94"/>
      <c r="I3025" s="93"/>
      <c r="J3025" s="1440"/>
      <c r="K3025" s="95"/>
      <c r="L3025" s="117" t="s">
        <v>906</v>
      </c>
      <c r="M3025" s="154" t="s">
        <v>86</v>
      </c>
      <c r="N3025" s="1334" t="s">
        <v>909</v>
      </c>
      <c r="O3025" s="1408" t="s">
        <v>3558</v>
      </c>
      <c r="P3025" s="179" t="s">
        <v>3543</v>
      </c>
    </row>
    <row r="3026" spans="2:16" s="75" customFormat="1" ht="100" customHeight="1">
      <c r="B3026" s="1463" t="s">
        <v>2307</v>
      </c>
      <c r="C3026" s="615" t="s">
        <v>3561</v>
      </c>
      <c r="D3026" s="1464" t="s">
        <v>2177</v>
      </c>
      <c r="E3026" s="129"/>
      <c r="F3026" s="74"/>
      <c r="G3026" s="74"/>
      <c r="H3026" s="94"/>
      <c r="I3026" s="93"/>
      <c r="J3026" s="1440"/>
      <c r="K3026" s="95"/>
      <c r="L3026" s="117" t="s">
        <v>52</v>
      </c>
      <c r="M3026" s="154" t="s">
        <v>86</v>
      </c>
      <c r="N3026" s="1334" t="s">
        <v>909</v>
      </c>
      <c r="O3026" s="1408" t="s">
        <v>3562</v>
      </c>
      <c r="P3026" s="179" t="s">
        <v>3525</v>
      </c>
    </row>
    <row r="3027" spans="2:16" s="75" customFormat="1" ht="100" customHeight="1">
      <c r="B3027" s="1463" t="s">
        <v>2307</v>
      </c>
      <c r="C3027" s="615" t="s">
        <v>3561</v>
      </c>
      <c r="D3027" s="1464" t="s">
        <v>2177</v>
      </c>
      <c r="E3027" s="129"/>
      <c r="F3027" s="74"/>
      <c r="G3027" s="74"/>
      <c r="H3027" s="94"/>
      <c r="I3027" s="93"/>
      <c r="J3027" s="1440"/>
      <c r="K3027" s="95"/>
      <c r="L3027" s="117" t="s">
        <v>447</v>
      </c>
      <c r="M3027" s="154" t="s">
        <v>86</v>
      </c>
      <c r="N3027" s="1334" t="s">
        <v>909</v>
      </c>
      <c r="O3027" s="1408" t="s">
        <v>3562</v>
      </c>
      <c r="P3027" s="179" t="s">
        <v>3525</v>
      </c>
    </row>
    <row r="3028" spans="2:16" s="75" customFormat="1" ht="100" customHeight="1">
      <c r="B3028" s="1463" t="s">
        <v>2307</v>
      </c>
      <c r="C3028" s="615" t="s">
        <v>3561</v>
      </c>
      <c r="D3028" s="1464" t="s">
        <v>2177</v>
      </c>
      <c r="E3028" s="129"/>
      <c r="F3028" s="74"/>
      <c r="G3028" s="74"/>
      <c r="H3028" s="94"/>
      <c r="I3028" s="93"/>
      <c r="J3028" s="1440"/>
      <c r="K3028" s="95"/>
      <c r="L3028" s="117" t="s">
        <v>904</v>
      </c>
      <c r="M3028" s="154" t="s">
        <v>86</v>
      </c>
      <c r="N3028" s="1334" t="s">
        <v>909</v>
      </c>
      <c r="O3028" s="1408" t="s">
        <v>3562</v>
      </c>
      <c r="P3028" s="179" t="s">
        <v>3543</v>
      </c>
    </row>
    <row r="3029" spans="2:16" s="75" customFormat="1" ht="100" customHeight="1">
      <c r="B3029" s="1463" t="s">
        <v>2307</v>
      </c>
      <c r="C3029" s="615" t="s">
        <v>3561</v>
      </c>
      <c r="D3029" s="1464" t="s">
        <v>2177</v>
      </c>
      <c r="E3029" s="129"/>
      <c r="F3029" s="74"/>
      <c r="G3029" s="74"/>
      <c r="H3029" s="94"/>
      <c r="I3029" s="93"/>
      <c r="J3029" s="1440"/>
      <c r="K3029" s="95"/>
      <c r="L3029" s="117" t="s">
        <v>1401</v>
      </c>
      <c r="M3029" s="154" t="s">
        <v>86</v>
      </c>
      <c r="N3029" s="1334" t="s">
        <v>909</v>
      </c>
      <c r="O3029" s="1408" t="s">
        <v>3562</v>
      </c>
      <c r="P3029" s="179" t="s">
        <v>3543</v>
      </c>
    </row>
    <row r="3030" spans="2:16" s="75" customFormat="1" ht="100" customHeight="1">
      <c r="B3030" s="1463" t="s">
        <v>2307</v>
      </c>
      <c r="C3030" s="615" t="s">
        <v>3563</v>
      </c>
      <c r="D3030" s="1464" t="s">
        <v>2177</v>
      </c>
      <c r="E3030" s="129"/>
      <c r="F3030" s="74"/>
      <c r="G3030" s="74"/>
      <c r="H3030" s="94"/>
      <c r="I3030" s="93"/>
      <c r="J3030" s="1440"/>
      <c r="K3030" s="95"/>
      <c r="L3030" s="117" t="s">
        <v>52</v>
      </c>
      <c r="M3030" s="154" t="s">
        <v>86</v>
      </c>
      <c r="N3030" s="1334" t="s">
        <v>909</v>
      </c>
      <c r="O3030" s="1408" t="s">
        <v>3564</v>
      </c>
      <c r="P3030" s="179" t="s">
        <v>3546</v>
      </c>
    </row>
    <row r="3031" spans="2:16" s="75" customFormat="1" ht="100" customHeight="1">
      <c r="B3031" s="1463" t="s">
        <v>2307</v>
      </c>
      <c r="C3031" s="615" t="s">
        <v>3563</v>
      </c>
      <c r="D3031" s="1464" t="s">
        <v>2177</v>
      </c>
      <c r="E3031" s="129"/>
      <c r="F3031" s="74"/>
      <c r="G3031" s="74"/>
      <c r="H3031" s="94"/>
      <c r="I3031" s="93"/>
      <c r="J3031" s="1440"/>
      <c r="K3031" s="95"/>
      <c r="L3031" s="117" t="s">
        <v>447</v>
      </c>
      <c r="M3031" s="154" t="s">
        <v>86</v>
      </c>
      <c r="N3031" s="1334" t="s">
        <v>909</v>
      </c>
      <c r="O3031" s="1408" t="s">
        <v>3564</v>
      </c>
      <c r="P3031" s="179" t="s">
        <v>3525</v>
      </c>
    </row>
    <row r="3032" spans="2:16" s="75" customFormat="1" ht="100" customHeight="1">
      <c r="B3032" s="1463" t="s">
        <v>2307</v>
      </c>
      <c r="C3032" s="615" t="s">
        <v>3563</v>
      </c>
      <c r="D3032" s="1464" t="s">
        <v>2177</v>
      </c>
      <c r="E3032" s="129"/>
      <c r="F3032" s="74"/>
      <c r="G3032" s="74"/>
      <c r="H3032" s="94"/>
      <c r="I3032" s="93"/>
      <c r="J3032" s="1440"/>
      <c r="K3032" s="95"/>
      <c r="L3032" s="117" t="s">
        <v>904</v>
      </c>
      <c r="M3032" s="154" t="s">
        <v>86</v>
      </c>
      <c r="N3032" s="1334" t="s">
        <v>909</v>
      </c>
      <c r="O3032" s="1408" t="s">
        <v>3564</v>
      </c>
      <c r="P3032" s="179" t="s">
        <v>3543</v>
      </c>
    </row>
    <row r="3033" spans="2:16" s="75" customFormat="1" ht="100" customHeight="1">
      <c r="B3033" s="1463" t="s">
        <v>2307</v>
      </c>
      <c r="C3033" s="615" t="s">
        <v>3563</v>
      </c>
      <c r="D3033" s="1464" t="s">
        <v>2177</v>
      </c>
      <c r="E3033" s="129"/>
      <c r="F3033" s="74"/>
      <c r="G3033" s="74"/>
      <c r="H3033" s="94"/>
      <c r="I3033" s="93"/>
      <c r="J3033" s="1440"/>
      <c r="K3033" s="95"/>
      <c r="L3033" s="117" t="s">
        <v>1401</v>
      </c>
      <c r="M3033" s="154" t="s">
        <v>86</v>
      </c>
      <c r="N3033" s="1334" t="s">
        <v>909</v>
      </c>
      <c r="O3033" s="1408" t="s">
        <v>3564</v>
      </c>
      <c r="P3033" s="179" t="s">
        <v>3543</v>
      </c>
    </row>
    <row r="3034" spans="2:16" s="75" customFormat="1" ht="100" customHeight="1">
      <c r="B3034" s="1463" t="s">
        <v>2307</v>
      </c>
      <c r="C3034" s="615" t="s">
        <v>3565</v>
      </c>
      <c r="D3034" s="1464" t="s">
        <v>2177</v>
      </c>
      <c r="E3034" s="129"/>
      <c r="F3034" s="74"/>
      <c r="G3034" s="74"/>
      <c r="H3034" s="94"/>
      <c r="I3034" s="93"/>
      <c r="J3034" s="1440"/>
      <c r="K3034" s="95"/>
      <c r="L3034" s="117" t="s">
        <v>52</v>
      </c>
      <c r="M3034" s="154" t="s">
        <v>86</v>
      </c>
      <c r="N3034" s="1334" t="s">
        <v>909</v>
      </c>
      <c r="O3034" s="1408" t="s">
        <v>3566</v>
      </c>
      <c r="P3034" s="179" t="s">
        <v>3546</v>
      </c>
    </row>
    <row r="3035" spans="2:16" s="75" customFormat="1" ht="100" customHeight="1">
      <c r="B3035" s="1463" t="s">
        <v>2307</v>
      </c>
      <c r="C3035" s="615" t="s">
        <v>3565</v>
      </c>
      <c r="D3035" s="1464" t="s">
        <v>2177</v>
      </c>
      <c r="E3035" s="129"/>
      <c r="F3035" s="74"/>
      <c r="G3035" s="74"/>
      <c r="H3035" s="94"/>
      <c r="I3035" s="93"/>
      <c r="J3035" s="1440"/>
      <c r="K3035" s="95"/>
      <c r="L3035" s="117" t="s">
        <v>447</v>
      </c>
      <c r="M3035" s="154" t="s">
        <v>86</v>
      </c>
      <c r="N3035" s="1334" t="s">
        <v>909</v>
      </c>
      <c r="O3035" s="1408" t="s">
        <v>3566</v>
      </c>
      <c r="P3035" s="179" t="s">
        <v>3546</v>
      </c>
    </row>
    <row r="3036" spans="2:16" s="75" customFormat="1" ht="100" customHeight="1">
      <c r="B3036" s="1463" t="s">
        <v>2307</v>
      </c>
      <c r="C3036" s="615" t="s">
        <v>3565</v>
      </c>
      <c r="D3036" s="1464" t="s">
        <v>2177</v>
      </c>
      <c r="E3036" s="129"/>
      <c r="F3036" s="74"/>
      <c r="G3036" s="74"/>
      <c r="H3036" s="94"/>
      <c r="I3036" s="93"/>
      <c r="J3036" s="1440"/>
      <c r="K3036" s="95"/>
      <c r="L3036" s="117" t="s">
        <v>904</v>
      </c>
      <c r="M3036" s="154" t="s">
        <v>86</v>
      </c>
      <c r="N3036" s="1334" t="s">
        <v>909</v>
      </c>
      <c r="O3036" s="1408" t="s">
        <v>3566</v>
      </c>
      <c r="P3036" s="179" t="s">
        <v>3543</v>
      </c>
    </row>
    <row r="3037" spans="2:16" s="75" customFormat="1" ht="100" customHeight="1">
      <c r="B3037" s="1463" t="s">
        <v>2307</v>
      </c>
      <c r="C3037" s="615" t="s">
        <v>3565</v>
      </c>
      <c r="D3037" s="1464" t="s">
        <v>2177</v>
      </c>
      <c r="E3037" s="129"/>
      <c r="F3037" s="74"/>
      <c r="G3037" s="74"/>
      <c r="H3037" s="94"/>
      <c r="I3037" s="93"/>
      <c r="J3037" s="1440"/>
      <c r="K3037" s="95"/>
      <c r="L3037" s="117" t="s">
        <v>906</v>
      </c>
      <c r="M3037" s="154" t="s">
        <v>86</v>
      </c>
      <c r="N3037" s="1334" t="s">
        <v>909</v>
      </c>
      <c r="O3037" s="1408" t="s">
        <v>3566</v>
      </c>
      <c r="P3037" s="179" t="s">
        <v>3543</v>
      </c>
    </row>
    <row r="3038" spans="2:16" s="75" customFormat="1" ht="100" customHeight="1">
      <c r="B3038" s="1463" t="s">
        <v>2307</v>
      </c>
      <c r="C3038" s="615" t="s">
        <v>3567</v>
      </c>
      <c r="D3038" s="1464" t="s">
        <v>2177</v>
      </c>
      <c r="E3038" s="129"/>
      <c r="F3038" s="74"/>
      <c r="G3038" s="74"/>
      <c r="H3038" s="94"/>
      <c r="I3038" s="93"/>
      <c r="J3038" s="1440"/>
      <c r="K3038" s="95"/>
      <c r="L3038" s="117" t="s">
        <v>52</v>
      </c>
      <c r="M3038" s="154" t="s">
        <v>86</v>
      </c>
      <c r="N3038" s="1334" t="s">
        <v>909</v>
      </c>
      <c r="O3038" s="1408" t="s">
        <v>3568</v>
      </c>
      <c r="P3038" s="179" t="s">
        <v>3525</v>
      </c>
    </row>
    <row r="3039" spans="2:16" s="75" customFormat="1" ht="100" customHeight="1">
      <c r="B3039" s="1463" t="s">
        <v>2307</v>
      </c>
      <c r="C3039" s="615" t="s">
        <v>3567</v>
      </c>
      <c r="D3039" s="1464" t="s">
        <v>2177</v>
      </c>
      <c r="E3039" s="129"/>
      <c r="F3039" s="74"/>
      <c r="G3039" s="74"/>
      <c r="H3039" s="94"/>
      <c r="I3039" s="93"/>
      <c r="J3039" s="1440"/>
      <c r="K3039" s="95"/>
      <c r="L3039" s="117" t="s">
        <v>447</v>
      </c>
      <c r="M3039" s="154" t="s">
        <v>86</v>
      </c>
      <c r="N3039" s="1334" t="s">
        <v>909</v>
      </c>
      <c r="O3039" s="1408" t="s">
        <v>3568</v>
      </c>
      <c r="P3039" s="179" t="s">
        <v>3525</v>
      </c>
    </row>
    <row r="3040" spans="2:16" s="75" customFormat="1" ht="100" customHeight="1">
      <c r="B3040" s="1463" t="s">
        <v>2307</v>
      </c>
      <c r="C3040" s="615" t="s">
        <v>3567</v>
      </c>
      <c r="D3040" s="1464" t="s">
        <v>2177</v>
      </c>
      <c r="E3040" s="129"/>
      <c r="F3040" s="74"/>
      <c r="G3040" s="74"/>
      <c r="H3040" s="94"/>
      <c r="I3040" s="93"/>
      <c r="J3040" s="1440"/>
      <c r="K3040" s="95"/>
      <c r="L3040" s="117" t="s">
        <v>904</v>
      </c>
      <c r="M3040" s="154" t="s">
        <v>86</v>
      </c>
      <c r="N3040" s="1334" t="s">
        <v>909</v>
      </c>
      <c r="O3040" s="1408" t="s">
        <v>3568</v>
      </c>
      <c r="P3040" s="179" t="s">
        <v>3543</v>
      </c>
    </row>
    <row r="3041" spans="2:16" s="75" customFormat="1" ht="100" customHeight="1">
      <c r="B3041" s="1463" t="s">
        <v>2307</v>
      </c>
      <c r="C3041" s="615" t="s">
        <v>3567</v>
      </c>
      <c r="D3041" s="1464" t="s">
        <v>2177</v>
      </c>
      <c r="E3041" s="129"/>
      <c r="F3041" s="74"/>
      <c r="G3041" s="74"/>
      <c r="H3041" s="94"/>
      <c r="I3041" s="93"/>
      <c r="J3041" s="1440"/>
      <c r="K3041" s="95"/>
      <c r="L3041" s="117" t="s">
        <v>1401</v>
      </c>
      <c r="M3041" s="154" t="s">
        <v>86</v>
      </c>
      <c r="N3041" s="1334" t="s">
        <v>909</v>
      </c>
      <c r="O3041" s="1408" t="s">
        <v>3568</v>
      </c>
      <c r="P3041" s="179" t="s">
        <v>3569</v>
      </c>
    </row>
    <row r="3042" spans="2:16" s="75" customFormat="1" ht="100" customHeight="1">
      <c r="B3042" s="1463" t="s">
        <v>2307</v>
      </c>
      <c r="C3042" s="615" t="s">
        <v>3570</v>
      </c>
      <c r="D3042" s="1464" t="s">
        <v>2177</v>
      </c>
      <c r="E3042" s="129"/>
      <c r="F3042" s="74"/>
      <c r="G3042" s="74"/>
      <c r="H3042" s="94"/>
      <c r="I3042" s="93"/>
      <c r="J3042" s="1440"/>
      <c r="K3042" s="95"/>
      <c r="L3042" s="117" t="s">
        <v>52</v>
      </c>
      <c r="M3042" s="154" t="s">
        <v>86</v>
      </c>
      <c r="N3042" s="1334" t="s">
        <v>909</v>
      </c>
      <c r="O3042" s="1408" t="s">
        <v>3571</v>
      </c>
      <c r="P3042" s="179" t="s">
        <v>3546</v>
      </c>
    </row>
    <row r="3043" spans="2:16" s="75" customFormat="1" ht="100" customHeight="1">
      <c r="B3043" s="1463" t="s">
        <v>2307</v>
      </c>
      <c r="C3043" s="615" t="s">
        <v>3570</v>
      </c>
      <c r="D3043" s="1464" t="s">
        <v>2177</v>
      </c>
      <c r="E3043" s="129"/>
      <c r="F3043" s="74"/>
      <c r="G3043" s="74"/>
      <c r="H3043" s="94"/>
      <c r="I3043" s="93"/>
      <c r="J3043" s="1440"/>
      <c r="K3043" s="95"/>
      <c r="L3043" s="117" t="s">
        <v>447</v>
      </c>
      <c r="M3043" s="154" t="s">
        <v>86</v>
      </c>
      <c r="N3043" s="1334" t="s">
        <v>909</v>
      </c>
      <c r="O3043" s="1408" t="s">
        <v>3571</v>
      </c>
      <c r="P3043" s="179" t="s">
        <v>3546</v>
      </c>
    </row>
    <row r="3044" spans="2:16" s="75" customFormat="1" ht="100" customHeight="1">
      <c r="B3044" s="1463" t="s">
        <v>2307</v>
      </c>
      <c r="C3044" s="615" t="s">
        <v>3570</v>
      </c>
      <c r="D3044" s="1464" t="s">
        <v>2177</v>
      </c>
      <c r="E3044" s="129"/>
      <c r="F3044" s="74"/>
      <c r="G3044" s="74"/>
      <c r="H3044" s="94"/>
      <c r="I3044" s="93"/>
      <c r="J3044" s="1440"/>
      <c r="K3044" s="95"/>
      <c r="L3044" s="117" t="s">
        <v>904</v>
      </c>
      <c r="M3044" s="154" t="s">
        <v>86</v>
      </c>
      <c r="N3044" s="1334" t="s">
        <v>909</v>
      </c>
      <c r="O3044" s="1408" t="s">
        <v>3571</v>
      </c>
      <c r="P3044" s="179" t="s">
        <v>3569</v>
      </c>
    </row>
    <row r="3045" spans="2:16" s="75" customFormat="1" ht="100" customHeight="1">
      <c r="B3045" s="1463" t="s">
        <v>2307</v>
      </c>
      <c r="C3045" s="615" t="s">
        <v>3570</v>
      </c>
      <c r="D3045" s="1464" t="s">
        <v>2177</v>
      </c>
      <c r="E3045" s="129"/>
      <c r="F3045" s="74"/>
      <c r="G3045" s="74"/>
      <c r="H3045" s="94"/>
      <c r="I3045" s="93"/>
      <c r="J3045" s="1440"/>
      <c r="K3045" s="95"/>
      <c r="L3045" s="117" t="s">
        <v>906</v>
      </c>
      <c r="M3045" s="154" t="s">
        <v>86</v>
      </c>
      <c r="N3045" s="1334" t="s">
        <v>909</v>
      </c>
      <c r="O3045" s="1408" t="s">
        <v>3571</v>
      </c>
      <c r="P3045" s="179" t="s">
        <v>3569</v>
      </c>
    </row>
    <row r="3046" spans="2:16" s="75" customFormat="1" ht="100" customHeight="1">
      <c r="B3046" s="1463" t="s">
        <v>2307</v>
      </c>
      <c r="C3046" s="615" t="s">
        <v>3572</v>
      </c>
      <c r="D3046" s="1464" t="s">
        <v>2177</v>
      </c>
      <c r="E3046" s="129"/>
      <c r="F3046" s="74"/>
      <c r="G3046" s="74"/>
      <c r="H3046" s="94"/>
      <c r="I3046" s="93"/>
      <c r="J3046" s="1440"/>
      <c r="K3046" s="95"/>
      <c r="L3046" s="117" t="s">
        <v>52</v>
      </c>
      <c r="M3046" s="154" t="s">
        <v>86</v>
      </c>
      <c r="N3046" s="1334" t="s">
        <v>909</v>
      </c>
      <c r="O3046" s="1408" t="s">
        <v>3573</v>
      </c>
      <c r="P3046" s="179" t="s">
        <v>3525</v>
      </c>
    </row>
    <row r="3047" spans="2:16" s="75" customFormat="1" ht="100" customHeight="1">
      <c r="B3047" s="1463" t="s">
        <v>2307</v>
      </c>
      <c r="C3047" s="615" t="s">
        <v>3572</v>
      </c>
      <c r="D3047" s="1464" t="s">
        <v>2177</v>
      </c>
      <c r="E3047" s="129"/>
      <c r="F3047" s="74"/>
      <c r="G3047" s="74"/>
      <c r="H3047" s="94"/>
      <c r="I3047" s="93"/>
      <c r="J3047" s="1440"/>
      <c r="K3047" s="95"/>
      <c r="L3047" s="117" t="s">
        <v>447</v>
      </c>
      <c r="M3047" s="154" t="s">
        <v>86</v>
      </c>
      <c r="N3047" s="1334" t="s">
        <v>909</v>
      </c>
      <c r="O3047" s="1408" t="s">
        <v>3573</v>
      </c>
      <c r="P3047" s="179" t="s">
        <v>3546</v>
      </c>
    </row>
    <row r="3048" spans="2:16" s="75" customFormat="1" ht="100" customHeight="1">
      <c r="B3048" s="1463" t="s">
        <v>2307</v>
      </c>
      <c r="C3048" s="615" t="s">
        <v>3572</v>
      </c>
      <c r="D3048" s="1464" t="s">
        <v>2177</v>
      </c>
      <c r="E3048" s="129"/>
      <c r="F3048" s="74"/>
      <c r="G3048" s="74"/>
      <c r="H3048" s="94"/>
      <c r="I3048" s="93"/>
      <c r="J3048" s="1440"/>
      <c r="K3048" s="95"/>
      <c r="L3048" s="117" t="s">
        <v>904</v>
      </c>
      <c r="M3048" s="154" t="s">
        <v>86</v>
      </c>
      <c r="N3048" s="1334" t="s">
        <v>909</v>
      </c>
      <c r="O3048" s="1408" t="s">
        <v>3573</v>
      </c>
      <c r="P3048" s="179" t="s">
        <v>3543</v>
      </c>
    </row>
    <row r="3049" spans="2:16" s="75" customFormat="1" ht="100" customHeight="1">
      <c r="B3049" s="1463" t="s">
        <v>2307</v>
      </c>
      <c r="C3049" s="615" t="s">
        <v>3572</v>
      </c>
      <c r="D3049" s="1464" t="s">
        <v>2177</v>
      </c>
      <c r="E3049" s="129"/>
      <c r="F3049" s="74"/>
      <c r="G3049" s="74"/>
      <c r="H3049" s="94"/>
      <c r="I3049" s="93"/>
      <c r="J3049" s="1440"/>
      <c r="K3049" s="95"/>
      <c r="L3049" s="117" t="s">
        <v>906</v>
      </c>
      <c r="M3049" s="154" t="s">
        <v>86</v>
      </c>
      <c r="N3049" s="1334" t="s">
        <v>909</v>
      </c>
      <c r="O3049" s="1408" t="s">
        <v>3573</v>
      </c>
      <c r="P3049" s="179" t="s">
        <v>3543</v>
      </c>
    </row>
    <row r="3050" spans="2:16" s="75" customFormat="1" ht="100" customHeight="1">
      <c r="B3050" s="1463" t="s">
        <v>2307</v>
      </c>
      <c r="C3050" s="615" t="s">
        <v>3574</v>
      </c>
      <c r="D3050" s="1464" t="s">
        <v>2177</v>
      </c>
      <c r="E3050" s="129"/>
      <c r="F3050" s="74"/>
      <c r="G3050" s="74"/>
      <c r="H3050" s="94"/>
      <c r="I3050" s="93"/>
      <c r="J3050" s="1440"/>
      <c r="K3050" s="95"/>
      <c r="L3050" s="117" t="s">
        <v>52</v>
      </c>
      <c r="M3050" s="154" t="s">
        <v>86</v>
      </c>
      <c r="N3050" s="1334" t="s">
        <v>909</v>
      </c>
      <c r="O3050" s="1408" t="s">
        <v>3575</v>
      </c>
      <c r="P3050" s="179" t="s">
        <v>3525</v>
      </c>
    </row>
    <row r="3051" spans="2:16" s="75" customFormat="1" ht="100" customHeight="1">
      <c r="B3051" s="1463" t="s">
        <v>2307</v>
      </c>
      <c r="C3051" s="615" t="s">
        <v>3574</v>
      </c>
      <c r="D3051" s="1464" t="s">
        <v>2177</v>
      </c>
      <c r="E3051" s="129"/>
      <c r="F3051" s="74"/>
      <c r="G3051" s="74"/>
      <c r="H3051" s="94"/>
      <c r="I3051" s="93"/>
      <c r="J3051" s="1440"/>
      <c r="K3051" s="95"/>
      <c r="L3051" s="117" t="s">
        <v>447</v>
      </c>
      <c r="M3051" s="154" t="s">
        <v>86</v>
      </c>
      <c r="N3051" s="1334" t="s">
        <v>909</v>
      </c>
      <c r="O3051" s="1408" t="s">
        <v>3575</v>
      </c>
      <c r="P3051" s="179" t="s">
        <v>3549</v>
      </c>
    </row>
    <row r="3052" spans="2:16" s="75" customFormat="1" ht="100" customHeight="1">
      <c r="B3052" s="1463" t="s">
        <v>2307</v>
      </c>
      <c r="C3052" s="615" t="s">
        <v>3574</v>
      </c>
      <c r="D3052" s="1464" t="s">
        <v>2177</v>
      </c>
      <c r="E3052" s="964"/>
      <c r="F3052" s="74"/>
      <c r="G3052" s="74"/>
      <c r="H3052" s="94"/>
      <c r="I3052" s="93"/>
      <c r="J3052" s="1440"/>
      <c r="K3052" s="95"/>
      <c r="L3052" s="117" t="s">
        <v>904</v>
      </c>
      <c r="M3052" s="154" t="s">
        <v>86</v>
      </c>
      <c r="N3052" s="1334" t="s">
        <v>909</v>
      </c>
      <c r="O3052" s="1408" t="s">
        <v>3575</v>
      </c>
      <c r="P3052" s="179" t="s">
        <v>3543</v>
      </c>
    </row>
    <row r="3053" spans="2:16" s="75" customFormat="1" ht="100" customHeight="1">
      <c r="B3053" s="1463" t="s">
        <v>2307</v>
      </c>
      <c r="C3053" s="615" t="s">
        <v>3574</v>
      </c>
      <c r="D3053" s="1464" t="s">
        <v>2177</v>
      </c>
      <c r="E3053" s="964"/>
      <c r="F3053" s="74"/>
      <c r="G3053" s="74"/>
      <c r="H3053" s="94"/>
      <c r="I3053" s="93"/>
      <c r="J3053" s="1440"/>
      <c r="K3053" s="95"/>
      <c r="L3053" s="117" t="s">
        <v>906</v>
      </c>
      <c r="M3053" s="154" t="s">
        <v>86</v>
      </c>
      <c r="N3053" s="1334" t="s">
        <v>909</v>
      </c>
      <c r="O3053" s="1408" t="s">
        <v>3575</v>
      </c>
      <c r="P3053" s="179" t="s">
        <v>3569</v>
      </c>
    </row>
    <row r="3054" spans="2:16" s="75" customFormat="1" ht="100" customHeight="1">
      <c r="B3054" s="1463" t="s">
        <v>2307</v>
      </c>
      <c r="C3054" s="615" t="s">
        <v>3576</v>
      </c>
      <c r="D3054" s="1464" t="s">
        <v>2177</v>
      </c>
      <c r="E3054" s="964"/>
      <c r="F3054" s="74"/>
      <c r="G3054" s="74"/>
      <c r="H3054" s="94"/>
      <c r="I3054" s="93"/>
      <c r="J3054" s="1440"/>
      <c r="K3054" s="95"/>
      <c r="L3054" s="117" t="s">
        <v>52</v>
      </c>
      <c r="M3054" s="154" t="s">
        <v>86</v>
      </c>
      <c r="N3054" s="1334" t="s">
        <v>909</v>
      </c>
      <c r="O3054" s="1408" t="s">
        <v>3577</v>
      </c>
      <c r="P3054" s="179" t="s">
        <v>3546</v>
      </c>
    </row>
    <row r="3055" spans="2:16" s="75" customFormat="1" ht="100" customHeight="1">
      <c r="B3055" s="1463" t="s">
        <v>2307</v>
      </c>
      <c r="C3055" s="615" t="s">
        <v>3576</v>
      </c>
      <c r="D3055" s="1464" t="s">
        <v>2177</v>
      </c>
      <c r="E3055" s="964"/>
      <c r="F3055" s="74"/>
      <c r="G3055" s="74"/>
      <c r="H3055" s="94"/>
      <c r="I3055" s="93"/>
      <c r="J3055" s="1440"/>
      <c r="K3055" s="95"/>
      <c r="L3055" s="117" t="s">
        <v>1847</v>
      </c>
      <c r="M3055" s="154" t="s">
        <v>86</v>
      </c>
      <c r="N3055" s="1334" t="s">
        <v>909</v>
      </c>
      <c r="O3055" s="1408" t="s">
        <v>3577</v>
      </c>
      <c r="P3055" s="179" t="s">
        <v>3525</v>
      </c>
    </row>
    <row r="3056" spans="2:16" s="75" customFormat="1" ht="100" customHeight="1">
      <c r="B3056" s="1463" t="s">
        <v>2307</v>
      </c>
      <c r="C3056" s="615" t="s">
        <v>3576</v>
      </c>
      <c r="D3056" s="1464" t="s">
        <v>2177</v>
      </c>
      <c r="E3056" s="129"/>
      <c r="F3056" s="74"/>
      <c r="G3056" s="74"/>
      <c r="H3056" s="94"/>
      <c r="I3056" s="93"/>
      <c r="J3056" s="1440"/>
      <c r="K3056" s="95"/>
      <c r="L3056" s="117" t="s">
        <v>447</v>
      </c>
      <c r="M3056" s="154" t="s">
        <v>86</v>
      </c>
      <c r="N3056" s="1334" t="s">
        <v>909</v>
      </c>
      <c r="O3056" s="1408" t="s">
        <v>3577</v>
      </c>
      <c r="P3056" s="179" t="s">
        <v>3525</v>
      </c>
    </row>
    <row r="3057" spans="2:16" s="75" customFormat="1" ht="100" customHeight="1">
      <c r="B3057" s="1463" t="s">
        <v>2307</v>
      </c>
      <c r="C3057" s="615" t="s">
        <v>3576</v>
      </c>
      <c r="D3057" s="1464" t="s">
        <v>2177</v>
      </c>
      <c r="E3057" s="129"/>
      <c r="F3057" s="74"/>
      <c r="G3057" s="74"/>
      <c r="H3057" s="94"/>
      <c r="I3057" s="93"/>
      <c r="J3057" s="1440"/>
      <c r="K3057" s="95"/>
      <c r="L3057" s="117" t="s">
        <v>1848</v>
      </c>
      <c r="M3057" s="154" t="s">
        <v>86</v>
      </c>
      <c r="N3057" s="1334" t="s">
        <v>909</v>
      </c>
      <c r="O3057" s="1408" t="s">
        <v>3577</v>
      </c>
      <c r="P3057" s="179" t="s">
        <v>3525</v>
      </c>
    </row>
    <row r="3058" spans="2:16" s="75" customFormat="1" ht="100" customHeight="1">
      <c r="B3058" s="1463" t="s">
        <v>2307</v>
      </c>
      <c r="C3058" s="615" t="s">
        <v>3576</v>
      </c>
      <c r="D3058" s="1464" t="s">
        <v>2177</v>
      </c>
      <c r="E3058" s="964"/>
      <c r="F3058" s="74"/>
      <c r="G3058" s="74"/>
      <c r="H3058" s="94"/>
      <c r="I3058" s="93"/>
      <c r="J3058" s="1440"/>
      <c r="K3058" s="95"/>
      <c r="L3058" s="117" t="s">
        <v>904</v>
      </c>
      <c r="M3058" s="154" t="s">
        <v>86</v>
      </c>
      <c r="N3058" s="1334" t="s">
        <v>909</v>
      </c>
      <c r="O3058" s="1408" t="s">
        <v>3577</v>
      </c>
      <c r="P3058" s="179" t="s">
        <v>3569</v>
      </c>
    </row>
    <row r="3059" spans="2:16" s="75" customFormat="1" ht="100" customHeight="1">
      <c r="B3059" s="1463" t="s">
        <v>2307</v>
      </c>
      <c r="C3059" s="615" t="s">
        <v>3576</v>
      </c>
      <c r="D3059" s="1464" t="s">
        <v>2177</v>
      </c>
      <c r="E3059" s="964"/>
      <c r="F3059" s="74"/>
      <c r="G3059" s="74"/>
      <c r="H3059" s="94"/>
      <c r="I3059" s="93"/>
      <c r="J3059" s="1440"/>
      <c r="K3059" s="95"/>
      <c r="L3059" s="117" t="s">
        <v>1849</v>
      </c>
      <c r="M3059" s="154" t="s">
        <v>86</v>
      </c>
      <c r="N3059" s="1334" t="s">
        <v>909</v>
      </c>
      <c r="O3059" s="1408" t="s">
        <v>3577</v>
      </c>
      <c r="P3059" s="179" t="s">
        <v>3569</v>
      </c>
    </row>
    <row r="3060" spans="2:16" s="75" customFormat="1" ht="100" customHeight="1">
      <c r="B3060" s="1463" t="s">
        <v>2307</v>
      </c>
      <c r="C3060" s="615" t="s">
        <v>3576</v>
      </c>
      <c r="D3060" s="1464" t="s">
        <v>2177</v>
      </c>
      <c r="E3060" s="964"/>
      <c r="F3060" s="74"/>
      <c r="G3060" s="74"/>
      <c r="H3060" s="94"/>
      <c r="I3060" s="93"/>
      <c r="J3060" s="1440"/>
      <c r="K3060" s="95"/>
      <c r="L3060" s="117" t="s">
        <v>1850</v>
      </c>
      <c r="M3060" s="154" t="s">
        <v>86</v>
      </c>
      <c r="N3060" s="1334" t="s">
        <v>909</v>
      </c>
      <c r="O3060" s="1408" t="s">
        <v>3577</v>
      </c>
      <c r="P3060" s="179" t="s">
        <v>3569</v>
      </c>
    </row>
    <row r="3061" spans="2:16" s="75" customFormat="1" ht="100" customHeight="1">
      <c r="B3061" s="1463" t="s">
        <v>2307</v>
      </c>
      <c r="C3061" s="615" t="s">
        <v>3576</v>
      </c>
      <c r="D3061" s="1464" t="s">
        <v>2177</v>
      </c>
      <c r="E3061" s="964"/>
      <c r="F3061" s="74"/>
      <c r="G3061" s="74"/>
      <c r="H3061" s="94"/>
      <c r="I3061" s="93"/>
      <c r="J3061" s="1440"/>
      <c r="K3061" s="95"/>
      <c r="L3061" s="117" t="s">
        <v>906</v>
      </c>
      <c r="M3061" s="154" t="s">
        <v>86</v>
      </c>
      <c r="N3061" s="1334" t="s">
        <v>909</v>
      </c>
      <c r="O3061" s="1408" t="s">
        <v>3577</v>
      </c>
      <c r="P3061" s="179" t="s">
        <v>3578</v>
      </c>
    </row>
    <row r="3062" spans="2:16" s="75" customFormat="1" ht="100" customHeight="1">
      <c r="B3062" s="1463" t="s">
        <v>2307</v>
      </c>
      <c r="C3062" s="615" t="s">
        <v>3576</v>
      </c>
      <c r="D3062" s="1464" t="s">
        <v>2177</v>
      </c>
      <c r="E3062" s="964"/>
      <c r="F3062" s="74"/>
      <c r="G3062" s="74"/>
      <c r="H3062" s="94"/>
      <c r="I3062" s="93"/>
      <c r="J3062" s="1440"/>
      <c r="K3062" s="95"/>
      <c r="L3062" s="117" t="s">
        <v>1851</v>
      </c>
      <c r="M3062" s="154" t="s">
        <v>86</v>
      </c>
      <c r="N3062" s="1334" t="s">
        <v>909</v>
      </c>
      <c r="O3062" s="1408" t="s">
        <v>3577</v>
      </c>
      <c r="P3062" s="179" t="s">
        <v>3578</v>
      </c>
    </row>
    <row r="3063" spans="2:16" s="75" customFormat="1" ht="100" customHeight="1">
      <c r="B3063" s="1463" t="s">
        <v>2307</v>
      </c>
      <c r="C3063" s="615" t="s">
        <v>3579</v>
      </c>
      <c r="D3063" s="1464" t="s">
        <v>2177</v>
      </c>
      <c r="E3063" s="129"/>
      <c r="F3063" s="74"/>
      <c r="G3063" s="74"/>
      <c r="H3063" s="94"/>
      <c r="I3063" s="93"/>
      <c r="J3063" s="1440"/>
      <c r="K3063" s="95"/>
      <c r="L3063" s="117" t="s">
        <v>52</v>
      </c>
      <c r="M3063" s="154" t="s">
        <v>86</v>
      </c>
      <c r="N3063" s="1334" t="s">
        <v>909</v>
      </c>
      <c r="O3063" s="1408" t="s">
        <v>3580</v>
      </c>
      <c r="P3063" s="179" t="s">
        <v>3525</v>
      </c>
    </row>
    <row r="3064" spans="2:16" s="75" customFormat="1" ht="100" customHeight="1">
      <c r="B3064" s="1463" t="s">
        <v>2307</v>
      </c>
      <c r="C3064" s="615" t="s">
        <v>3579</v>
      </c>
      <c r="D3064" s="1464" t="s">
        <v>2177</v>
      </c>
      <c r="E3064" s="129"/>
      <c r="F3064" s="74"/>
      <c r="G3064" s="74"/>
      <c r="H3064" s="94"/>
      <c r="I3064" s="93"/>
      <c r="J3064" s="1440"/>
      <c r="K3064" s="95"/>
      <c r="L3064" s="117" t="s">
        <v>447</v>
      </c>
      <c r="M3064" s="154" t="s">
        <v>86</v>
      </c>
      <c r="N3064" s="1334" t="s">
        <v>909</v>
      </c>
      <c r="O3064" s="1408" t="s">
        <v>3580</v>
      </c>
      <c r="P3064" s="179" t="s">
        <v>3525</v>
      </c>
    </row>
    <row r="3065" spans="2:16" s="75" customFormat="1" ht="100" customHeight="1">
      <c r="B3065" s="1463" t="s">
        <v>2307</v>
      </c>
      <c r="C3065" s="1465" t="s">
        <v>3579</v>
      </c>
      <c r="D3065" s="1464" t="s">
        <v>2177</v>
      </c>
      <c r="E3065" s="129"/>
      <c r="F3065" s="74"/>
      <c r="G3065" s="74"/>
      <c r="H3065" s="94"/>
      <c r="I3065" s="93"/>
      <c r="J3065" s="1440"/>
      <c r="K3065" s="95"/>
      <c r="L3065" s="117" t="s">
        <v>904</v>
      </c>
      <c r="M3065" s="154" t="s">
        <v>86</v>
      </c>
      <c r="N3065" s="1334" t="s">
        <v>909</v>
      </c>
      <c r="O3065" s="1408" t="s">
        <v>3580</v>
      </c>
      <c r="P3065" s="179" t="s">
        <v>3581</v>
      </c>
    </row>
    <row r="3066" spans="2:16" s="75" customFormat="1" ht="100" customHeight="1">
      <c r="B3066" s="1463" t="s">
        <v>2307</v>
      </c>
      <c r="C3066" s="615" t="s">
        <v>3579</v>
      </c>
      <c r="D3066" s="1464" t="s">
        <v>2177</v>
      </c>
      <c r="E3066" s="129"/>
      <c r="F3066" s="74"/>
      <c r="G3066" s="74"/>
      <c r="H3066" s="94"/>
      <c r="I3066" s="93"/>
      <c r="J3066" s="1440"/>
      <c r="K3066" s="95"/>
      <c r="L3066" s="117" t="s">
        <v>1401</v>
      </c>
      <c r="M3066" s="154" t="s">
        <v>86</v>
      </c>
      <c r="N3066" s="1334" t="s">
        <v>909</v>
      </c>
      <c r="O3066" s="1408" t="s">
        <v>3580</v>
      </c>
      <c r="P3066" s="179" t="s">
        <v>3582</v>
      </c>
    </row>
    <row r="3067" spans="2:16" s="75" customFormat="1" ht="100" customHeight="1">
      <c r="B3067" s="1463" t="s">
        <v>2307</v>
      </c>
      <c r="C3067" s="615" t="s">
        <v>3583</v>
      </c>
      <c r="D3067" s="1464" t="s">
        <v>2177</v>
      </c>
      <c r="E3067" s="129"/>
      <c r="F3067" s="74"/>
      <c r="G3067" s="74"/>
      <c r="H3067" s="94"/>
      <c r="I3067" s="93"/>
      <c r="J3067" s="1440"/>
      <c r="K3067" s="95"/>
      <c r="L3067" s="117" t="s">
        <v>52</v>
      </c>
      <c r="M3067" s="154" t="s">
        <v>86</v>
      </c>
      <c r="N3067" s="1334" t="s">
        <v>909</v>
      </c>
      <c r="O3067" s="1408" t="s">
        <v>3584</v>
      </c>
      <c r="P3067" s="179" t="s">
        <v>3525</v>
      </c>
    </row>
    <row r="3068" spans="2:16" s="75" customFormat="1" ht="100" customHeight="1">
      <c r="B3068" s="1463" t="s">
        <v>2307</v>
      </c>
      <c r="C3068" s="615" t="s">
        <v>3583</v>
      </c>
      <c r="D3068" s="1464" t="s">
        <v>2177</v>
      </c>
      <c r="E3068" s="129"/>
      <c r="F3068" s="74"/>
      <c r="G3068" s="74"/>
      <c r="H3068" s="94"/>
      <c r="I3068" s="93"/>
      <c r="J3068" s="1440"/>
      <c r="K3068" s="95"/>
      <c r="L3068" s="117" t="s">
        <v>447</v>
      </c>
      <c r="M3068" s="154" t="s">
        <v>86</v>
      </c>
      <c r="N3068" s="1334" t="s">
        <v>909</v>
      </c>
      <c r="O3068" s="1408" t="s">
        <v>3584</v>
      </c>
      <c r="P3068" s="179" t="s">
        <v>3525</v>
      </c>
    </row>
    <row r="3069" spans="2:16" s="75" customFormat="1" ht="100" customHeight="1">
      <c r="B3069" s="1463" t="s">
        <v>2307</v>
      </c>
      <c r="C3069" s="615" t="s">
        <v>3583</v>
      </c>
      <c r="D3069" s="1464" t="s">
        <v>2177</v>
      </c>
      <c r="E3069" s="129"/>
      <c r="F3069" s="74"/>
      <c r="G3069" s="74"/>
      <c r="H3069" s="94"/>
      <c r="I3069" s="93"/>
      <c r="J3069" s="1440"/>
      <c r="K3069" s="95"/>
      <c r="L3069" s="117" t="s">
        <v>904</v>
      </c>
      <c r="M3069" s="154" t="s">
        <v>86</v>
      </c>
      <c r="N3069" s="1334" t="s">
        <v>909</v>
      </c>
      <c r="O3069" s="1408" t="s">
        <v>3584</v>
      </c>
      <c r="P3069" s="179" t="s">
        <v>3582</v>
      </c>
    </row>
    <row r="3070" spans="2:16" s="75" customFormat="1" ht="100" customHeight="1">
      <c r="B3070" s="1463" t="s">
        <v>2307</v>
      </c>
      <c r="C3070" s="615" t="s">
        <v>3583</v>
      </c>
      <c r="D3070" s="1464" t="s">
        <v>2177</v>
      </c>
      <c r="E3070" s="129"/>
      <c r="F3070" s="74"/>
      <c r="G3070" s="74"/>
      <c r="H3070" s="94"/>
      <c r="I3070" s="93"/>
      <c r="J3070" s="1440"/>
      <c r="K3070" s="95"/>
      <c r="L3070" s="117" t="s">
        <v>1401</v>
      </c>
      <c r="M3070" s="154" t="s">
        <v>86</v>
      </c>
      <c r="N3070" s="1334" t="s">
        <v>909</v>
      </c>
      <c r="O3070" s="1408" t="s">
        <v>3584</v>
      </c>
      <c r="P3070" s="179" t="s">
        <v>3581</v>
      </c>
    </row>
    <row r="3071" spans="2:16" s="75" customFormat="1" ht="100" customHeight="1">
      <c r="B3071" s="1463" t="s">
        <v>2307</v>
      </c>
      <c r="C3071" s="615" t="s">
        <v>3585</v>
      </c>
      <c r="D3071" s="1464" t="s">
        <v>2177</v>
      </c>
      <c r="E3071" s="129"/>
      <c r="F3071" s="74"/>
      <c r="G3071" s="74"/>
      <c r="H3071" s="94"/>
      <c r="I3071" s="93"/>
      <c r="J3071" s="1440"/>
      <c r="K3071" s="95"/>
      <c r="L3071" s="117" t="s">
        <v>52</v>
      </c>
      <c r="M3071" s="154" t="s">
        <v>86</v>
      </c>
      <c r="N3071" s="1334" t="s">
        <v>909</v>
      </c>
      <c r="O3071" s="1408" t="s">
        <v>3586</v>
      </c>
      <c r="P3071" s="179" t="s">
        <v>3546</v>
      </c>
    </row>
    <row r="3072" spans="2:16" s="75" customFormat="1" ht="100" customHeight="1">
      <c r="B3072" s="1463" t="s">
        <v>2307</v>
      </c>
      <c r="C3072" s="615" t="s">
        <v>3585</v>
      </c>
      <c r="D3072" s="1464" t="s">
        <v>2177</v>
      </c>
      <c r="E3072" s="129"/>
      <c r="F3072" s="74"/>
      <c r="G3072" s="74"/>
      <c r="H3072" s="94"/>
      <c r="I3072" s="93"/>
      <c r="J3072" s="1440"/>
      <c r="K3072" s="95"/>
      <c r="L3072" s="117" t="s">
        <v>447</v>
      </c>
      <c r="M3072" s="154" t="s">
        <v>86</v>
      </c>
      <c r="N3072" s="1334" t="s">
        <v>909</v>
      </c>
      <c r="O3072" s="1408" t="s">
        <v>3586</v>
      </c>
      <c r="P3072" s="179" t="s">
        <v>3546</v>
      </c>
    </row>
    <row r="3073" spans="2:16" s="75" customFormat="1" ht="100" customHeight="1">
      <c r="B3073" s="1463" t="s">
        <v>2307</v>
      </c>
      <c r="C3073" s="615" t="s">
        <v>3585</v>
      </c>
      <c r="D3073" s="1464" t="s">
        <v>2177</v>
      </c>
      <c r="E3073" s="104"/>
      <c r="F3073" s="74"/>
      <c r="G3073" s="74"/>
      <c r="H3073" s="94"/>
      <c r="I3073" s="93"/>
      <c r="J3073" s="1440"/>
      <c r="K3073" s="95"/>
      <c r="L3073" s="117" t="s">
        <v>904</v>
      </c>
      <c r="M3073" s="154" t="s">
        <v>86</v>
      </c>
      <c r="N3073" s="1334" t="s">
        <v>909</v>
      </c>
      <c r="O3073" s="1408" t="s">
        <v>3586</v>
      </c>
      <c r="P3073" s="179" t="s">
        <v>3587</v>
      </c>
    </row>
    <row r="3074" spans="2:16" s="75" customFormat="1" ht="100" customHeight="1">
      <c r="B3074" s="1463" t="s">
        <v>2307</v>
      </c>
      <c r="C3074" s="615" t="s">
        <v>3585</v>
      </c>
      <c r="D3074" s="1464" t="s">
        <v>2177</v>
      </c>
      <c r="E3074" s="104"/>
      <c r="F3074" s="74"/>
      <c r="G3074" s="74"/>
      <c r="H3074" s="94"/>
      <c r="I3074" s="93"/>
      <c r="J3074" s="1440"/>
      <c r="K3074" s="95"/>
      <c r="L3074" s="117" t="s">
        <v>1401</v>
      </c>
      <c r="M3074" s="154" t="s">
        <v>86</v>
      </c>
      <c r="N3074" s="1334" t="s">
        <v>909</v>
      </c>
      <c r="O3074" s="1408" t="s">
        <v>3586</v>
      </c>
      <c r="P3074" s="179" t="s">
        <v>3587</v>
      </c>
    </row>
    <row r="3075" spans="2:16" s="75" customFormat="1" ht="42.65" customHeight="1">
      <c r="B3075" s="1463" t="s">
        <v>2307</v>
      </c>
      <c r="C3075" s="616" t="s">
        <v>3588</v>
      </c>
      <c r="D3075" s="178" t="s">
        <v>465</v>
      </c>
      <c r="E3075" s="947"/>
      <c r="F3075" s="948"/>
      <c r="G3075" s="949" t="str">
        <f>IF(F3075=0,"",E3075/F3075)</f>
        <v/>
      </c>
      <c r="H3075" s="933" t="str">
        <f>IF(F3075=0,"",G3075*1.35)</f>
        <v/>
      </c>
      <c r="I3075" s="86"/>
      <c r="J3075" s="890"/>
      <c r="K3075" s="933" t="str">
        <f>IF(I3075=0,"",I3075*1.35*J3075)</f>
        <v/>
      </c>
      <c r="L3075" s="120" t="s">
        <v>52</v>
      </c>
      <c r="M3075" s="154" t="s">
        <v>86</v>
      </c>
      <c r="N3075" s="1334" t="s">
        <v>909</v>
      </c>
      <c r="O3075" s="1408" t="s">
        <v>3589</v>
      </c>
      <c r="P3075" s="1402" t="s">
        <v>1549</v>
      </c>
    </row>
    <row r="3076" spans="2:16" s="75" customFormat="1" ht="42.65" customHeight="1">
      <c r="B3076" s="1463" t="s">
        <v>2307</v>
      </c>
      <c r="C3076" s="616" t="s">
        <v>3588</v>
      </c>
      <c r="D3076" s="178" t="s">
        <v>512</v>
      </c>
      <c r="E3076" s="947"/>
      <c r="F3076" s="948"/>
      <c r="G3076" s="949"/>
      <c r="H3076" s="933"/>
      <c r="I3076" s="1084" t="str">
        <f>IF(G3076=0,"",G3076*1.2*H3076)</f>
        <v/>
      </c>
      <c r="J3076" s="1419" t="s">
        <v>513</v>
      </c>
      <c r="K3076" s="35" t="str">
        <f>IF(I3075=0,"",K3075*0.1)</f>
        <v/>
      </c>
      <c r="L3076" s="120" t="s">
        <v>445</v>
      </c>
      <c r="M3076" s="154" t="s">
        <v>86</v>
      </c>
      <c r="N3076" s="1334" t="s">
        <v>909</v>
      </c>
      <c r="O3076" s="1408" t="s">
        <v>3589</v>
      </c>
      <c r="P3076" s="179" t="s">
        <v>3590</v>
      </c>
    </row>
    <row r="3077" spans="2:16" s="75" customFormat="1" ht="42.65" customHeight="1">
      <c r="B3077" s="1463" t="s">
        <v>2307</v>
      </c>
      <c r="C3077" s="616" t="s">
        <v>3588</v>
      </c>
      <c r="D3077" s="178" t="s">
        <v>512</v>
      </c>
      <c r="E3077" s="947"/>
      <c r="F3077" s="948"/>
      <c r="G3077" s="949"/>
      <c r="H3077" s="933"/>
      <c r="I3077" s="1084" t="str">
        <f>IF(G3077=0,"",G3077*1.2*H3077)</f>
        <v/>
      </c>
      <c r="J3077" s="1419" t="s">
        <v>515</v>
      </c>
      <c r="K3077" s="35" t="str">
        <f>IF(I3075=0,"",K3075*0.75)</f>
        <v/>
      </c>
      <c r="L3077" s="120" t="s">
        <v>447</v>
      </c>
      <c r="M3077" s="154" t="s">
        <v>86</v>
      </c>
      <c r="N3077" s="1334" t="s">
        <v>909</v>
      </c>
      <c r="O3077" s="1408" t="s">
        <v>3589</v>
      </c>
      <c r="P3077" s="1402" t="s">
        <v>1549</v>
      </c>
    </row>
    <row r="3078" spans="2:16" s="75" customFormat="1" ht="42.65" customHeight="1">
      <c r="B3078" s="1463" t="s">
        <v>2307</v>
      </c>
      <c r="C3078" s="616" t="s">
        <v>3591</v>
      </c>
      <c r="D3078" s="178" t="s">
        <v>465</v>
      </c>
      <c r="E3078" s="947"/>
      <c r="F3078" s="948"/>
      <c r="G3078" s="949" t="str">
        <f>IF(F3078=0,"",E3078/F3078)</f>
        <v/>
      </c>
      <c r="H3078" s="933" t="str">
        <f>IF(F3078=0,"",G3078*1.35)</f>
        <v/>
      </c>
      <c r="I3078" s="1085"/>
      <c r="J3078" s="890"/>
      <c r="K3078" s="933" t="str">
        <f>IF(I3078=0,"",I3078*1.35*J3078)</f>
        <v/>
      </c>
      <c r="L3078" s="120" t="s">
        <v>52</v>
      </c>
      <c r="M3078" s="154" t="s">
        <v>86</v>
      </c>
      <c r="N3078" s="1334" t="s">
        <v>909</v>
      </c>
      <c r="O3078" s="1408" t="s">
        <v>3592</v>
      </c>
      <c r="P3078" s="1402" t="s">
        <v>1549</v>
      </c>
    </row>
    <row r="3079" spans="2:16" s="75" customFormat="1" ht="42.65" customHeight="1">
      <c r="B3079" s="1463" t="s">
        <v>2307</v>
      </c>
      <c r="C3079" s="616" t="s">
        <v>3591</v>
      </c>
      <c r="D3079" s="178" t="s">
        <v>512</v>
      </c>
      <c r="E3079" s="947"/>
      <c r="F3079" s="948"/>
      <c r="G3079" s="949"/>
      <c r="H3079" s="933"/>
      <c r="I3079" s="1084" t="str">
        <f>IF(G3079=0,"",G3079*1.2*H3079)</f>
        <v/>
      </c>
      <c r="J3079" s="1419" t="s">
        <v>513</v>
      </c>
      <c r="K3079" s="35" t="str">
        <f>IF(I3078=0,"",K3078*0.1)</f>
        <v/>
      </c>
      <c r="L3079" s="120" t="s">
        <v>445</v>
      </c>
      <c r="M3079" s="154" t="s">
        <v>86</v>
      </c>
      <c r="N3079" s="1334" t="s">
        <v>909</v>
      </c>
      <c r="O3079" s="1408" t="s">
        <v>3592</v>
      </c>
      <c r="P3079" s="179" t="s">
        <v>3593</v>
      </c>
    </row>
    <row r="3080" spans="2:16" s="75" customFormat="1" ht="42.65" customHeight="1">
      <c r="B3080" s="1463" t="s">
        <v>2307</v>
      </c>
      <c r="C3080" s="616" t="s">
        <v>3591</v>
      </c>
      <c r="D3080" s="178" t="s">
        <v>512</v>
      </c>
      <c r="E3080" s="947"/>
      <c r="F3080" s="948"/>
      <c r="G3080" s="949"/>
      <c r="H3080" s="933"/>
      <c r="I3080" s="1084" t="str">
        <f>IF(G3080=0,"",G3080*1.2*H3080)</f>
        <v/>
      </c>
      <c r="J3080" s="1419" t="s">
        <v>515</v>
      </c>
      <c r="K3080" s="35" t="str">
        <f>IF(I3078=0,"",K3078*0.75)</f>
        <v/>
      </c>
      <c r="L3080" s="120" t="s">
        <v>447</v>
      </c>
      <c r="M3080" s="154" t="s">
        <v>86</v>
      </c>
      <c r="N3080" s="1334" t="s">
        <v>909</v>
      </c>
      <c r="O3080" s="1408" t="s">
        <v>3592</v>
      </c>
      <c r="P3080" s="1402" t="s">
        <v>1549</v>
      </c>
    </row>
    <row r="3081" spans="2:16" s="75" customFormat="1" ht="42.65" customHeight="1">
      <c r="B3081" s="1463" t="s">
        <v>2307</v>
      </c>
      <c r="C3081" s="616" t="s">
        <v>3594</v>
      </c>
      <c r="D3081" s="178" t="s">
        <v>465</v>
      </c>
      <c r="E3081" s="947"/>
      <c r="F3081" s="948"/>
      <c r="G3081" s="949" t="str">
        <f>IF(F3081=0,"",E3081/F3081)</f>
        <v/>
      </c>
      <c r="H3081" s="933" t="str">
        <f>IF(F3081=0,"",G3081*1.35)</f>
        <v/>
      </c>
      <c r="I3081" s="1085"/>
      <c r="J3081" s="890"/>
      <c r="K3081" s="933" t="str">
        <f>IF(I3081=0,"",I3081*1.35*J3081)</f>
        <v/>
      </c>
      <c r="L3081" s="120" t="s">
        <v>52</v>
      </c>
      <c r="M3081" s="154" t="s">
        <v>86</v>
      </c>
      <c r="N3081" s="1334" t="s">
        <v>909</v>
      </c>
      <c r="O3081" s="1408" t="s">
        <v>3595</v>
      </c>
      <c r="P3081" s="179" t="s">
        <v>3596</v>
      </c>
    </row>
    <row r="3082" spans="2:16" s="75" customFormat="1" ht="42.65" customHeight="1">
      <c r="B3082" s="1463" t="s">
        <v>2307</v>
      </c>
      <c r="C3082" s="616" t="s">
        <v>3594</v>
      </c>
      <c r="D3082" s="178" t="s">
        <v>512</v>
      </c>
      <c r="E3082" s="947"/>
      <c r="F3082" s="948"/>
      <c r="G3082" s="949"/>
      <c r="H3082" s="933"/>
      <c r="I3082" s="1084" t="str">
        <f>IF(G3082=0,"",G3082*1.2*H3082)</f>
        <v/>
      </c>
      <c r="J3082" s="1419" t="s">
        <v>513</v>
      </c>
      <c r="K3082" s="35" t="str">
        <f>IF(I3081=0,"",K3081*0.1)</f>
        <v/>
      </c>
      <c r="L3082" s="120" t="s">
        <v>445</v>
      </c>
      <c r="M3082" s="154" t="s">
        <v>86</v>
      </c>
      <c r="N3082" s="1334" t="s">
        <v>909</v>
      </c>
      <c r="O3082" s="1408" t="s">
        <v>3595</v>
      </c>
      <c r="P3082" s="179" t="s">
        <v>3597</v>
      </c>
    </row>
    <row r="3083" spans="2:16" s="75" customFormat="1" ht="42.65" customHeight="1">
      <c r="B3083" s="1463" t="s">
        <v>2307</v>
      </c>
      <c r="C3083" s="616" t="s">
        <v>3594</v>
      </c>
      <c r="D3083" s="178" t="s">
        <v>512</v>
      </c>
      <c r="E3083" s="947"/>
      <c r="F3083" s="948"/>
      <c r="G3083" s="949"/>
      <c r="H3083" s="933"/>
      <c r="I3083" s="1084" t="str">
        <f>IF(G3083=0,"",G3083*1.2*H3083)</f>
        <v/>
      </c>
      <c r="J3083" s="1419" t="s">
        <v>515</v>
      </c>
      <c r="K3083" s="35" t="str">
        <f>IF(I3081=0,"",K3081*0.75)</f>
        <v/>
      </c>
      <c r="L3083" s="120" t="s">
        <v>447</v>
      </c>
      <c r="M3083" s="154" t="s">
        <v>86</v>
      </c>
      <c r="N3083" s="1334" t="s">
        <v>909</v>
      </c>
      <c r="O3083" s="1408" t="s">
        <v>3595</v>
      </c>
      <c r="P3083" s="179" t="s">
        <v>3596</v>
      </c>
    </row>
    <row r="3084" spans="2:16" s="75" customFormat="1" ht="42.65" customHeight="1">
      <c r="B3084" s="1463" t="s">
        <v>2307</v>
      </c>
      <c r="C3084" s="616" t="s">
        <v>3598</v>
      </c>
      <c r="D3084" s="178" t="s">
        <v>465</v>
      </c>
      <c r="E3084" s="947"/>
      <c r="F3084" s="948"/>
      <c r="G3084" s="949" t="str">
        <f>IF(F3084=0,"",E3084/F3084)</f>
        <v/>
      </c>
      <c r="H3084" s="933" t="str">
        <f>IF(F3084=0,"",G3084*1.35)</f>
        <v/>
      </c>
      <c r="I3084" s="1085"/>
      <c r="J3084" s="890"/>
      <c r="K3084" s="933" t="str">
        <f>IF(I3084=0,"",I3084*1.35*J3084)</f>
        <v/>
      </c>
      <c r="L3084" s="120" t="s">
        <v>52</v>
      </c>
      <c r="M3084" s="154" t="s">
        <v>86</v>
      </c>
      <c r="N3084" s="1334" t="s">
        <v>909</v>
      </c>
      <c r="O3084" s="1408" t="s">
        <v>3599</v>
      </c>
      <c r="P3084" s="179" t="s">
        <v>3596</v>
      </c>
    </row>
    <row r="3085" spans="2:16" s="75" customFormat="1" ht="42.65" customHeight="1">
      <c r="B3085" s="1463" t="s">
        <v>2307</v>
      </c>
      <c r="C3085" s="616" t="s">
        <v>3598</v>
      </c>
      <c r="D3085" s="178" t="s">
        <v>512</v>
      </c>
      <c r="E3085" s="947"/>
      <c r="F3085" s="948"/>
      <c r="G3085" s="949"/>
      <c r="H3085" s="933"/>
      <c r="I3085" s="1084" t="str">
        <f>IF(G3085=0,"",G3085*1.2*H3085)</f>
        <v/>
      </c>
      <c r="J3085" s="1419" t="s">
        <v>513</v>
      </c>
      <c r="K3085" s="35" t="str">
        <f>IF(I3084=0,"",K3084*0.1)</f>
        <v/>
      </c>
      <c r="L3085" s="120" t="s">
        <v>445</v>
      </c>
      <c r="M3085" s="154" t="s">
        <v>86</v>
      </c>
      <c r="N3085" s="1334" t="s">
        <v>909</v>
      </c>
      <c r="O3085" s="1408" t="s">
        <v>3599</v>
      </c>
      <c r="P3085" s="179" t="s">
        <v>3600</v>
      </c>
    </row>
    <row r="3086" spans="2:16" s="75" customFormat="1" ht="42.65" customHeight="1">
      <c r="B3086" s="1463" t="s">
        <v>2307</v>
      </c>
      <c r="C3086" s="616" t="s">
        <v>3598</v>
      </c>
      <c r="D3086" s="178" t="s">
        <v>512</v>
      </c>
      <c r="E3086" s="947"/>
      <c r="F3086" s="948"/>
      <c r="G3086" s="949"/>
      <c r="H3086" s="933"/>
      <c r="I3086" s="1084" t="str">
        <f>IF(G3086=0,"",G3086*1.2*H3086)</f>
        <v/>
      </c>
      <c r="J3086" s="1419" t="s">
        <v>515</v>
      </c>
      <c r="K3086" s="35" t="str">
        <f>IF(I3084=0,"",K3084*0.75)</f>
        <v/>
      </c>
      <c r="L3086" s="120" t="s">
        <v>447</v>
      </c>
      <c r="M3086" s="154" t="s">
        <v>86</v>
      </c>
      <c r="N3086" s="1334" t="s">
        <v>909</v>
      </c>
      <c r="O3086" s="1408" t="s">
        <v>3599</v>
      </c>
      <c r="P3086" s="179" t="s">
        <v>3596</v>
      </c>
    </row>
    <row r="3087" spans="2:16" s="75" customFormat="1" ht="42.65" customHeight="1">
      <c r="B3087" s="1463" t="s">
        <v>2307</v>
      </c>
      <c r="C3087" s="616" t="s">
        <v>3601</v>
      </c>
      <c r="D3087" s="178" t="s">
        <v>465</v>
      </c>
      <c r="E3087" s="947"/>
      <c r="F3087" s="948"/>
      <c r="G3087" s="949" t="str">
        <f>IF(F3087=0,"",E3087/F3087)</f>
        <v/>
      </c>
      <c r="H3087" s="933" t="str">
        <f>IF(F3087=0,"",G3087*1.35)</f>
        <v/>
      </c>
      <c r="I3087" s="1085"/>
      <c r="J3087" s="890"/>
      <c r="K3087" s="933" t="str">
        <f>IF(I3087=0,"",I3087*1.35*J3087)</f>
        <v/>
      </c>
      <c r="L3087" s="120" t="s">
        <v>52</v>
      </c>
      <c r="M3087" s="154" t="s">
        <v>86</v>
      </c>
      <c r="N3087" s="1334" t="s">
        <v>909</v>
      </c>
      <c r="O3087" s="1408" t="s">
        <v>3602</v>
      </c>
      <c r="P3087" s="1402" t="s">
        <v>1549</v>
      </c>
    </row>
    <row r="3088" spans="2:16" s="75" customFormat="1" ht="42.65" customHeight="1">
      <c r="B3088" s="1463" t="s">
        <v>2307</v>
      </c>
      <c r="C3088" s="616" t="s">
        <v>3601</v>
      </c>
      <c r="D3088" s="178" t="s">
        <v>512</v>
      </c>
      <c r="E3088" s="947"/>
      <c r="F3088" s="948"/>
      <c r="G3088" s="949"/>
      <c r="H3088" s="933"/>
      <c r="I3088" s="1084" t="str">
        <f>IF(G3088=0,"",G3088*1.2*H3088)</f>
        <v/>
      </c>
      <c r="J3088" s="1419" t="s">
        <v>513</v>
      </c>
      <c r="K3088" s="35" t="str">
        <f>IF(I3087=0,"",K3087*0.1)</f>
        <v/>
      </c>
      <c r="L3088" s="120" t="s">
        <v>445</v>
      </c>
      <c r="M3088" s="154" t="s">
        <v>86</v>
      </c>
      <c r="N3088" s="1334" t="s">
        <v>909</v>
      </c>
      <c r="O3088" s="1408" t="s">
        <v>3602</v>
      </c>
      <c r="P3088" s="179" t="s">
        <v>3603</v>
      </c>
    </row>
    <row r="3089" spans="2:16" s="75" customFormat="1" ht="42.65" customHeight="1">
      <c r="B3089" s="1463" t="s">
        <v>2307</v>
      </c>
      <c r="C3089" s="616" t="s">
        <v>3601</v>
      </c>
      <c r="D3089" s="178" t="s">
        <v>512</v>
      </c>
      <c r="E3089" s="947"/>
      <c r="F3089" s="948"/>
      <c r="G3089" s="949"/>
      <c r="H3089" s="933"/>
      <c r="I3089" s="1084" t="str">
        <f>IF(G3089=0,"",G3089*1.2*H3089)</f>
        <v/>
      </c>
      <c r="J3089" s="1419" t="s">
        <v>515</v>
      </c>
      <c r="K3089" s="35" t="str">
        <f>IF(I3087=0,"",K3087*0.75)</f>
        <v/>
      </c>
      <c r="L3089" s="120" t="s">
        <v>447</v>
      </c>
      <c r="M3089" s="154" t="s">
        <v>86</v>
      </c>
      <c r="N3089" s="1334" t="s">
        <v>909</v>
      </c>
      <c r="O3089" s="1408" t="s">
        <v>3602</v>
      </c>
      <c r="P3089" s="1402" t="s">
        <v>1549</v>
      </c>
    </row>
    <row r="3090" spans="2:16" s="75" customFormat="1" ht="42.65" customHeight="1">
      <c r="B3090" s="1463" t="s">
        <v>2307</v>
      </c>
      <c r="C3090" s="616" t="s">
        <v>3604</v>
      </c>
      <c r="D3090" s="178" t="s">
        <v>465</v>
      </c>
      <c r="E3090" s="947"/>
      <c r="F3090" s="948"/>
      <c r="G3090" s="949" t="str">
        <f>IF(F3090=0,"",E3090/F3090)</f>
        <v/>
      </c>
      <c r="H3090" s="933" t="str">
        <f>IF(F3090=0,"",G3090*1.35)</f>
        <v/>
      </c>
      <c r="I3090" s="1085"/>
      <c r="J3090" s="890"/>
      <c r="K3090" s="933" t="str">
        <f>IF(I3090=0,"",I3090*1.35*J3090)</f>
        <v/>
      </c>
      <c r="L3090" s="120" t="s">
        <v>52</v>
      </c>
      <c r="M3090" s="154" t="s">
        <v>86</v>
      </c>
      <c r="N3090" s="1334" t="s">
        <v>909</v>
      </c>
      <c r="O3090" s="1408" t="s">
        <v>3605</v>
      </c>
      <c r="P3090" s="1402" t="s">
        <v>1549</v>
      </c>
    </row>
    <row r="3091" spans="2:16" s="75" customFormat="1" ht="42.65" customHeight="1">
      <c r="B3091" s="1463" t="s">
        <v>2307</v>
      </c>
      <c r="C3091" s="617" t="s">
        <v>3604</v>
      </c>
      <c r="D3091" s="178" t="s">
        <v>512</v>
      </c>
      <c r="E3091" s="947"/>
      <c r="F3091" s="948"/>
      <c r="G3091" s="949"/>
      <c r="H3091" s="933"/>
      <c r="I3091" s="1084" t="str">
        <f>IF(G3091=0,"",G3091*1.2*H3091)</f>
        <v/>
      </c>
      <c r="J3091" s="1419" t="s">
        <v>513</v>
      </c>
      <c r="K3091" s="35" t="str">
        <f>IF(I3090=0,"",K3090*0.1)</f>
        <v/>
      </c>
      <c r="L3091" s="120" t="s">
        <v>445</v>
      </c>
      <c r="M3091" s="154" t="s">
        <v>86</v>
      </c>
      <c r="N3091" s="1334" t="s">
        <v>909</v>
      </c>
      <c r="O3091" s="1405" t="s">
        <v>3605</v>
      </c>
      <c r="P3091" s="179" t="s">
        <v>3606</v>
      </c>
    </row>
    <row r="3092" spans="2:16" s="75" customFormat="1" ht="42.65" customHeight="1">
      <c r="B3092" s="1463" t="s">
        <v>2307</v>
      </c>
      <c r="C3092" s="616" t="s">
        <v>3604</v>
      </c>
      <c r="D3092" s="178" t="s">
        <v>512</v>
      </c>
      <c r="E3092" s="947"/>
      <c r="F3092" s="948"/>
      <c r="G3092" s="949"/>
      <c r="H3092" s="933"/>
      <c r="I3092" s="1084" t="str">
        <f>IF(G3092=0,"",G3092*1.2*H3092)</f>
        <v/>
      </c>
      <c r="J3092" s="1419" t="s">
        <v>515</v>
      </c>
      <c r="K3092" s="35" t="str">
        <f>IF(I3090=0,"",K3090*0.75)</f>
        <v/>
      </c>
      <c r="L3092" s="120" t="s">
        <v>447</v>
      </c>
      <c r="M3092" s="154" t="s">
        <v>86</v>
      </c>
      <c r="N3092" s="1334" t="s">
        <v>909</v>
      </c>
      <c r="O3092" s="1408" t="s">
        <v>3605</v>
      </c>
      <c r="P3092" s="1402" t="s">
        <v>1549</v>
      </c>
    </row>
    <row r="3093" spans="2:16" s="75" customFormat="1" ht="42.65" customHeight="1">
      <c r="B3093" s="1463" t="s">
        <v>2307</v>
      </c>
      <c r="C3093" s="616" t="s">
        <v>3607</v>
      </c>
      <c r="D3093" s="178" t="s">
        <v>465</v>
      </c>
      <c r="E3093" s="947"/>
      <c r="F3093" s="948"/>
      <c r="G3093" s="949" t="str">
        <f>IF(F3093=0,"",E3093/F3093)</f>
        <v/>
      </c>
      <c r="H3093" s="933" t="str">
        <f>IF(F3093=0,"",G3093*1.35)</f>
        <v/>
      </c>
      <c r="I3093" s="1085"/>
      <c r="J3093" s="890"/>
      <c r="K3093" s="933" t="str">
        <f>IF(I3093=0,"",I3093*1.35*J3093)</f>
        <v/>
      </c>
      <c r="L3093" s="120" t="s">
        <v>52</v>
      </c>
      <c r="M3093" s="154" t="s">
        <v>86</v>
      </c>
      <c r="N3093" s="1334" t="s">
        <v>909</v>
      </c>
      <c r="O3093" s="1408" t="s">
        <v>3608</v>
      </c>
      <c r="P3093" s="1402" t="s">
        <v>1549</v>
      </c>
    </row>
    <row r="3094" spans="2:16" s="75" customFormat="1" ht="42.65" customHeight="1">
      <c r="B3094" s="1463" t="s">
        <v>2307</v>
      </c>
      <c r="C3094" s="616" t="s">
        <v>3607</v>
      </c>
      <c r="D3094" s="178" t="s">
        <v>512</v>
      </c>
      <c r="E3094" s="947"/>
      <c r="F3094" s="948"/>
      <c r="G3094" s="949"/>
      <c r="H3094" s="933"/>
      <c r="I3094" s="1084" t="str">
        <f>IF(G3094=0,"",G3094*1.2*H3094)</f>
        <v/>
      </c>
      <c r="J3094" s="1419" t="s">
        <v>513</v>
      </c>
      <c r="K3094" s="35" t="str">
        <f>IF(I3093=0,"",K3093*0.1)</f>
        <v/>
      </c>
      <c r="L3094" s="120" t="s">
        <v>445</v>
      </c>
      <c r="M3094" s="154" t="s">
        <v>86</v>
      </c>
      <c r="N3094" s="1334" t="s">
        <v>909</v>
      </c>
      <c r="O3094" s="1408" t="s">
        <v>3608</v>
      </c>
      <c r="P3094" s="179" t="s">
        <v>3597</v>
      </c>
    </row>
    <row r="3095" spans="2:16" s="75" customFormat="1" ht="42.65" customHeight="1">
      <c r="B3095" s="1463" t="s">
        <v>2307</v>
      </c>
      <c r="C3095" s="616" t="s">
        <v>3607</v>
      </c>
      <c r="D3095" s="178" t="s">
        <v>512</v>
      </c>
      <c r="E3095" s="947"/>
      <c r="F3095" s="948"/>
      <c r="G3095" s="949"/>
      <c r="H3095" s="933"/>
      <c r="I3095" s="1084" t="str">
        <f>IF(G3095=0,"",G3095*1.2*H3095)</f>
        <v/>
      </c>
      <c r="J3095" s="1419" t="s">
        <v>515</v>
      </c>
      <c r="K3095" s="35" t="str">
        <f>IF(I3093=0,"",K3093*0.75)</f>
        <v/>
      </c>
      <c r="L3095" s="120" t="s">
        <v>447</v>
      </c>
      <c r="M3095" s="154" t="s">
        <v>86</v>
      </c>
      <c r="N3095" s="1334" t="s">
        <v>909</v>
      </c>
      <c r="O3095" s="1408" t="s">
        <v>3608</v>
      </c>
      <c r="P3095" s="1402" t="s">
        <v>1549</v>
      </c>
    </row>
    <row r="3096" spans="2:16" s="75" customFormat="1" ht="42.65" customHeight="1">
      <c r="B3096" s="1463" t="s">
        <v>2307</v>
      </c>
      <c r="C3096" s="616" t="s">
        <v>3609</v>
      </c>
      <c r="D3096" s="178" t="s">
        <v>465</v>
      </c>
      <c r="E3096" s="947"/>
      <c r="F3096" s="948"/>
      <c r="G3096" s="949" t="str">
        <f>IF(F3096=0,"",E3096/F3096)</f>
        <v/>
      </c>
      <c r="H3096" s="933" t="str">
        <f>IF(F3096=0,"",G3096*1.35)</f>
        <v/>
      </c>
      <c r="I3096" s="1085"/>
      <c r="J3096" s="890"/>
      <c r="K3096" s="933" t="str">
        <f>IF(I3096=0,"",I3096*1.35*J3096)</f>
        <v/>
      </c>
      <c r="L3096" s="120" t="s">
        <v>52</v>
      </c>
      <c r="M3096" s="154" t="s">
        <v>86</v>
      </c>
      <c r="N3096" s="1334" t="s">
        <v>909</v>
      </c>
      <c r="O3096" s="1408" t="s">
        <v>3610</v>
      </c>
      <c r="P3096" s="1402" t="s">
        <v>1549</v>
      </c>
    </row>
    <row r="3097" spans="2:16" s="75" customFormat="1" ht="42.65" customHeight="1">
      <c r="B3097" s="1463" t="s">
        <v>2307</v>
      </c>
      <c r="C3097" s="616" t="s">
        <v>3609</v>
      </c>
      <c r="D3097" s="178" t="s">
        <v>512</v>
      </c>
      <c r="E3097" s="947"/>
      <c r="F3097" s="948"/>
      <c r="G3097" s="949"/>
      <c r="H3097" s="933"/>
      <c r="I3097" s="1084" t="str">
        <f>IF(G3097=0,"",G3097*1.2*H3097)</f>
        <v/>
      </c>
      <c r="J3097" s="1419" t="s">
        <v>513</v>
      </c>
      <c r="K3097" s="35" t="str">
        <f>IF(I3096=0,"",K3096*0.1)</f>
        <v/>
      </c>
      <c r="L3097" s="120" t="s">
        <v>445</v>
      </c>
      <c r="M3097" s="154" t="s">
        <v>86</v>
      </c>
      <c r="N3097" s="1334" t="s">
        <v>909</v>
      </c>
      <c r="O3097" s="1408" t="s">
        <v>3610</v>
      </c>
      <c r="P3097" s="179" t="s">
        <v>3611</v>
      </c>
    </row>
    <row r="3098" spans="2:16" s="75" customFormat="1" ht="42.65" customHeight="1">
      <c r="B3098" s="1463" t="s">
        <v>2307</v>
      </c>
      <c r="C3098" s="616" t="s">
        <v>3609</v>
      </c>
      <c r="D3098" s="178" t="s">
        <v>512</v>
      </c>
      <c r="E3098" s="947"/>
      <c r="F3098" s="948"/>
      <c r="G3098" s="949"/>
      <c r="H3098" s="933"/>
      <c r="I3098" s="1084" t="str">
        <f>IF(G3098=0,"",G3098*1.2*H3098)</f>
        <v/>
      </c>
      <c r="J3098" s="1419" t="s">
        <v>515</v>
      </c>
      <c r="K3098" s="35" t="str">
        <f>IF(I3096=0,"",K3096*0.75)</f>
        <v/>
      </c>
      <c r="L3098" s="120" t="s">
        <v>447</v>
      </c>
      <c r="M3098" s="154" t="s">
        <v>86</v>
      </c>
      <c r="N3098" s="1334" t="s">
        <v>909</v>
      </c>
      <c r="O3098" s="1408" t="s">
        <v>3610</v>
      </c>
      <c r="P3098" s="1402" t="s">
        <v>1549</v>
      </c>
    </row>
    <row r="3099" spans="2:16" s="75" customFormat="1" ht="42.65" customHeight="1">
      <c r="B3099" s="1463" t="s">
        <v>2307</v>
      </c>
      <c r="C3099" s="616" t="s">
        <v>3612</v>
      </c>
      <c r="D3099" s="178" t="s">
        <v>465</v>
      </c>
      <c r="E3099" s="947"/>
      <c r="F3099" s="948"/>
      <c r="G3099" s="949" t="str">
        <f>IF(F3099=0,"",E3099/F3099)</f>
        <v/>
      </c>
      <c r="H3099" s="933" t="str">
        <f>IF(F3099=0,"",G3099*1.35)</f>
        <v/>
      </c>
      <c r="I3099" s="1085"/>
      <c r="J3099" s="890"/>
      <c r="K3099" s="933" t="str">
        <f>IF(I3099=0,"",I3099*1.35*J3099)</f>
        <v/>
      </c>
      <c r="L3099" s="120" t="s">
        <v>52</v>
      </c>
      <c r="M3099" s="154" t="s">
        <v>86</v>
      </c>
      <c r="N3099" s="1334" t="s">
        <v>909</v>
      </c>
      <c r="O3099" s="1408" t="s">
        <v>3613</v>
      </c>
      <c r="P3099" s="1402" t="s">
        <v>1549</v>
      </c>
    </row>
    <row r="3100" spans="2:16" s="75" customFormat="1" ht="42.65" customHeight="1">
      <c r="B3100" s="1463" t="s">
        <v>2307</v>
      </c>
      <c r="C3100" s="616" t="s">
        <v>3612</v>
      </c>
      <c r="D3100" s="178" t="s">
        <v>512</v>
      </c>
      <c r="E3100" s="947"/>
      <c r="F3100" s="948"/>
      <c r="G3100" s="949"/>
      <c r="H3100" s="933"/>
      <c r="I3100" s="1084" t="str">
        <f>IF(G3100=0,"",G3100*1.2*H3100)</f>
        <v/>
      </c>
      <c r="J3100" s="1419" t="s">
        <v>513</v>
      </c>
      <c r="K3100" s="35" t="str">
        <f>IF(I3099=0,"",K3099*0.1)</f>
        <v/>
      </c>
      <c r="L3100" s="120" t="s">
        <v>445</v>
      </c>
      <c r="M3100" s="154" t="s">
        <v>86</v>
      </c>
      <c r="N3100" s="1334" t="s">
        <v>909</v>
      </c>
      <c r="O3100" s="1408" t="s">
        <v>3613</v>
      </c>
      <c r="P3100" s="179" t="s">
        <v>3614</v>
      </c>
    </row>
    <row r="3101" spans="2:16" s="75" customFormat="1" ht="42.65" customHeight="1">
      <c r="B3101" s="1463" t="s">
        <v>2307</v>
      </c>
      <c r="C3101" s="616" t="s">
        <v>3612</v>
      </c>
      <c r="D3101" s="178" t="s">
        <v>512</v>
      </c>
      <c r="E3101" s="947"/>
      <c r="F3101" s="948"/>
      <c r="G3101" s="949"/>
      <c r="H3101" s="933"/>
      <c r="I3101" s="1084" t="str">
        <f>IF(G3101=0,"",G3101*1.2*H3101)</f>
        <v/>
      </c>
      <c r="J3101" s="1419" t="s">
        <v>515</v>
      </c>
      <c r="K3101" s="35" t="str">
        <f>IF(I3099=0,"",K3099*0.75)</f>
        <v/>
      </c>
      <c r="L3101" s="120" t="s">
        <v>447</v>
      </c>
      <c r="M3101" s="154" t="s">
        <v>86</v>
      </c>
      <c r="N3101" s="1334" t="s">
        <v>909</v>
      </c>
      <c r="O3101" s="1408" t="s">
        <v>3613</v>
      </c>
      <c r="P3101" s="1402" t="s">
        <v>1549</v>
      </c>
    </row>
    <row r="3102" spans="2:16" s="75" customFormat="1" ht="42.65" customHeight="1">
      <c r="B3102" s="1463" t="s">
        <v>2307</v>
      </c>
      <c r="C3102" s="616" t="s">
        <v>3615</v>
      </c>
      <c r="D3102" s="178" t="s">
        <v>465</v>
      </c>
      <c r="E3102" s="947"/>
      <c r="F3102" s="948"/>
      <c r="G3102" s="949" t="str">
        <f>IF(F3102=0,"",E3102/F3102)</f>
        <v/>
      </c>
      <c r="H3102" s="933" t="str">
        <f>IF(F3102=0,"",G3102*1.35)</f>
        <v/>
      </c>
      <c r="I3102" s="1085"/>
      <c r="J3102" s="890"/>
      <c r="K3102" s="933" t="str">
        <f>IF(I3102=0,"",I3102*1.35*J3102)</f>
        <v/>
      </c>
      <c r="L3102" s="120" t="s">
        <v>52</v>
      </c>
      <c r="M3102" s="154" t="s">
        <v>86</v>
      </c>
      <c r="N3102" s="1334" t="s">
        <v>909</v>
      </c>
      <c r="O3102" s="1408" t="s">
        <v>3616</v>
      </c>
      <c r="P3102" s="179" t="s">
        <v>3596</v>
      </c>
    </row>
    <row r="3103" spans="2:16" s="75" customFormat="1" ht="42.65" customHeight="1">
      <c r="B3103" s="1463" t="s">
        <v>2307</v>
      </c>
      <c r="C3103" s="616" t="s">
        <v>3615</v>
      </c>
      <c r="D3103" s="178" t="s">
        <v>512</v>
      </c>
      <c r="E3103" s="947"/>
      <c r="F3103" s="948"/>
      <c r="G3103" s="949"/>
      <c r="H3103" s="933"/>
      <c r="I3103" s="1084" t="str">
        <f>IF(G3103=0,"",G3103*1.2*H3103)</f>
        <v/>
      </c>
      <c r="J3103" s="1419" t="s">
        <v>513</v>
      </c>
      <c r="K3103" s="35" t="str">
        <f>IF(I3102=0,"",K3102*0.1)</f>
        <v/>
      </c>
      <c r="L3103" s="120" t="s">
        <v>445</v>
      </c>
      <c r="M3103" s="154" t="s">
        <v>86</v>
      </c>
      <c r="N3103" s="1334" t="s">
        <v>909</v>
      </c>
      <c r="O3103" s="1408" t="s">
        <v>3616</v>
      </c>
      <c r="P3103" s="179" t="s">
        <v>3617</v>
      </c>
    </row>
    <row r="3104" spans="2:16" s="75" customFormat="1" ht="42.65" customHeight="1">
      <c r="B3104" s="1463" t="s">
        <v>2307</v>
      </c>
      <c r="C3104" s="616" t="s">
        <v>3615</v>
      </c>
      <c r="D3104" s="178" t="s">
        <v>512</v>
      </c>
      <c r="E3104" s="947"/>
      <c r="F3104" s="948"/>
      <c r="G3104" s="949"/>
      <c r="H3104" s="933"/>
      <c r="I3104" s="1084" t="str">
        <f>IF(G3104=0,"",G3104*1.2*H3104)</f>
        <v/>
      </c>
      <c r="J3104" s="1419" t="s">
        <v>515</v>
      </c>
      <c r="K3104" s="35" t="str">
        <f>IF(I3102=0,"",K3102*0.75)</f>
        <v/>
      </c>
      <c r="L3104" s="120" t="s">
        <v>447</v>
      </c>
      <c r="M3104" s="154" t="s">
        <v>86</v>
      </c>
      <c r="N3104" s="1334" t="s">
        <v>909</v>
      </c>
      <c r="O3104" s="1408" t="s">
        <v>3616</v>
      </c>
      <c r="P3104" s="179" t="s">
        <v>3596</v>
      </c>
    </row>
    <row r="3105" spans="1:17" s="75" customFormat="1" ht="42.65" customHeight="1">
      <c r="B3105" s="1463" t="s">
        <v>2307</v>
      </c>
      <c r="C3105" s="616" t="s">
        <v>3618</v>
      </c>
      <c r="D3105" s="178" t="s">
        <v>465</v>
      </c>
      <c r="E3105" s="947"/>
      <c r="F3105" s="948"/>
      <c r="G3105" s="949" t="str">
        <f>IF(F3105=0,"",E3105/F3105)</f>
        <v/>
      </c>
      <c r="H3105" s="933" t="str">
        <f>IF(F3105=0,"",G3105*1.35)</f>
        <v/>
      </c>
      <c r="I3105" s="1085"/>
      <c r="J3105" s="890"/>
      <c r="K3105" s="933" t="str">
        <f>IF(I3105=0,"",I3105*1.35*J3105)</f>
        <v/>
      </c>
      <c r="L3105" s="120" t="s">
        <v>52</v>
      </c>
      <c r="M3105" s="154" t="s">
        <v>86</v>
      </c>
      <c r="N3105" s="1334" t="s">
        <v>909</v>
      </c>
      <c r="O3105" s="1408" t="s">
        <v>3619</v>
      </c>
      <c r="P3105" s="179" t="s">
        <v>3596</v>
      </c>
    </row>
    <row r="3106" spans="1:17" s="75" customFormat="1" ht="42.65" customHeight="1">
      <c r="B3106" s="1463" t="s">
        <v>2307</v>
      </c>
      <c r="C3106" s="616" t="s">
        <v>3618</v>
      </c>
      <c r="D3106" s="178" t="s">
        <v>512</v>
      </c>
      <c r="E3106" s="947"/>
      <c r="F3106" s="948"/>
      <c r="G3106" s="949"/>
      <c r="H3106" s="933"/>
      <c r="I3106" s="1084" t="str">
        <f>IF(G3106=0,"",G3106*1.2*H3106)</f>
        <v/>
      </c>
      <c r="J3106" s="1419" t="s">
        <v>513</v>
      </c>
      <c r="K3106" s="35" t="str">
        <f>IF(I3105=0,"",K3105*0.1)</f>
        <v/>
      </c>
      <c r="L3106" s="120" t="s">
        <v>445</v>
      </c>
      <c r="M3106" s="154" t="s">
        <v>86</v>
      </c>
      <c r="N3106" s="1334" t="s">
        <v>909</v>
      </c>
      <c r="O3106" s="1408" t="s">
        <v>3619</v>
      </c>
      <c r="P3106" s="179" t="s">
        <v>3620</v>
      </c>
    </row>
    <row r="3107" spans="1:17" s="75" customFormat="1" ht="42.65" customHeight="1">
      <c r="B3107" s="1463" t="s">
        <v>2307</v>
      </c>
      <c r="C3107" s="616" t="s">
        <v>3618</v>
      </c>
      <c r="D3107" s="178" t="s">
        <v>512</v>
      </c>
      <c r="E3107" s="947"/>
      <c r="F3107" s="948"/>
      <c r="G3107" s="949"/>
      <c r="H3107" s="933"/>
      <c r="I3107" s="1084" t="str">
        <f>IF(G3107=0,"",G3107*1.2*H3107)</f>
        <v/>
      </c>
      <c r="J3107" s="1419" t="s">
        <v>515</v>
      </c>
      <c r="K3107" s="35" t="str">
        <f>IF(I3105=0,"",K3105*0.75)</f>
        <v/>
      </c>
      <c r="L3107" s="120" t="s">
        <v>447</v>
      </c>
      <c r="M3107" s="154" t="s">
        <v>86</v>
      </c>
      <c r="N3107" s="1334" t="s">
        <v>909</v>
      </c>
      <c r="O3107" s="1408" t="s">
        <v>3619</v>
      </c>
      <c r="P3107" s="179" t="s">
        <v>3596</v>
      </c>
    </row>
    <row r="3108" spans="1:17" s="75" customFormat="1" ht="42.65" customHeight="1">
      <c r="B3108" s="1463" t="s">
        <v>2307</v>
      </c>
      <c r="C3108" s="616" t="s">
        <v>3621</v>
      </c>
      <c r="D3108" s="178" t="s">
        <v>465</v>
      </c>
      <c r="E3108" s="947"/>
      <c r="F3108" s="948"/>
      <c r="G3108" s="949" t="str">
        <f>IF(F3108=0,"",E3108/F3108)</f>
        <v/>
      </c>
      <c r="H3108" s="933" t="str">
        <f>IF(F3108=0,"",G3108*1.35)</f>
        <v/>
      </c>
      <c r="I3108" s="1085"/>
      <c r="J3108" s="890"/>
      <c r="K3108" s="933" t="str">
        <f>IF(I3108=0,"",I3108*1.35*J3108)</f>
        <v/>
      </c>
      <c r="L3108" s="120" t="s">
        <v>52</v>
      </c>
      <c r="M3108" s="154" t="s">
        <v>86</v>
      </c>
      <c r="N3108" s="1334" t="s">
        <v>909</v>
      </c>
      <c r="O3108" s="1408" t="s">
        <v>3622</v>
      </c>
      <c r="P3108" s="179" t="s">
        <v>3596</v>
      </c>
    </row>
    <row r="3109" spans="1:17" s="75" customFormat="1" ht="42.65" customHeight="1">
      <c r="B3109" s="1463" t="s">
        <v>2307</v>
      </c>
      <c r="C3109" s="616" t="s">
        <v>3621</v>
      </c>
      <c r="D3109" s="178" t="s">
        <v>512</v>
      </c>
      <c r="E3109" s="947"/>
      <c r="F3109" s="948"/>
      <c r="G3109" s="949"/>
      <c r="H3109" s="933"/>
      <c r="I3109" s="1084" t="str">
        <f>IF(G3109=0,"",G3109*1.2*H3109)</f>
        <v/>
      </c>
      <c r="J3109" s="1419" t="s">
        <v>513</v>
      </c>
      <c r="K3109" s="35" t="str">
        <f>IF(I3108=0,"",K3108*0.1)</f>
        <v/>
      </c>
      <c r="L3109" s="120" t="s">
        <v>445</v>
      </c>
      <c r="M3109" s="154" t="s">
        <v>86</v>
      </c>
      <c r="N3109" s="1334" t="s">
        <v>909</v>
      </c>
      <c r="O3109" s="1408" t="s">
        <v>3622</v>
      </c>
      <c r="P3109" s="179" t="s">
        <v>3623</v>
      </c>
    </row>
    <row r="3110" spans="1:17" s="75" customFormat="1" ht="42.65" customHeight="1">
      <c r="B3110" s="1463" t="s">
        <v>2307</v>
      </c>
      <c r="C3110" s="616" t="s">
        <v>3621</v>
      </c>
      <c r="D3110" s="178" t="s">
        <v>512</v>
      </c>
      <c r="E3110" s="947"/>
      <c r="F3110" s="948"/>
      <c r="G3110" s="949"/>
      <c r="H3110" s="933"/>
      <c r="I3110" s="1084" t="str">
        <f>IF(G3110=0,"",G3110*1.2*H3110)</f>
        <v/>
      </c>
      <c r="J3110" s="1419" t="s">
        <v>515</v>
      </c>
      <c r="K3110" s="35" t="str">
        <f>IF(I3108=0,"",K3108*0.75)</f>
        <v/>
      </c>
      <c r="L3110" s="120" t="s">
        <v>447</v>
      </c>
      <c r="M3110" s="154" t="s">
        <v>86</v>
      </c>
      <c r="N3110" s="1334" t="s">
        <v>909</v>
      </c>
      <c r="O3110" s="1408" t="s">
        <v>3622</v>
      </c>
      <c r="P3110" s="179" t="s">
        <v>3596</v>
      </c>
    </row>
    <row r="3111" spans="1:17" s="75" customFormat="1" ht="42.65" customHeight="1">
      <c r="B3111" s="1463" t="s">
        <v>2307</v>
      </c>
      <c r="C3111" s="616" t="s">
        <v>3624</v>
      </c>
      <c r="D3111" s="178" t="s">
        <v>465</v>
      </c>
      <c r="E3111" s="947"/>
      <c r="F3111" s="948"/>
      <c r="G3111" s="949" t="str">
        <f>IF(F3111=0,"",E3111/F3111)</f>
        <v/>
      </c>
      <c r="H3111" s="933" t="str">
        <f>IF(F3111=0,"",G3111*1.35)</f>
        <v/>
      </c>
      <c r="I3111" s="1085"/>
      <c r="J3111" s="890"/>
      <c r="K3111" s="933" t="str">
        <f>IF(I3111=0,"",I3111*1.35*J3111)</f>
        <v/>
      </c>
      <c r="L3111" s="122" t="s">
        <v>52</v>
      </c>
      <c r="M3111" s="154" t="s">
        <v>86</v>
      </c>
      <c r="N3111" s="1334" t="s">
        <v>909</v>
      </c>
      <c r="O3111" s="1408" t="s">
        <v>3625</v>
      </c>
      <c r="P3111" s="179" t="s">
        <v>3596</v>
      </c>
    </row>
    <row r="3112" spans="1:17" s="75" customFormat="1" ht="42.65" customHeight="1">
      <c r="B3112" s="1463" t="s">
        <v>2307</v>
      </c>
      <c r="C3112" s="616" t="s">
        <v>3624</v>
      </c>
      <c r="D3112" s="178" t="s">
        <v>512</v>
      </c>
      <c r="E3112" s="947"/>
      <c r="F3112" s="948"/>
      <c r="G3112" s="949"/>
      <c r="H3112" s="933"/>
      <c r="I3112" s="1084" t="str">
        <f>IF(G3112=0,"",G3112*1.2*H3112)</f>
        <v/>
      </c>
      <c r="J3112" s="1419" t="s">
        <v>513</v>
      </c>
      <c r="K3112" s="35" t="str">
        <f>IF(I3111=0,"",K3111*0.1)</f>
        <v/>
      </c>
      <c r="L3112" s="535" t="s">
        <v>445</v>
      </c>
      <c r="M3112" s="154" t="s">
        <v>86</v>
      </c>
      <c r="N3112" s="1334" t="s">
        <v>909</v>
      </c>
      <c r="O3112" s="1408" t="s">
        <v>3625</v>
      </c>
      <c r="P3112" s="179" t="s">
        <v>3626</v>
      </c>
    </row>
    <row r="3113" spans="1:17" s="75" customFormat="1" ht="42.65" customHeight="1">
      <c r="B3113" s="1481" t="s">
        <v>19</v>
      </c>
      <c r="C3113" s="616" t="s">
        <v>3624</v>
      </c>
      <c r="D3113" s="178" t="s">
        <v>512</v>
      </c>
      <c r="E3113" s="947"/>
      <c r="F3113" s="948"/>
      <c r="G3113" s="949"/>
      <c r="H3113" s="933"/>
      <c r="I3113" s="1084" t="str">
        <f>IF(G3113=0,"",G3113*1.2*H3113)</f>
        <v/>
      </c>
      <c r="J3113" s="1419" t="s">
        <v>515</v>
      </c>
      <c r="K3113" s="35" t="str">
        <f>IF(I3111=0,"",K3111*0.75)</f>
        <v/>
      </c>
      <c r="L3113" s="116" t="s">
        <v>447</v>
      </c>
      <c r="M3113" s="154" t="s">
        <v>86</v>
      </c>
      <c r="N3113" s="1334" t="s">
        <v>909</v>
      </c>
      <c r="O3113" s="1408" t="s">
        <v>3625</v>
      </c>
      <c r="P3113" s="1343" t="s">
        <v>3596</v>
      </c>
    </row>
    <row r="3114" spans="1:17" s="75" customFormat="1" ht="42.65" customHeight="1">
      <c r="B3114" s="953" t="s">
        <v>46</v>
      </c>
      <c r="C3114" s="607" t="s">
        <v>3627</v>
      </c>
      <c r="D3114" s="1510"/>
      <c r="E3114" s="29"/>
      <c r="F3114" s="1591"/>
      <c r="G3114" s="1592"/>
      <c r="H3114" s="1593"/>
      <c r="I3114" s="1594"/>
      <c r="J3114" s="1418"/>
      <c r="K3114" s="1595"/>
      <c r="L3114" s="58"/>
      <c r="M3114" s="154" t="s">
        <v>21</v>
      </c>
      <c r="N3114" s="1334" t="s">
        <v>22</v>
      </c>
      <c r="O3114" s="1408" t="s">
        <v>3628</v>
      </c>
      <c r="P3114" s="179" t="s">
        <v>3629</v>
      </c>
      <c r="Q3114" s="1596"/>
    </row>
    <row r="3115" spans="1:17" s="22" customFormat="1" ht="42.65" customHeight="1">
      <c r="A3115" s="997"/>
      <c r="B3115" s="953" t="s">
        <v>19</v>
      </c>
      <c r="C3115" s="607" t="s">
        <v>3630</v>
      </c>
      <c r="D3115" s="1510"/>
      <c r="E3115" s="947"/>
      <c r="F3115" s="1528"/>
      <c r="G3115" s="1528"/>
      <c r="H3115" s="1529"/>
      <c r="I3115" s="1530"/>
      <c r="J3115" s="890"/>
      <c r="K3115" s="1531"/>
      <c r="L3115" s="58"/>
      <c r="M3115" s="154" t="s">
        <v>21</v>
      </c>
      <c r="N3115" s="1334" t="s">
        <v>22</v>
      </c>
      <c r="O3115" s="1408" t="s">
        <v>3631</v>
      </c>
      <c r="P3115" s="179" t="s">
        <v>3632</v>
      </c>
    </row>
    <row r="3116" spans="1:17" s="22" customFormat="1" ht="42.65" customHeight="1">
      <c r="A3116" s="997"/>
      <c r="B3116" s="953" t="s">
        <v>19</v>
      </c>
      <c r="C3116" s="607" t="s">
        <v>3630</v>
      </c>
      <c r="D3116" s="1518"/>
      <c r="E3116" s="947"/>
      <c r="F3116" s="1528"/>
      <c r="G3116" s="1532"/>
      <c r="H3116" s="1529"/>
      <c r="I3116" s="1530"/>
      <c r="J3116" s="890"/>
      <c r="K3116" s="1531"/>
      <c r="L3116" s="58" t="s">
        <v>3633</v>
      </c>
      <c r="M3116" s="154" t="s">
        <v>21</v>
      </c>
      <c r="N3116" s="1334" t="s">
        <v>22</v>
      </c>
      <c r="O3116" s="1408" t="s">
        <v>3634</v>
      </c>
      <c r="P3116" s="179" t="s">
        <v>3632</v>
      </c>
    </row>
    <row r="3117" spans="1:17" s="22" customFormat="1" ht="42.65" customHeight="1">
      <c r="A3117" s="997"/>
      <c r="B3117" s="1533" t="s">
        <v>19</v>
      </c>
      <c r="C3117" s="607" t="s">
        <v>3635</v>
      </c>
      <c r="D3117" s="1584"/>
      <c r="E3117" s="24"/>
      <c r="F3117" s="30"/>
      <c r="G3117" s="34"/>
      <c r="H3117" s="35"/>
      <c r="I3117" s="1534"/>
      <c r="J3117" s="890" t="s">
        <v>1742</v>
      </c>
      <c r="K3117" s="35"/>
      <c r="L3117" s="58" t="s">
        <v>445</v>
      </c>
      <c r="M3117" s="154" t="s">
        <v>21</v>
      </c>
      <c r="N3117" s="1334" t="s">
        <v>22</v>
      </c>
      <c r="O3117" s="1408" t="s">
        <v>3636</v>
      </c>
      <c r="P3117" s="179" t="s">
        <v>3637</v>
      </c>
    </row>
    <row r="3118" spans="1:17" s="22" customFormat="1" ht="42.65" customHeight="1">
      <c r="A3118" s="997"/>
      <c r="B3118" s="1533" t="s">
        <v>19</v>
      </c>
      <c r="C3118" s="607" t="s">
        <v>3635</v>
      </c>
      <c r="D3118" s="1586"/>
      <c r="E3118" s="24"/>
      <c r="F3118" s="30"/>
      <c r="G3118" s="34"/>
      <c r="H3118" s="35"/>
      <c r="I3118" s="1534"/>
      <c r="J3118" s="890"/>
      <c r="K3118" s="35"/>
      <c r="L3118" s="58" t="s">
        <v>3638</v>
      </c>
      <c r="M3118" s="154" t="s">
        <v>21</v>
      </c>
      <c r="N3118" s="1334" t="s">
        <v>22</v>
      </c>
      <c r="O3118" s="1408" t="s">
        <v>3639</v>
      </c>
      <c r="P3118" s="179" t="s">
        <v>3637</v>
      </c>
    </row>
    <row r="3119" spans="1:17" s="22" customFormat="1" ht="42.65" customHeight="1">
      <c r="A3119" s="997"/>
      <c r="B3119" s="1533" t="s">
        <v>19</v>
      </c>
      <c r="C3119" s="1535" t="s">
        <v>3640</v>
      </c>
      <c r="D3119" s="178" t="s">
        <v>1021</v>
      </c>
      <c r="E3119" s="947"/>
      <c r="F3119" s="948"/>
      <c r="G3119" s="949" t="str">
        <f>IF(F3119=0,"",E3119/F3119)</f>
        <v/>
      </c>
      <c r="H3119" s="933" t="str">
        <f>IF(F3119=0,"",G3119*1.3)</f>
        <v/>
      </c>
      <c r="I3119" s="86"/>
      <c r="J3119" s="890"/>
      <c r="K3119" s="933" t="str">
        <f>IF(I3119=0,"",I3119*1.3*J3119)</f>
        <v/>
      </c>
      <c r="L3119" s="1536"/>
      <c r="M3119" s="1537" t="s">
        <v>21</v>
      </c>
      <c r="N3119" s="1334" t="s">
        <v>22</v>
      </c>
      <c r="O3119" s="1562" t="s">
        <v>3641</v>
      </c>
      <c r="P3119" s="1575" t="s">
        <v>3642</v>
      </c>
    </row>
    <row r="3120" spans="1:17" s="22" customFormat="1" ht="42.65" customHeight="1">
      <c r="A3120" s="997"/>
      <c r="B3120" s="1533" t="s">
        <v>19</v>
      </c>
      <c r="C3120" s="1535" t="s">
        <v>3640</v>
      </c>
      <c r="D3120" s="178" t="s">
        <v>1021</v>
      </c>
      <c r="E3120" s="947"/>
      <c r="F3120" s="948"/>
      <c r="G3120" s="949" t="str">
        <f>IF(F3120=0,"",E3120/F3120)</f>
        <v/>
      </c>
      <c r="H3120" s="933" t="str">
        <f>IF(F3120=0,"",G3120*1.3)</f>
        <v/>
      </c>
      <c r="I3120" s="86"/>
      <c r="J3120" s="890"/>
      <c r="K3120" s="933" t="str">
        <f>IF(I3120=0,"",I3120*1.3*J3120)</f>
        <v/>
      </c>
      <c r="L3120" s="1536" t="s">
        <v>3633</v>
      </c>
      <c r="M3120" s="1537" t="s">
        <v>21</v>
      </c>
      <c r="N3120" s="1334" t="s">
        <v>22</v>
      </c>
      <c r="O3120" s="1562" t="s">
        <v>3643</v>
      </c>
      <c r="P3120" s="1575" t="s">
        <v>3642</v>
      </c>
    </row>
    <row r="3121" spans="1:16" s="22" customFormat="1" ht="42.65" customHeight="1">
      <c r="A3121" s="997"/>
      <c r="B3121" s="953" t="s">
        <v>19</v>
      </c>
      <c r="C3121" s="1535" t="s">
        <v>3640</v>
      </c>
      <c r="D3121" s="1567"/>
      <c r="E3121" s="1538"/>
      <c r="F3121" s="34"/>
      <c r="G3121" s="34"/>
      <c r="H3121" s="1539"/>
      <c r="I3121" s="1540"/>
      <c r="J3121" s="887"/>
      <c r="K3121" s="35" t="str">
        <f>IF(I3119=0,"",K3117*0.75)</f>
        <v/>
      </c>
      <c r="L3121" s="1536" t="s">
        <v>35</v>
      </c>
      <c r="M3121" s="1537" t="s">
        <v>21</v>
      </c>
      <c r="N3121" s="1334" t="s">
        <v>22</v>
      </c>
      <c r="O3121" s="1562" t="s">
        <v>3644</v>
      </c>
      <c r="P3121" s="1575" t="s">
        <v>3642</v>
      </c>
    </row>
    <row r="3122" spans="1:16" s="22" customFormat="1" ht="42.65" customHeight="1">
      <c r="A3122" s="997"/>
      <c r="B3122" s="953" t="s">
        <v>19</v>
      </c>
      <c r="C3122" s="1535" t="s">
        <v>3640</v>
      </c>
      <c r="D3122" s="1567"/>
      <c r="E3122" s="1538"/>
      <c r="F3122" s="34"/>
      <c r="G3122" s="34"/>
      <c r="H3122" s="1539"/>
      <c r="I3122" s="1540"/>
      <c r="J3122" s="887"/>
      <c r="K3122" s="35" t="str">
        <f>IF(I3120=0,"",K3118*0.75)</f>
        <v/>
      </c>
      <c r="L3122" s="1536" t="s">
        <v>3645</v>
      </c>
      <c r="M3122" s="1537" t="s">
        <v>21</v>
      </c>
      <c r="N3122" s="1334" t="s">
        <v>22</v>
      </c>
      <c r="O3122" s="1562" t="s">
        <v>3646</v>
      </c>
      <c r="P3122" s="1575" t="s">
        <v>3642</v>
      </c>
    </row>
    <row r="3123" spans="1:16" s="22" customFormat="1" ht="42.65" customHeight="1">
      <c r="A3123" s="997"/>
      <c r="B3123" s="953" t="s">
        <v>19</v>
      </c>
      <c r="C3123" s="607" t="s">
        <v>3647</v>
      </c>
      <c r="D3123" s="178"/>
      <c r="E3123" s="947"/>
      <c r="F3123" s="948"/>
      <c r="G3123" s="949" t="str">
        <f>IF(F3123=0,"",E3123/F3123)</f>
        <v/>
      </c>
      <c r="H3123" s="933" t="str">
        <f>IF(F3123=0,"",G3123*1.3)</f>
        <v/>
      </c>
      <c r="I3123" s="86"/>
      <c r="J3123" s="890"/>
      <c r="K3123" s="933" t="str">
        <f>IF(I3123=0,"",I3123*1.3*J3123)</f>
        <v/>
      </c>
      <c r="L3123" s="58"/>
      <c r="M3123" s="154" t="s">
        <v>36</v>
      </c>
      <c r="N3123" s="1334" t="s">
        <v>22</v>
      </c>
      <c r="O3123" s="1408" t="s">
        <v>3648</v>
      </c>
      <c r="P3123" s="179" t="s">
        <v>3649</v>
      </c>
    </row>
    <row r="3124" spans="1:16" s="22" customFormat="1" ht="42.65" customHeight="1">
      <c r="A3124" s="997"/>
      <c r="B3124" s="953" t="s">
        <v>19</v>
      </c>
      <c r="C3124" s="607" t="s">
        <v>3650</v>
      </c>
      <c r="D3124" s="1567"/>
      <c r="E3124" s="24"/>
      <c r="F3124" s="15"/>
      <c r="G3124" s="36"/>
      <c r="H3124" s="37"/>
      <c r="I3124" s="566"/>
      <c r="J3124" s="890"/>
      <c r="K3124" s="39"/>
      <c r="L3124" s="58"/>
      <c r="M3124" s="154" t="s">
        <v>36</v>
      </c>
      <c r="N3124" s="1334" t="s">
        <v>22</v>
      </c>
      <c r="O3124" s="1408" t="s">
        <v>3648</v>
      </c>
      <c r="P3124" s="179" t="s">
        <v>3651</v>
      </c>
    </row>
    <row r="3125" spans="1:16" s="22" customFormat="1" ht="42.65" customHeight="1">
      <c r="A3125" s="997"/>
      <c r="B3125" s="953" t="s">
        <v>19</v>
      </c>
      <c r="C3125" s="607" t="s">
        <v>3652</v>
      </c>
      <c r="D3125" s="1567"/>
      <c r="E3125" s="24"/>
      <c r="F3125" s="15"/>
      <c r="G3125" s="36"/>
      <c r="H3125" s="37"/>
      <c r="I3125" s="59"/>
      <c r="J3125" s="890"/>
      <c r="K3125" s="39"/>
      <c r="L3125" s="58"/>
      <c r="M3125" s="154" t="s">
        <v>36</v>
      </c>
      <c r="N3125" s="1334" t="s">
        <v>22</v>
      </c>
      <c r="O3125" s="1408" t="s">
        <v>3653</v>
      </c>
      <c r="P3125" s="179" t="s">
        <v>3654</v>
      </c>
    </row>
    <row r="3126" spans="1:16" s="22" customFormat="1" ht="42.65" customHeight="1">
      <c r="A3126" s="997"/>
      <c r="B3126" s="953" t="s">
        <v>19</v>
      </c>
      <c r="C3126" s="607" t="s">
        <v>3655</v>
      </c>
      <c r="D3126" s="1567"/>
      <c r="E3126" s="24"/>
      <c r="F3126" s="15"/>
      <c r="G3126" s="36"/>
      <c r="H3126" s="37"/>
      <c r="I3126" s="59"/>
      <c r="J3126" s="890"/>
      <c r="K3126" s="39"/>
      <c r="L3126" s="58"/>
      <c r="M3126" s="154" t="s">
        <v>36</v>
      </c>
      <c r="N3126" s="1334" t="s">
        <v>22</v>
      </c>
      <c r="O3126" s="1408" t="s">
        <v>3656</v>
      </c>
      <c r="P3126" s="179" t="s">
        <v>3654</v>
      </c>
    </row>
    <row r="3127" spans="1:16" s="22" customFormat="1" ht="51" customHeight="1">
      <c r="A3127" s="997"/>
      <c r="B3127" s="953" t="s">
        <v>19</v>
      </c>
      <c r="C3127" s="607" t="s">
        <v>3657</v>
      </c>
      <c r="D3127" s="178"/>
      <c r="E3127" s="24"/>
      <c r="F3127" s="15"/>
      <c r="G3127" s="36"/>
      <c r="H3127" s="37"/>
      <c r="I3127" s="59"/>
      <c r="J3127" s="890"/>
      <c r="K3127" s="39"/>
      <c r="L3127" s="58"/>
      <c r="M3127" s="154" t="s">
        <v>36</v>
      </c>
      <c r="N3127" s="1334" t="s">
        <v>22</v>
      </c>
      <c r="O3127" s="1408" t="s">
        <v>3658</v>
      </c>
      <c r="P3127" s="179" t="s">
        <v>3659</v>
      </c>
    </row>
    <row r="3128" spans="1:16" s="22" customFormat="1" ht="51" customHeight="1">
      <c r="A3128" s="997"/>
      <c r="B3128" s="953" t="s">
        <v>19</v>
      </c>
      <c r="C3128" s="607" t="s">
        <v>3660</v>
      </c>
      <c r="D3128" s="178"/>
      <c r="E3128" s="24"/>
      <c r="F3128" s="15"/>
      <c r="G3128" s="36"/>
      <c r="H3128" s="37"/>
      <c r="I3128" s="59"/>
      <c r="J3128" s="890"/>
      <c r="K3128" s="39"/>
      <c r="L3128" s="58"/>
      <c r="M3128" s="154" t="s">
        <v>36</v>
      </c>
      <c r="N3128" s="1334" t="s">
        <v>22</v>
      </c>
      <c r="O3128" s="1408" t="s">
        <v>3661</v>
      </c>
      <c r="P3128" s="179" t="s">
        <v>3662</v>
      </c>
    </row>
    <row r="3129" spans="1:16" s="22" customFormat="1" ht="42.65" customHeight="1">
      <c r="A3129" s="997"/>
      <c r="B3129" s="953" t="s">
        <v>19</v>
      </c>
      <c r="C3129" s="607" t="s">
        <v>3663</v>
      </c>
      <c r="D3129" s="178"/>
      <c r="E3129" s="24"/>
      <c r="F3129" s="15"/>
      <c r="G3129" s="36"/>
      <c r="H3129" s="37"/>
      <c r="I3129" s="59"/>
      <c r="J3129" s="890"/>
      <c r="K3129" s="39"/>
      <c r="L3129" s="58"/>
      <c r="M3129" s="154" t="s">
        <v>21</v>
      </c>
      <c r="N3129" s="1334" t="s">
        <v>22</v>
      </c>
      <c r="O3129" s="1408" t="s">
        <v>3664</v>
      </c>
      <c r="P3129" s="179" t="s">
        <v>3665</v>
      </c>
    </row>
    <row r="3130" spans="1:16" s="22" customFormat="1" ht="42.65" customHeight="1">
      <c r="A3130" s="997"/>
      <c r="B3130" s="953" t="s">
        <v>19</v>
      </c>
      <c r="C3130" s="607" t="s">
        <v>3666</v>
      </c>
      <c r="D3130" s="178"/>
      <c r="E3130" s="24"/>
      <c r="F3130" s="15"/>
      <c r="G3130" s="36"/>
      <c r="H3130" s="37"/>
      <c r="I3130" s="59"/>
      <c r="J3130" s="890"/>
      <c r="K3130" s="39"/>
      <c r="L3130" s="58"/>
      <c r="M3130" s="154" t="s">
        <v>21</v>
      </c>
      <c r="N3130" s="1334" t="s">
        <v>22</v>
      </c>
      <c r="O3130" s="1408" t="s">
        <v>3667</v>
      </c>
      <c r="P3130" s="179" t="s">
        <v>3665</v>
      </c>
    </row>
    <row r="3131" spans="1:16" s="22" customFormat="1" ht="42.65" customHeight="1">
      <c r="A3131" s="997"/>
      <c r="B3131" s="953" t="s">
        <v>19</v>
      </c>
      <c r="C3131" s="607" t="s">
        <v>3668</v>
      </c>
      <c r="D3131" s="178"/>
      <c r="E3131" s="947"/>
      <c r="F3131" s="15"/>
      <c r="G3131" s="36"/>
      <c r="H3131" s="37"/>
      <c r="I3131" s="59"/>
      <c r="J3131" s="890"/>
      <c r="K3131" s="39"/>
      <c r="L3131" s="58" t="s">
        <v>3669</v>
      </c>
      <c r="M3131" s="154" t="s">
        <v>21</v>
      </c>
      <c r="N3131" s="1334" t="s">
        <v>22</v>
      </c>
      <c r="O3131" s="1408" t="s">
        <v>3670</v>
      </c>
      <c r="P3131" s="179" t="s">
        <v>3665</v>
      </c>
    </row>
    <row r="3132" spans="1:16" s="22" customFormat="1" ht="42.65" customHeight="1">
      <c r="A3132" s="997"/>
      <c r="B3132" s="953" t="s">
        <v>19</v>
      </c>
      <c r="C3132" s="607" t="s">
        <v>3671</v>
      </c>
      <c r="D3132" s="178"/>
      <c r="E3132" s="947"/>
      <c r="F3132" s="15"/>
      <c r="G3132" s="36"/>
      <c r="H3132" s="37"/>
      <c r="I3132" s="59"/>
      <c r="J3132" s="890"/>
      <c r="K3132" s="39"/>
      <c r="L3132" s="58" t="s">
        <v>3669</v>
      </c>
      <c r="M3132" s="154" t="s">
        <v>21</v>
      </c>
      <c r="N3132" s="1334" t="s">
        <v>22</v>
      </c>
      <c r="O3132" s="1408" t="s">
        <v>3672</v>
      </c>
      <c r="P3132" s="179" t="s">
        <v>3665</v>
      </c>
    </row>
    <row r="3133" spans="1:16" s="22" customFormat="1" ht="42.65" customHeight="1">
      <c r="A3133" s="997"/>
      <c r="B3133" s="953" t="s">
        <v>46</v>
      </c>
      <c r="C3133" s="607" t="s">
        <v>3673</v>
      </c>
      <c r="D3133" s="178" t="s">
        <v>32</v>
      </c>
      <c r="E3133" s="947"/>
      <c r="F3133" s="948"/>
      <c r="G3133" s="949" t="str">
        <f>IF(F3133=0,"",E3133/F3133)</f>
        <v/>
      </c>
      <c r="H3133" s="933" t="str">
        <f>IF(F3133=0,"",G3133*1.2)</f>
        <v/>
      </c>
      <c r="I3133" s="86"/>
      <c r="J3133" s="890"/>
      <c r="K3133" s="933" t="str">
        <f>IF(I3133=0,"",I3133*1.2*J3133)</f>
        <v/>
      </c>
      <c r="L3133" s="58"/>
      <c r="M3133" s="154" t="s">
        <v>21</v>
      </c>
      <c r="N3133" s="1334" t="s">
        <v>22</v>
      </c>
      <c r="O3133" s="1408" t="s">
        <v>3674</v>
      </c>
      <c r="P3133" s="179" t="s">
        <v>3675</v>
      </c>
    </row>
    <row r="3134" spans="1:16" s="22" customFormat="1" ht="42.65" customHeight="1">
      <c r="A3134" s="997"/>
      <c r="B3134" s="953" t="s">
        <v>46</v>
      </c>
      <c r="C3134" s="607" t="s">
        <v>3676</v>
      </c>
      <c r="D3134" s="178" t="s">
        <v>32</v>
      </c>
      <c r="E3134" s="947"/>
      <c r="F3134" s="948"/>
      <c r="G3134" s="949" t="str">
        <f>IF(F3134=0,"",E3134/F3134)</f>
        <v/>
      </c>
      <c r="H3134" s="933" t="str">
        <f>IF(F3134=0,"",G3134*1.2)</f>
        <v/>
      </c>
      <c r="I3134" s="86"/>
      <c r="J3134" s="890"/>
      <c r="K3134" s="933" t="str">
        <f>IF(I3134=0,"",I3134*1.2*J3134)</f>
        <v/>
      </c>
      <c r="L3134" s="58"/>
      <c r="M3134" s="154" t="s">
        <v>21</v>
      </c>
      <c r="N3134" s="1334" t="s">
        <v>22</v>
      </c>
      <c r="O3134" s="1408" t="s">
        <v>3677</v>
      </c>
      <c r="P3134" s="179" t="s">
        <v>400</v>
      </c>
    </row>
    <row r="3135" spans="1:16" s="22" customFormat="1" ht="42.65" customHeight="1">
      <c r="A3135" s="997"/>
      <c r="B3135" s="953" t="s">
        <v>19</v>
      </c>
      <c r="C3135" s="607" t="s">
        <v>3678</v>
      </c>
      <c r="D3135" s="178" t="s">
        <v>32</v>
      </c>
      <c r="E3135" s="947"/>
      <c r="F3135" s="948"/>
      <c r="G3135" s="949" t="str">
        <f>IF(F3135=0,"",E3135/F3135)</f>
        <v/>
      </c>
      <c r="H3135" s="933" t="str">
        <f>IF(F3135=0,"",G3135*1.2)</f>
        <v/>
      </c>
      <c r="I3135" s="86"/>
      <c r="J3135" s="890"/>
      <c r="K3135" s="933" t="str">
        <f>IF(I3135=0,"",I3135*1.2*J3135)</f>
        <v/>
      </c>
      <c r="L3135" s="58"/>
      <c r="M3135" s="154" t="s">
        <v>21</v>
      </c>
      <c r="N3135" s="1334" t="s">
        <v>22</v>
      </c>
      <c r="O3135" s="1408" t="s">
        <v>3679</v>
      </c>
      <c r="P3135" s="179" t="s">
        <v>403</v>
      </c>
    </row>
    <row r="3136" spans="1:16" s="22" customFormat="1" ht="42.65" customHeight="1">
      <c r="A3136" s="997"/>
      <c r="B3136" s="953" t="s">
        <v>19</v>
      </c>
      <c r="C3136" s="607" t="s">
        <v>3680</v>
      </c>
      <c r="D3136" s="178" t="s">
        <v>32</v>
      </c>
      <c r="E3136" s="947"/>
      <c r="F3136" s="948"/>
      <c r="G3136" s="949" t="str">
        <f>IF(F3136=0,"",E3136/F3136)</f>
        <v/>
      </c>
      <c r="H3136" s="933" t="str">
        <f>IF(F3136=0,"",G3136*1.2)</f>
        <v/>
      </c>
      <c r="I3136" s="86"/>
      <c r="J3136" s="890"/>
      <c r="K3136" s="933" t="str">
        <f>IF(I3136=0,"",I3136*1.2*J3136)</f>
        <v/>
      </c>
      <c r="L3136" s="58"/>
      <c r="M3136" s="154" t="s">
        <v>21</v>
      </c>
      <c r="N3136" s="1334" t="s">
        <v>22</v>
      </c>
      <c r="O3136" s="1408" t="s">
        <v>3681</v>
      </c>
      <c r="P3136" s="179" t="s">
        <v>3682</v>
      </c>
    </row>
    <row r="3137" spans="1:16" s="22" customFormat="1" ht="42.65" customHeight="1">
      <c r="A3137" s="997"/>
      <c r="B3137" s="953" t="s">
        <v>19</v>
      </c>
      <c r="C3137" s="607" t="s">
        <v>3683</v>
      </c>
      <c r="D3137" s="178" t="s">
        <v>32</v>
      </c>
      <c r="E3137" s="947"/>
      <c r="F3137" s="948"/>
      <c r="G3137" s="949" t="str">
        <f t="shared" ref="G3137:G3146" si="13">IF(F3137=0,"",E3137/F3137)</f>
        <v/>
      </c>
      <c r="H3137" s="933" t="str">
        <f t="shared" ref="H3137:H3146" si="14">IF(F3137=0,"",G3137*1.2)</f>
        <v/>
      </c>
      <c r="I3137" s="86"/>
      <c r="J3137" s="890"/>
      <c r="K3137" s="933" t="str">
        <f t="shared" ref="K3137:K3146" si="15">IF(I3137=0,"",I3137*1.2*J3137)</f>
        <v/>
      </c>
      <c r="L3137" s="58"/>
      <c r="M3137" s="154" t="s">
        <v>21</v>
      </c>
      <c r="N3137" s="1334" t="s">
        <v>22</v>
      </c>
      <c r="O3137" s="1408" t="s">
        <v>3684</v>
      </c>
      <c r="P3137" s="179" t="s">
        <v>3682</v>
      </c>
    </row>
    <row r="3138" spans="1:16" s="22" customFormat="1" ht="42.65" customHeight="1">
      <c r="A3138" s="997"/>
      <c r="B3138" s="953" t="s">
        <v>19</v>
      </c>
      <c r="C3138" s="607" t="s">
        <v>3685</v>
      </c>
      <c r="D3138" s="178" t="s">
        <v>32</v>
      </c>
      <c r="E3138" s="947"/>
      <c r="F3138" s="948"/>
      <c r="G3138" s="949" t="str">
        <f t="shared" si="13"/>
        <v/>
      </c>
      <c r="H3138" s="933" t="str">
        <f t="shared" si="14"/>
        <v/>
      </c>
      <c r="I3138" s="86"/>
      <c r="J3138" s="890"/>
      <c r="K3138" s="933" t="str">
        <f t="shared" si="15"/>
        <v/>
      </c>
      <c r="L3138" s="58"/>
      <c r="M3138" s="154" t="s">
        <v>21</v>
      </c>
      <c r="N3138" s="1334" t="s">
        <v>22</v>
      </c>
      <c r="O3138" s="1408" t="s">
        <v>3686</v>
      </c>
      <c r="P3138" s="179" t="s">
        <v>3682</v>
      </c>
    </row>
    <row r="3139" spans="1:16" s="22" customFormat="1" ht="42.65" customHeight="1">
      <c r="A3139" s="997"/>
      <c r="B3139" s="953" t="s">
        <v>19</v>
      </c>
      <c r="C3139" s="607" t="s">
        <v>3687</v>
      </c>
      <c r="D3139" s="178" t="s">
        <v>32</v>
      </c>
      <c r="E3139" s="947"/>
      <c r="F3139" s="948"/>
      <c r="G3139" s="949" t="str">
        <f t="shared" si="13"/>
        <v/>
      </c>
      <c r="H3139" s="933" t="str">
        <f t="shared" si="14"/>
        <v/>
      </c>
      <c r="I3139" s="86"/>
      <c r="J3139" s="890"/>
      <c r="K3139" s="933" t="str">
        <f t="shared" si="15"/>
        <v/>
      </c>
      <c r="L3139" s="58"/>
      <c r="M3139" s="154" t="s">
        <v>21</v>
      </c>
      <c r="N3139" s="1334" t="s">
        <v>22</v>
      </c>
      <c r="O3139" s="1408" t="s">
        <v>3688</v>
      </c>
      <c r="P3139" s="179" t="s">
        <v>3682</v>
      </c>
    </row>
    <row r="3140" spans="1:16" s="22" customFormat="1" ht="42.65" customHeight="1">
      <c r="A3140" s="997"/>
      <c r="B3140" s="953" t="s">
        <v>19</v>
      </c>
      <c r="C3140" s="607" t="s">
        <v>3689</v>
      </c>
      <c r="D3140" s="178" t="s">
        <v>32</v>
      </c>
      <c r="E3140" s="947"/>
      <c r="F3140" s="948"/>
      <c r="G3140" s="949" t="str">
        <f t="shared" si="13"/>
        <v/>
      </c>
      <c r="H3140" s="933" t="str">
        <f t="shared" si="14"/>
        <v/>
      </c>
      <c r="I3140" s="86"/>
      <c r="J3140" s="890"/>
      <c r="K3140" s="933" t="str">
        <f t="shared" si="15"/>
        <v/>
      </c>
      <c r="L3140" s="58"/>
      <c r="M3140" s="154" t="s">
        <v>21</v>
      </c>
      <c r="N3140" s="1334" t="s">
        <v>22</v>
      </c>
      <c r="O3140" s="1408" t="s">
        <v>3690</v>
      </c>
      <c r="P3140" s="179" t="s">
        <v>3682</v>
      </c>
    </row>
    <row r="3141" spans="1:16" s="22" customFormat="1" ht="42.65" customHeight="1">
      <c r="A3141" s="997"/>
      <c r="B3141" s="953" t="s">
        <v>19</v>
      </c>
      <c r="C3141" s="607" t="s">
        <v>3691</v>
      </c>
      <c r="D3141" s="178" t="s">
        <v>32</v>
      </c>
      <c r="E3141" s="947"/>
      <c r="F3141" s="948"/>
      <c r="G3141" s="949" t="str">
        <f t="shared" si="13"/>
        <v/>
      </c>
      <c r="H3141" s="933" t="str">
        <f t="shared" si="14"/>
        <v/>
      </c>
      <c r="I3141" s="86"/>
      <c r="J3141" s="890"/>
      <c r="K3141" s="933" t="str">
        <f t="shared" si="15"/>
        <v/>
      </c>
      <c r="L3141" s="58"/>
      <c r="M3141" s="154" t="s">
        <v>21</v>
      </c>
      <c r="N3141" s="1334" t="s">
        <v>22</v>
      </c>
      <c r="O3141" s="1408" t="s">
        <v>3692</v>
      </c>
      <c r="P3141" s="179" t="s">
        <v>3682</v>
      </c>
    </row>
    <row r="3142" spans="1:16" s="22" customFormat="1" ht="42.65" customHeight="1">
      <c r="A3142" s="997"/>
      <c r="B3142" s="953" t="s">
        <v>19</v>
      </c>
      <c r="C3142" s="607" t="s">
        <v>3693</v>
      </c>
      <c r="D3142" s="178" t="s">
        <v>32</v>
      </c>
      <c r="E3142" s="947"/>
      <c r="F3142" s="948"/>
      <c r="G3142" s="949" t="str">
        <f t="shared" si="13"/>
        <v/>
      </c>
      <c r="H3142" s="933" t="str">
        <f t="shared" si="14"/>
        <v/>
      </c>
      <c r="I3142" s="86"/>
      <c r="J3142" s="890"/>
      <c r="K3142" s="933" t="str">
        <f t="shared" si="15"/>
        <v/>
      </c>
      <c r="L3142" s="58"/>
      <c r="M3142" s="154" t="s">
        <v>21</v>
      </c>
      <c r="N3142" s="1334" t="s">
        <v>22</v>
      </c>
      <c r="O3142" s="1408" t="s">
        <v>3694</v>
      </c>
      <c r="P3142" s="179" t="s">
        <v>3682</v>
      </c>
    </row>
    <row r="3143" spans="1:16" s="22" customFormat="1" ht="42.65" customHeight="1">
      <c r="A3143" s="997"/>
      <c r="B3143" s="953" t="s">
        <v>19</v>
      </c>
      <c r="C3143" s="607" t="s">
        <v>3695</v>
      </c>
      <c r="D3143" s="178" t="s">
        <v>32</v>
      </c>
      <c r="E3143" s="947"/>
      <c r="F3143" s="948"/>
      <c r="G3143" s="949" t="str">
        <f t="shared" si="13"/>
        <v/>
      </c>
      <c r="H3143" s="933" t="str">
        <f t="shared" si="14"/>
        <v/>
      </c>
      <c r="I3143" s="86"/>
      <c r="J3143" s="890"/>
      <c r="K3143" s="933" t="str">
        <f t="shared" si="15"/>
        <v/>
      </c>
      <c r="L3143" s="58"/>
      <c r="M3143" s="154" t="s">
        <v>21</v>
      </c>
      <c r="N3143" s="1334" t="s">
        <v>22</v>
      </c>
      <c r="O3143" s="1408" t="s">
        <v>3696</v>
      </c>
      <c r="P3143" s="179" t="s">
        <v>3682</v>
      </c>
    </row>
    <row r="3144" spans="1:16" s="22" customFormat="1" ht="42.65" customHeight="1">
      <c r="A3144" s="997"/>
      <c r="B3144" s="953" t="s">
        <v>19</v>
      </c>
      <c r="C3144" s="607" t="s">
        <v>3697</v>
      </c>
      <c r="D3144" s="178" t="s">
        <v>32</v>
      </c>
      <c r="E3144" s="947"/>
      <c r="F3144" s="948"/>
      <c r="G3144" s="949" t="str">
        <f t="shared" si="13"/>
        <v/>
      </c>
      <c r="H3144" s="933" t="str">
        <f t="shared" si="14"/>
        <v/>
      </c>
      <c r="I3144" s="86"/>
      <c r="J3144" s="890"/>
      <c r="K3144" s="933" t="str">
        <f t="shared" si="15"/>
        <v/>
      </c>
      <c r="L3144" s="58"/>
      <c r="M3144" s="154" t="s">
        <v>21</v>
      </c>
      <c r="N3144" s="1334" t="s">
        <v>22</v>
      </c>
      <c r="O3144" s="1408" t="s">
        <v>3698</v>
      </c>
      <c r="P3144" s="179" t="s">
        <v>3682</v>
      </c>
    </row>
    <row r="3145" spans="1:16" s="22" customFormat="1" ht="42.65" customHeight="1">
      <c r="A3145" s="997"/>
      <c r="B3145" s="953" t="s">
        <v>19</v>
      </c>
      <c r="C3145" s="607" t="s">
        <v>3699</v>
      </c>
      <c r="D3145" s="178" t="s">
        <v>32</v>
      </c>
      <c r="E3145" s="947"/>
      <c r="F3145" s="948"/>
      <c r="G3145" s="949" t="str">
        <f t="shared" si="13"/>
        <v/>
      </c>
      <c r="H3145" s="933" t="str">
        <f t="shared" si="14"/>
        <v/>
      </c>
      <c r="I3145" s="86"/>
      <c r="J3145" s="890"/>
      <c r="K3145" s="933" t="str">
        <f t="shared" si="15"/>
        <v/>
      </c>
      <c r="L3145" s="58"/>
      <c r="M3145" s="154" t="s">
        <v>21</v>
      </c>
      <c r="N3145" s="1334" t="s">
        <v>22</v>
      </c>
      <c r="O3145" s="1408" t="s">
        <v>3700</v>
      </c>
      <c r="P3145" s="179" t="s">
        <v>3682</v>
      </c>
    </row>
    <row r="3146" spans="1:16" s="22" customFormat="1" ht="42.65" customHeight="1">
      <c r="A3146" s="997"/>
      <c r="B3146" s="953" t="s">
        <v>19</v>
      </c>
      <c r="C3146" s="607" t="s">
        <v>3701</v>
      </c>
      <c r="D3146" s="178" t="s">
        <v>32</v>
      </c>
      <c r="E3146" s="947"/>
      <c r="F3146" s="948"/>
      <c r="G3146" s="949" t="str">
        <f t="shared" si="13"/>
        <v/>
      </c>
      <c r="H3146" s="933" t="str">
        <f t="shared" si="14"/>
        <v/>
      </c>
      <c r="I3146" s="86"/>
      <c r="J3146" s="890"/>
      <c r="K3146" s="933" t="str">
        <f t="shared" si="15"/>
        <v/>
      </c>
      <c r="L3146" s="58"/>
      <c r="M3146" s="154" t="s">
        <v>21</v>
      </c>
      <c r="N3146" s="1334" t="s">
        <v>22</v>
      </c>
      <c r="O3146" s="1408" t="s">
        <v>3702</v>
      </c>
      <c r="P3146" s="179" t="s">
        <v>3682</v>
      </c>
    </row>
    <row r="3147" spans="1:16" s="22" customFormat="1" ht="42.65" customHeight="1">
      <c r="A3147" s="997"/>
      <c r="B3147" s="953" t="s">
        <v>46</v>
      </c>
      <c r="C3147" s="607" t="s">
        <v>3703</v>
      </c>
      <c r="D3147" s="178" t="s">
        <v>32</v>
      </c>
      <c r="E3147" s="947"/>
      <c r="F3147" s="948"/>
      <c r="G3147" s="949" t="str">
        <f>IF(F3147=0,"",E3147/F3147)</f>
        <v/>
      </c>
      <c r="H3147" s="933" t="str">
        <f>IF(F3147=0,"",G3147*1.2)</f>
        <v/>
      </c>
      <c r="I3147" s="86"/>
      <c r="J3147" s="890"/>
      <c r="K3147" s="933" t="str">
        <f>IF(I3147=0,"",I3147*1.2*J3147)</f>
        <v/>
      </c>
      <c r="L3147" s="58" t="s">
        <v>52</v>
      </c>
      <c r="M3147" s="154" t="s">
        <v>36</v>
      </c>
      <c r="N3147" s="1334" t="s">
        <v>22</v>
      </c>
      <c r="O3147" s="1408" t="s">
        <v>3704</v>
      </c>
      <c r="P3147" s="179" t="s">
        <v>3682</v>
      </c>
    </row>
    <row r="3148" spans="1:16" s="22" customFormat="1" ht="82" customHeight="1">
      <c r="A3148" s="997"/>
      <c r="B3148" s="953" t="s">
        <v>19</v>
      </c>
      <c r="C3148" s="607" t="s">
        <v>3705</v>
      </c>
      <c r="D3148" s="178"/>
      <c r="E3148" s="24"/>
      <c r="F3148" s="948"/>
      <c r="G3148" s="949" t="str">
        <f>IF(F3148=0,"",E3145/F3148)</f>
        <v/>
      </c>
      <c r="H3148" s="933" t="str">
        <f>IF(F3148=0,"",G3148*1.2)</f>
        <v/>
      </c>
      <c r="I3148" s="86"/>
      <c r="J3148" s="890"/>
      <c r="K3148" s="933" t="str">
        <f>IF(I3149=0,"",I3149*1.2*J3147)</f>
        <v/>
      </c>
      <c r="L3148" s="58"/>
      <c r="M3148" s="154" t="s">
        <v>36</v>
      </c>
      <c r="N3148" s="1334" t="s">
        <v>22</v>
      </c>
      <c r="O3148" s="1408" t="s">
        <v>3706</v>
      </c>
      <c r="P3148" s="179" t="s">
        <v>3707</v>
      </c>
    </row>
    <row r="3149" spans="1:16" s="22" customFormat="1" ht="82" customHeight="1">
      <c r="A3149" s="997"/>
      <c r="B3149" s="953" t="s">
        <v>19</v>
      </c>
      <c r="C3149" s="607" t="s">
        <v>3708</v>
      </c>
      <c r="D3149" s="178"/>
      <c r="E3149" s="24"/>
      <c r="F3149" s="30"/>
      <c r="G3149" s="34"/>
      <c r="H3149" s="35"/>
      <c r="I3149" s="86"/>
      <c r="J3149" s="890"/>
      <c r="K3149" s="35"/>
      <c r="L3149" s="58"/>
      <c r="M3149" s="154" t="s">
        <v>36</v>
      </c>
      <c r="N3149" s="1334" t="s">
        <v>22</v>
      </c>
      <c r="O3149" s="1408" t="s">
        <v>3709</v>
      </c>
      <c r="P3149" s="179" t="s">
        <v>3710</v>
      </c>
    </row>
    <row r="3150" spans="1:16" s="22" customFormat="1" ht="82" customHeight="1">
      <c r="A3150" s="997"/>
      <c r="B3150" s="953" t="s">
        <v>19</v>
      </c>
      <c r="C3150" s="607" t="s">
        <v>3711</v>
      </c>
      <c r="D3150" s="178"/>
      <c r="E3150" s="24"/>
      <c r="F3150" s="30"/>
      <c r="G3150" s="34"/>
      <c r="H3150" s="35"/>
      <c r="I3150" s="86"/>
      <c r="J3150" s="890"/>
      <c r="K3150" s="35"/>
      <c r="L3150" s="58"/>
      <c r="M3150" s="154" t="s">
        <v>36</v>
      </c>
      <c r="N3150" s="1334" t="s">
        <v>22</v>
      </c>
      <c r="O3150" s="1408" t="s">
        <v>3712</v>
      </c>
      <c r="P3150" s="179" t="s">
        <v>3710</v>
      </c>
    </row>
    <row r="3151" spans="1:16" s="22" customFormat="1" ht="82" customHeight="1">
      <c r="A3151" s="997"/>
      <c r="B3151" s="953" t="s">
        <v>19</v>
      </c>
      <c r="C3151" s="607" t="s">
        <v>3713</v>
      </c>
      <c r="D3151" s="178"/>
      <c r="E3151" s="24"/>
      <c r="F3151" s="15"/>
      <c r="G3151" s="36"/>
      <c r="H3151" s="37"/>
      <c r="I3151" s="86"/>
      <c r="J3151" s="890"/>
      <c r="K3151" s="39"/>
      <c r="L3151" s="58"/>
      <c r="M3151" s="154" t="s">
        <v>36</v>
      </c>
      <c r="N3151" s="1334" t="s">
        <v>22</v>
      </c>
      <c r="O3151" s="1408" t="s">
        <v>3714</v>
      </c>
      <c r="P3151" s="179" t="s">
        <v>3710</v>
      </c>
    </row>
    <row r="3152" spans="1:16" s="22" customFormat="1" ht="82" customHeight="1">
      <c r="A3152" s="997"/>
      <c r="B3152" s="953" t="s">
        <v>19</v>
      </c>
      <c r="C3152" s="607" t="s">
        <v>3715</v>
      </c>
      <c r="D3152" s="178"/>
      <c r="E3152" s="24"/>
      <c r="F3152" s="15"/>
      <c r="G3152" s="36"/>
      <c r="H3152" s="37"/>
      <c r="I3152" s="59"/>
      <c r="J3152" s="890"/>
      <c r="K3152" s="39"/>
      <c r="L3152" s="58"/>
      <c r="M3152" s="154" t="s">
        <v>36</v>
      </c>
      <c r="N3152" s="1334" t="s">
        <v>22</v>
      </c>
      <c r="O3152" s="1408" t="s">
        <v>3716</v>
      </c>
      <c r="P3152" s="179" t="s">
        <v>3710</v>
      </c>
    </row>
    <row r="3153" spans="1:16" s="22" customFormat="1" ht="82" customHeight="1">
      <c r="A3153" s="997"/>
      <c r="B3153" s="953" t="s">
        <v>19</v>
      </c>
      <c r="C3153" s="607" t="s">
        <v>3717</v>
      </c>
      <c r="D3153" s="178"/>
      <c r="E3153" s="24"/>
      <c r="F3153" s="15"/>
      <c r="G3153" s="36"/>
      <c r="H3153" s="37"/>
      <c r="I3153" s="59"/>
      <c r="J3153" s="890"/>
      <c r="K3153" s="39"/>
      <c r="L3153" s="58"/>
      <c r="M3153" s="154" t="s">
        <v>36</v>
      </c>
      <c r="N3153" s="1334" t="s">
        <v>22</v>
      </c>
      <c r="O3153" s="1408" t="s">
        <v>3718</v>
      </c>
      <c r="P3153" s="179" t="s">
        <v>3710</v>
      </c>
    </row>
    <row r="3154" spans="1:16" s="22" customFormat="1" ht="82" customHeight="1">
      <c r="A3154" s="997"/>
      <c r="B3154" s="953" t="s">
        <v>19</v>
      </c>
      <c r="C3154" s="607" t="s">
        <v>3719</v>
      </c>
      <c r="D3154" s="178"/>
      <c r="E3154" s="24"/>
      <c r="F3154" s="15"/>
      <c r="G3154" s="36"/>
      <c r="H3154" s="37"/>
      <c r="I3154" s="59"/>
      <c r="J3154" s="890"/>
      <c r="K3154" s="39"/>
      <c r="L3154" s="58"/>
      <c r="M3154" s="154" t="s">
        <v>36</v>
      </c>
      <c r="N3154" s="1334" t="s">
        <v>22</v>
      </c>
      <c r="O3154" s="1408" t="s">
        <v>3720</v>
      </c>
      <c r="P3154" s="179" t="s">
        <v>3710</v>
      </c>
    </row>
    <row r="3155" spans="1:16" s="22" customFormat="1" ht="82" customHeight="1">
      <c r="A3155" s="997"/>
      <c r="B3155" s="953" t="s">
        <v>19</v>
      </c>
      <c r="C3155" s="607" t="s">
        <v>3721</v>
      </c>
      <c r="D3155" s="178"/>
      <c r="E3155" s="24"/>
      <c r="F3155" s="15"/>
      <c r="G3155" s="36"/>
      <c r="H3155" s="37"/>
      <c r="I3155" s="59"/>
      <c r="J3155" s="890"/>
      <c r="K3155" s="39"/>
      <c r="L3155" s="58"/>
      <c r="M3155" s="154" t="s">
        <v>36</v>
      </c>
      <c r="N3155" s="1334" t="s">
        <v>22</v>
      </c>
      <c r="O3155" s="1408" t="s">
        <v>3722</v>
      </c>
      <c r="P3155" s="179" t="s">
        <v>3710</v>
      </c>
    </row>
    <row r="3156" spans="1:16" s="22" customFormat="1" ht="82" customHeight="1">
      <c r="A3156" s="997"/>
      <c r="B3156" s="953" t="s">
        <v>19</v>
      </c>
      <c r="C3156" s="607" t="s">
        <v>3723</v>
      </c>
      <c r="D3156" s="178"/>
      <c r="E3156" s="24"/>
      <c r="F3156" s="15"/>
      <c r="G3156" s="36"/>
      <c r="H3156" s="37"/>
      <c r="I3156" s="59"/>
      <c r="J3156" s="890"/>
      <c r="K3156" s="39"/>
      <c r="L3156" s="58"/>
      <c r="M3156" s="154" t="s">
        <v>36</v>
      </c>
      <c r="N3156" s="1334" t="s">
        <v>22</v>
      </c>
      <c r="O3156" s="1408" t="s">
        <v>3724</v>
      </c>
      <c r="P3156" s="179" t="s">
        <v>3710</v>
      </c>
    </row>
    <row r="3157" spans="1:16" s="22" customFormat="1" ht="82" customHeight="1">
      <c r="A3157" s="997"/>
      <c r="B3157" s="953" t="s">
        <v>19</v>
      </c>
      <c r="C3157" s="607" t="s">
        <v>3725</v>
      </c>
      <c r="D3157" s="178"/>
      <c r="E3157" s="24"/>
      <c r="F3157" s="15"/>
      <c r="G3157" s="36"/>
      <c r="H3157" s="37"/>
      <c r="I3157" s="59"/>
      <c r="J3157" s="890"/>
      <c r="K3157" s="39"/>
      <c r="L3157" s="58"/>
      <c r="M3157" s="154" t="s">
        <v>36</v>
      </c>
      <c r="N3157" s="1334" t="s">
        <v>22</v>
      </c>
      <c r="O3157" s="1408" t="s">
        <v>3726</v>
      </c>
      <c r="P3157" s="179" t="s">
        <v>3710</v>
      </c>
    </row>
    <row r="3158" spans="1:16" s="22" customFormat="1" ht="82" customHeight="1">
      <c r="A3158" s="997"/>
      <c r="B3158" s="953" t="s">
        <v>19</v>
      </c>
      <c r="C3158" s="607" t="s">
        <v>3727</v>
      </c>
      <c r="D3158" s="178"/>
      <c r="E3158" s="24"/>
      <c r="F3158" s="15"/>
      <c r="G3158" s="36"/>
      <c r="H3158" s="37"/>
      <c r="I3158" s="59"/>
      <c r="J3158" s="890"/>
      <c r="K3158" s="39"/>
      <c r="L3158" s="58"/>
      <c r="M3158" s="154" t="s">
        <v>36</v>
      </c>
      <c r="N3158" s="1334" t="s">
        <v>22</v>
      </c>
      <c r="O3158" s="1408" t="s">
        <v>3728</v>
      </c>
      <c r="P3158" s="179" t="s">
        <v>3729</v>
      </c>
    </row>
    <row r="3159" spans="1:16" s="22" customFormat="1" ht="82" customHeight="1">
      <c r="A3159" s="997"/>
      <c r="B3159" s="953" t="s">
        <v>19</v>
      </c>
      <c r="C3159" s="607" t="s">
        <v>3730</v>
      </c>
      <c r="D3159" s="178"/>
      <c r="E3159" s="24"/>
      <c r="F3159" s="15"/>
      <c r="G3159" s="36"/>
      <c r="H3159" s="37"/>
      <c r="I3159" s="59"/>
      <c r="J3159" s="890"/>
      <c r="K3159" s="39"/>
      <c r="L3159" s="58"/>
      <c r="M3159" s="154" t="s">
        <v>36</v>
      </c>
      <c r="N3159" s="1334" t="s">
        <v>22</v>
      </c>
      <c r="O3159" s="1408" t="s">
        <v>3731</v>
      </c>
      <c r="P3159" s="179" t="s">
        <v>3729</v>
      </c>
    </row>
    <row r="3160" spans="1:16" s="22" customFormat="1" ht="82" customHeight="1">
      <c r="A3160" s="997"/>
      <c r="B3160" s="953" t="s">
        <v>19</v>
      </c>
      <c r="C3160" s="607" t="s">
        <v>3732</v>
      </c>
      <c r="D3160" s="178"/>
      <c r="E3160" s="24"/>
      <c r="F3160" s="15"/>
      <c r="G3160" s="36"/>
      <c r="H3160" s="37"/>
      <c r="I3160" s="59"/>
      <c r="J3160" s="890"/>
      <c r="K3160" s="39"/>
      <c r="L3160" s="58"/>
      <c r="M3160" s="154" t="s">
        <v>36</v>
      </c>
      <c r="N3160" s="1334" t="s">
        <v>22</v>
      </c>
      <c r="O3160" s="1408" t="s">
        <v>3733</v>
      </c>
      <c r="P3160" s="179" t="s">
        <v>3729</v>
      </c>
    </row>
    <row r="3161" spans="1:16" s="22" customFormat="1" ht="82" customHeight="1">
      <c r="A3161" s="997"/>
      <c r="B3161" s="953" t="s">
        <v>19</v>
      </c>
      <c r="C3161" s="607" t="s">
        <v>3734</v>
      </c>
      <c r="D3161" s="178"/>
      <c r="E3161" s="24"/>
      <c r="F3161" s="15"/>
      <c r="G3161" s="36"/>
      <c r="H3161" s="37"/>
      <c r="I3161" s="59"/>
      <c r="J3161" s="890"/>
      <c r="K3161" s="39"/>
      <c r="L3161" s="58"/>
      <c r="M3161" s="154" t="s">
        <v>36</v>
      </c>
      <c r="N3161" s="1334" t="s">
        <v>22</v>
      </c>
      <c r="O3161" s="1408" t="s">
        <v>3735</v>
      </c>
      <c r="P3161" s="179" t="s">
        <v>3729</v>
      </c>
    </row>
    <row r="3162" spans="1:16" s="22" customFormat="1" ht="82" customHeight="1">
      <c r="A3162" s="997"/>
      <c r="B3162" s="953" t="s">
        <v>19</v>
      </c>
      <c r="C3162" s="607" t="s">
        <v>3736</v>
      </c>
      <c r="D3162" s="178"/>
      <c r="E3162" s="24"/>
      <c r="F3162" s="15"/>
      <c r="G3162" s="36"/>
      <c r="H3162" s="37"/>
      <c r="I3162" s="59"/>
      <c r="J3162" s="890"/>
      <c r="K3162" s="39"/>
      <c r="L3162" s="58"/>
      <c r="M3162" s="154" t="s">
        <v>36</v>
      </c>
      <c r="N3162" s="1334" t="s">
        <v>22</v>
      </c>
      <c r="O3162" s="1408" t="s">
        <v>3737</v>
      </c>
      <c r="P3162" s="179" t="s">
        <v>3710</v>
      </c>
    </row>
    <row r="3163" spans="1:16" s="22" customFormat="1" ht="82" customHeight="1">
      <c r="A3163" s="997"/>
      <c r="B3163" s="953" t="s">
        <v>19</v>
      </c>
      <c r="C3163" s="607" t="s">
        <v>3738</v>
      </c>
      <c r="D3163" s="178"/>
      <c r="E3163" s="24"/>
      <c r="F3163" s="15"/>
      <c r="G3163" s="36"/>
      <c r="H3163" s="37"/>
      <c r="I3163" s="59"/>
      <c r="J3163" s="890"/>
      <c r="K3163" s="39"/>
      <c r="L3163" s="58"/>
      <c r="M3163" s="154" t="s">
        <v>36</v>
      </c>
      <c r="N3163" s="1334" t="s">
        <v>22</v>
      </c>
      <c r="O3163" s="1408" t="s">
        <v>3739</v>
      </c>
      <c r="P3163" s="179" t="s">
        <v>3710</v>
      </c>
    </row>
    <row r="3164" spans="1:16" s="22" customFormat="1" ht="82" customHeight="1">
      <c r="A3164" s="997"/>
      <c r="B3164" s="953" t="s">
        <v>19</v>
      </c>
      <c r="C3164" s="607" t="s">
        <v>3740</v>
      </c>
      <c r="D3164" s="178"/>
      <c r="E3164" s="24"/>
      <c r="F3164" s="15"/>
      <c r="G3164" s="36"/>
      <c r="H3164" s="37"/>
      <c r="I3164" s="59"/>
      <c r="J3164" s="890"/>
      <c r="K3164" s="39"/>
      <c r="L3164" s="58"/>
      <c r="M3164" s="154" t="s">
        <v>36</v>
      </c>
      <c r="N3164" s="1334" t="s">
        <v>22</v>
      </c>
      <c r="O3164" s="1408" t="s">
        <v>3741</v>
      </c>
      <c r="P3164" s="179" t="s">
        <v>3710</v>
      </c>
    </row>
    <row r="3165" spans="1:16" s="22" customFormat="1" ht="82" customHeight="1">
      <c r="A3165" s="997"/>
      <c r="B3165" s="953" t="s">
        <v>19</v>
      </c>
      <c r="C3165" s="607" t="s">
        <v>3742</v>
      </c>
      <c r="D3165" s="178"/>
      <c r="E3165" s="24"/>
      <c r="F3165" s="15"/>
      <c r="G3165" s="36"/>
      <c r="H3165" s="37"/>
      <c r="I3165" s="59"/>
      <c r="J3165" s="890"/>
      <c r="K3165" s="39"/>
      <c r="L3165" s="58"/>
      <c r="M3165" s="154" t="s">
        <v>36</v>
      </c>
      <c r="N3165" s="1334" t="s">
        <v>22</v>
      </c>
      <c r="O3165" s="1408" t="s">
        <v>3743</v>
      </c>
      <c r="P3165" s="179" t="s">
        <v>3710</v>
      </c>
    </row>
    <row r="3166" spans="1:16" s="22" customFormat="1" ht="82" customHeight="1">
      <c r="A3166" s="997"/>
      <c r="B3166" s="953" t="s">
        <v>19</v>
      </c>
      <c r="C3166" s="607" t="s">
        <v>3744</v>
      </c>
      <c r="D3166" s="178"/>
      <c r="E3166" s="24"/>
      <c r="F3166" s="15"/>
      <c r="G3166" s="36"/>
      <c r="H3166" s="37"/>
      <c r="I3166" s="59"/>
      <c r="J3166" s="890"/>
      <c r="K3166" s="39"/>
      <c r="L3166" s="58"/>
      <c r="M3166" s="154" t="s">
        <v>36</v>
      </c>
      <c r="N3166" s="1334" t="s">
        <v>22</v>
      </c>
      <c r="O3166" s="1408" t="s">
        <v>3745</v>
      </c>
      <c r="P3166" s="179" t="s">
        <v>3710</v>
      </c>
    </row>
    <row r="3167" spans="1:16" s="22" customFormat="1" ht="82" customHeight="1">
      <c r="A3167" s="997"/>
      <c r="B3167" s="953" t="s">
        <v>19</v>
      </c>
      <c r="C3167" s="607" t="s">
        <v>3746</v>
      </c>
      <c r="D3167" s="178"/>
      <c r="E3167" s="24"/>
      <c r="F3167" s="15"/>
      <c r="G3167" s="36"/>
      <c r="H3167" s="37"/>
      <c r="I3167" s="59"/>
      <c r="J3167" s="890"/>
      <c r="K3167" s="39"/>
      <c r="L3167" s="58"/>
      <c r="M3167" s="154" t="s">
        <v>36</v>
      </c>
      <c r="N3167" s="1334" t="s">
        <v>22</v>
      </c>
      <c r="O3167" s="1408" t="s">
        <v>3747</v>
      </c>
      <c r="P3167" s="179" t="s">
        <v>3710</v>
      </c>
    </row>
    <row r="3168" spans="1:16" s="22" customFormat="1" ht="82" customHeight="1">
      <c r="A3168" s="997"/>
      <c r="B3168" s="953" t="s">
        <v>19</v>
      </c>
      <c r="C3168" s="607" t="s">
        <v>3748</v>
      </c>
      <c r="D3168" s="178"/>
      <c r="E3168" s="24"/>
      <c r="F3168" s="15"/>
      <c r="G3168" s="36"/>
      <c r="H3168" s="37"/>
      <c r="I3168" s="59"/>
      <c r="J3168" s="890"/>
      <c r="K3168" s="39"/>
      <c r="L3168" s="58"/>
      <c r="M3168" s="154" t="s">
        <v>36</v>
      </c>
      <c r="N3168" s="1334" t="s">
        <v>22</v>
      </c>
      <c r="O3168" s="1408" t="s">
        <v>3749</v>
      </c>
      <c r="P3168" s="179" t="s">
        <v>3710</v>
      </c>
    </row>
    <row r="3169" spans="1:16" s="22" customFormat="1" ht="82" customHeight="1">
      <c r="A3169" s="997"/>
      <c r="B3169" s="953" t="s">
        <v>19</v>
      </c>
      <c r="C3169" s="607" t="s">
        <v>3750</v>
      </c>
      <c r="D3169" s="178"/>
      <c r="E3169" s="24"/>
      <c r="F3169" s="15"/>
      <c r="G3169" s="36"/>
      <c r="H3169" s="37"/>
      <c r="I3169" s="59"/>
      <c r="J3169" s="890"/>
      <c r="K3169" s="39"/>
      <c r="L3169" s="58"/>
      <c r="M3169" s="154" t="s">
        <v>36</v>
      </c>
      <c r="N3169" s="1334" t="s">
        <v>22</v>
      </c>
      <c r="O3169" s="1408" t="s">
        <v>3751</v>
      </c>
      <c r="P3169" s="179" t="s">
        <v>3710</v>
      </c>
    </row>
    <row r="3170" spans="1:16" s="22" customFormat="1" ht="82" customHeight="1">
      <c r="A3170" s="997"/>
      <c r="B3170" s="953" t="s">
        <v>19</v>
      </c>
      <c r="C3170" s="607" t="s">
        <v>3752</v>
      </c>
      <c r="D3170" s="178"/>
      <c r="E3170" s="24"/>
      <c r="F3170" s="15"/>
      <c r="G3170" s="36"/>
      <c r="H3170" s="37"/>
      <c r="I3170" s="59"/>
      <c r="J3170" s="890"/>
      <c r="K3170" s="39"/>
      <c r="L3170" s="58"/>
      <c r="M3170" s="154" t="s">
        <v>36</v>
      </c>
      <c r="N3170" s="1334" t="s">
        <v>22</v>
      </c>
      <c r="O3170" s="1408" t="s">
        <v>3753</v>
      </c>
      <c r="P3170" s="179" t="s">
        <v>3710</v>
      </c>
    </row>
    <row r="3171" spans="1:16" s="22" customFormat="1" ht="82" customHeight="1">
      <c r="A3171" s="997"/>
      <c r="B3171" s="953" t="s">
        <v>19</v>
      </c>
      <c r="C3171" s="607" t="s">
        <v>3754</v>
      </c>
      <c r="D3171" s="178"/>
      <c r="E3171" s="24"/>
      <c r="F3171" s="15"/>
      <c r="G3171" s="36"/>
      <c r="H3171" s="37"/>
      <c r="I3171" s="59"/>
      <c r="J3171" s="890"/>
      <c r="K3171" s="39"/>
      <c r="L3171" s="58"/>
      <c r="M3171" s="154" t="s">
        <v>36</v>
      </c>
      <c r="N3171" s="1334" t="s">
        <v>22</v>
      </c>
      <c r="O3171" s="1408" t="s">
        <v>3755</v>
      </c>
      <c r="P3171" s="179" t="s">
        <v>3710</v>
      </c>
    </row>
    <row r="3172" spans="1:16" s="22" customFormat="1" ht="82" customHeight="1">
      <c r="A3172" s="997"/>
      <c r="B3172" s="953" t="s">
        <v>19</v>
      </c>
      <c r="C3172" s="607" t="s">
        <v>3756</v>
      </c>
      <c r="D3172" s="178"/>
      <c r="E3172" s="24"/>
      <c r="F3172" s="15"/>
      <c r="G3172" s="36"/>
      <c r="H3172" s="37"/>
      <c r="I3172" s="59"/>
      <c r="J3172" s="890"/>
      <c r="K3172" s="39"/>
      <c r="L3172" s="58"/>
      <c r="M3172" s="154" t="s">
        <v>36</v>
      </c>
      <c r="N3172" s="1334" t="s">
        <v>22</v>
      </c>
      <c r="O3172" s="1408" t="s">
        <v>3757</v>
      </c>
      <c r="P3172" s="179" t="s">
        <v>3710</v>
      </c>
    </row>
    <row r="3173" spans="1:16" s="22" customFormat="1" ht="82" customHeight="1">
      <c r="A3173" s="997"/>
      <c r="B3173" s="953" t="s">
        <v>19</v>
      </c>
      <c r="C3173" s="607" t="s">
        <v>3758</v>
      </c>
      <c r="D3173" s="178"/>
      <c r="E3173" s="24"/>
      <c r="F3173" s="15"/>
      <c r="G3173" s="36"/>
      <c r="H3173" s="37"/>
      <c r="I3173" s="59"/>
      <c r="J3173" s="890"/>
      <c r="K3173" s="39"/>
      <c r="L3173" s="58"/>
      <c r="M3173" s="154" t="s">
        <v>36</v>
      </c>
      <c r="N3173" s="1334" t="s">
        <v>22</v>
      </c>
      <c r="O3173" s="1408" t="s">
        <v>3759</v>
      </c>
      <c r="P3173" s="179" t="s">
        <v>3710</v>
      </c>
    </row>
    <row r="3174" spans="1:16" s="22" customFormat="1" ht="82" customHeight="1">
      <c r="A3174" s="997"/>
      <c r="B3174" s="953" t="s">
        <v>19</v>
      </c>
      <c r="C3174" s="607" t="s">
        <v>3760</v>
      </c>
      <c r="D3174" s="178"/>
      <c r="E3174" s="24"/>
      <c r="F3174" s="15"/>
      <c r="G3174" s="36"/>
      <c r="H3174" s="37"/>
      <c r="I3174" s="59"/>
      <c r="J3174" s="890"/>
      <c r="K3174" s="39"/>
      <c r="L3174" s="58"/>
      <c r="M3174" s="154" t="s">
        <v>36</v>
      </c>
      <c r="N3174" s="1334" t="s">
        <v>22</v>
      </c>
      <c r="O3174" s="1408" t="s">
        <v>3761</v>
      </c>
      <c r="P3174" s="179" t="s">
        <v>3762</v>
      </c>
    </row>
    <row r="3175" spans="1:16" s="22" customFormat="1" ht="82" customHeight="1">
      <c r="A3175" s="997"/>
      <c r="B3175" s="953" t="s">
        <v>19</v>
      </c>
      <c r="C3175" s="607" t="s">
        <v>3763</v>
      </c>
      <c r="D3175" s="178"/>
      <c r="E3175" s="24"/>
      <c r="F3175" s="15"/>
      <c r="G3175" s="36"/>
      <c r="H3175" s="37"/>
      <c r="I3175" s="59"/>
      <c r="J3175" s="890"/>
      <c r="K3175" s="39"/>
      <c r="L3175" s="58"/>
      <c r="M3175" s="154" t="s">
        <v>36</v>
      </c>
      <c r="N3175" s="1334" t="s">
        <v>22</v>
      </c>
      <c r="O3175" s="1408" t="s">
        <v>3764</v>
      </c>
      <c r="P3175" s="179" t="s">
        <v>3762</v>
      </c>
    </row>
    <row r="3176" spans="1:16" s="22" customFormat="1" ht="82" customHeight="1">
      <c r="A3176" s="997"/>
      <c r="B3176" s="953" t="s">
        <v>19</v>
      </c>
      <c r="C3176" s="607" t="s">
        <v>3765</v>
      </c>
      <c r="D3176" s="178"/>
      <c r="E3176" s="24"/>
      <c r="F3176" s="15"/>
      <c r="G3176" s="36"/>
      <c r="H3176" s="37"/>
      <c r="I3176" s="59"/>
      <c r="J3176" s="890"/>
      <c r="K3176" s="39"/>
      <c r="L3176" s="58"/>
      <c r="M3176" s="154" t="s">
        <v>36</v>
      </c>
      <c r="N3176" s="1334" t="s">
        <v>22</v>
      </c>
      <c r="O3176" s="1408" t="s">
        <v>3766</v>
      </c>
      <c r="P3176" s="179" t="s">
        <v>3762</v>
      </c>
    </row>
    <row r="3177" spans="1:16" s="22" customFormat="1" ht="82" customHeight="1">
      <c r="A3177" s="997"/>
      <c r="B3177" s="953" t="s">
        <v>19</v>
      </c>
      <c r="C3177" s="607" t="s">
        <v>3767</v>
      </c>
      <c r="D3177" s="178"/>
      <c r="E3177" s="24"/>
      <c r="F3177" s="15"/>
      <c r="G3177" s="36"/>
      <c r="H3177" s="37"/>
      <c r="I3177" s="59"/>
      <c r="J3177" s="890"/>
      <c r="K3177" s="39"/>
      <c r="L3177" s="58"/>
      <c r="M3177" s="154" t="s">
        <v>36</v>
      </c>
      <c r="N3177" s="1334" t="s">
        <v>22</v>
      </c>
      <c r="O3177" s="1408" t="s">
        <v>3768</v>
      </c>
      <c r="P3177" s="179" t="s">
        <v>3762</v>
      </c>
    </row>
    <row r="3178" spans="1:16" s="22" customFormat="1" ht="82" customHeight="1">
      <c r="A3178" s="997"/>
      <c r="B3178" s="953" t="s">
        <v>19</v>
      </c>
      <c r="C3178" s="607" t="s">
        <v>3769</v>
      </c>
      <c r="D3178" s="178"/>
      <c r="E3178" s="24"/>
      <c r="F3178" s="15"/>
      <c r="G3178" s="36"/>
      <c r="H3178" s="37"/>
      <c r="I3178" s="59"/>
      <c r="J3178" s="890"/>
      <c r="K3178" s="39"/>
      <c r="L3178" s="58"/>
      <c r="M3178" s="154" t="s">
        <v>36</v>
      </c>
      <c r="N3178" s="1334" t="s">
        <v>22</v>
      </c>
      <c r="O3178" s="1408" t="s">
        <v>3770</v>
      </c>
      <c r="P3178" s="179" t="s">
        <v>3762</v>
      </c>
    </row>
    <row r="3179" spans="1:16" s="22" customFormat="1" ht="82" customHeight="1">
      <c r="A3179" s="997"/>
      <c r="B3179" s="953" t="s">
        <v>19</v>
      </c>
      <c r="C3179" s="607" t="s">
        <v>3771</v>
      </c>
      <c r="D3179" s="178"/>
      <c r="E3179" s="24"/>
      <c r="F3179" s="15"/>
      <c r="G3179" s="36"/>
      <c r="H3179" s="37"/>
      <c r="I3179" s="59"/>
      <c r="J3179" s="890"/>
      <c r="K3179" s="39"/>
      <c r="L3179" s="58"/>
      <c r="M3179" s="154" t="s">
        <v>36</v>
      </c>
      <c r="N3179" s="1334" t="s">
        <v>22</v>
      </c>
      <c r="O3179" s="1408" t="s">
        <v>3772</v>
      </c>
      <c r="P3179" s="179" t="s">
        <v>3762</v>
      </c>
    </row>
    <row r="3180" spans="1:16" s="22" customFormat="1" ht="82" customHeight="1">
      <c r="A3180" s="997"/>
      <c r="B3180" s="953" t="s">
        <v>19</v>
      </c>
      <c r="C3180" s="607" t="s">
        <v>3773</v>
      </c>
      <c r="D3180" s="178"/>
      <c r="E3180" s="24"/>
      <c r="F3180" s="15"/>
      <c r="G3180" s="36"/>
      <c r="H3180" s="37"/>
      <c r="I3180" s="59"/>
      <c r="J3180" s="890"/>
      <c r="K3180" s="39"/>
      <c r="L3180" s="58"/>
      <c r="M3180" s="154" t="s">
        <v>36</v>
      </c>
      <c r="N3180" s="1334" t="s">
        <v>22</v>
      </c>
      <c r="O3180" s="1408" t="s">
        <v>3774</v>
      </c>
      <c r="P3180" s="179" t="s">
        <v>3762</v>
      </c>
    </row>
    <row r="3181" spans="1:16" s="22" customFormat="1" ht="82" customHeight="1">
      <c r="A3181" s="997"/>
      <c r="B3181" s="953" t="s">
        <v>19</v>
      </c>
      <c r="C3181" s="607" t="s">
        <v>3775</v>
      </c>
      <c r="D3181" s="178"/>
      <c r="E3181" s="24"/>
      <c r="F3181" s="15"/>
      <c r="G3181" s="36"/>
      <c r="H3181" s="37"/>
      <c r="I3181" s="59"/>
      <c r="J3181" s="890"/>
      <c r="K3181" s="39"/>
      <c r="L3181" s="58"/>
      <c r="M3181" s="154" t="s">
        <v>36</v>
      </c>
      <c r="N3181" s="1334" t="s">
        <v>22</v>
      </c>
      <c r="O3181" s="1408" t="s">
        <v>3776</v>
      </c>
      <c r="P3181" s="179" t="s">
        <v>3762</v>
      </c>
    </row>
    <row r="3182" spans="1:16" s="22" customFormat="1" ht="82" customHeight="1">
      <c r="A3182" s="997"/>
      <c r="B3182" s="953" t="s">
        <v>19</v>
      </c>
      <c r="C3182" s="607" t="s">
        <v>3777</v>
      </c>
      <c r="D3182" s="178"/>
      <c r="E3182" s="24"/>
      <c r="F3182" s="15"/>
      <c r="G3182" s="36"/>
      <c r="H3182" s="37"/>
      <c r="I3182" s="59"/>
      <c r="J3182" s="890"/>
      <c r="K3182" s="39"/>
      <c r="L3182" s="58"/>
      <c r="M3182" s="154" t="s">
        <v>36</v>
      </c>
      <c r="N3182" s="1334" t="s">
        <v>22</v>
      </c>
      <c r="O3182" s="1408" t="s">
        <v>3778</v>
      </c>
      <c r="P3182" s="179" t="s">
        <v>3762</v>
      </c>
    </row>
    <row r="3183" spans="1:16" s="22" customFormat="1" ht="82" customHeight="1">
      <c r="A3183" s="997"/>
      <c r="B3183" s="953" t="s">
        <v>19</v>
      </c>
      <c r="C3183" s="607" t="s">
        <v>3779</v>
      </c>
      <c r="D3183" s="178"/>
      <c r="E3183" s="24"/>
      <c r="F3183" s="15"/>
      <c r="G3183" s="36"/>
      <c r="H3183" s="37"/>
      <c r="I3183" s="59"/>
      <c r="J3183" s="890"/>
      <c r="K3183" s="39"/>
      <c r="L3183" s="58"/>
      <c r="M3183" s="154" t="s">
        <v>36</v>
      </c>
      <c r="N3183" s="1334" t="s">
        <v>22</v>
      </c>
      <c r="O3183" s="1408" t="s">
        <v>3780</v>
      </c>
      <c r="P3183" s="179" t="s">
        <v>3762</v>
      </c>
    </row>
    <row r="3184" spans="1:16" s="22" customFormat="1" ht="82" customHeight="1">
      <c r="A3184" s="997"/>
      <c r="B3184" s="953" t="s">
        <v>19</v>
      </c>
      <c r="C3184" s="607" t="s">
        <v>3781</v>
      </c>
      <c r="D3184" s="178"/>
      <c r="E3184" s="947"/>
      <c r="F3184" s="15"/>
      <c r="G3184" s="36"/>
      <c r="H3184" s="37"/>
      <c r="I3184" s="59"/>
      <c r="J3184" s="890"/>
      <c r="K3184" s="39"/>
      <c r="L3184" s="58"/>
      <c r="M3184" s="154" t="s">
        <v>36</v>
      </c>
      <c r="N3184" s="1334" t="s">
        <v>22</v>
      </c>
      <c r="O3184" s="1408" t="s">
        <v>3782</v>
      </c>
      <c r="P3184" s="179" t="s">
        <v>3762</v>
      </c>
    </row>
    <row r="3185" spans="1:16" s="22" customFormat="1" ht="82" customHeight="1">
      <c r="A3185" s="997"/>
      <c r="B3185" s="953" t="s">
        <v>19</v>
      </c>
      <c r="C3185" s="607" t="s">
        <v>3783</v>
      </c>
      <c r="D3185" s="178"/>
      <c r="E3185" s="947"/>
      <c r="F3185" s="15"/>
      <c r="G3185" s="36"/>
      <c r="H3185" s="37"/>
      <c r="I3185" s="59"/>
      <c r="J3185" s="890"/>
      <c r="K3185" s="39"/>
      <c r="L3185" s="58"/>
      <c r="M3185" s="154" t="s">
        <v>36</v>
      </c>
      <c r="N3185" s="1334" t="s">
        <v>22</v>
      </c>
      <c r="O3185" s="1408" t="s">
        <v>3784</v>
      </c>
      <c r="P3185" s="179" t="s">
        <v>3762</v>
      </c>
    </row>
    <row r="3186" spans="1:16" s="22" customFormat="1" ht="42.65" customHeight="1">
      <c r="A3186" s="997"/>
      <c r="B3186" s="953" t="s">
        <v>19</v>
      </c>
      <c r="C3186" s="607" t="s">
        <v>3785</v>
      </c>
      <c r="D3186" s="178" t="s">
        <v>32</v>
      </c>
      <c r="E3186" s="947"/>
      <c r="F3186" s="948"/>
      <c r="G3186" s="949" t="str">
        <f>IF(F3186=0,"",E3186/F3186)</f>
        <v/>
      </c>
      <c r="H3186" s="933" t="str">
        <f>IF(F3186=0,"",G3186*1.2)</f>
        <v/>
      </c>
      <c r="I3186" s="86"/>
      <c r="J3186" s="890"/>
      <c r="K3186" s="933" t="str">
        <f>IF(I3186=0,"",I3186*1.2*J3186)</f>
        <v/>
      </c>
      <c r="L3186" s="58"/>
      <c r="M3186" s="154" t="s">
        <v>36</v>
      </c>
      <c r="N3186" s="1334" t="s">
        <v>22</v>
      </c>
      <c r="O3186" s="1408" t="s">
        <v>3786</v>
      </c>
      <c r="P3186" s="179" t="s">
        <v>845</v>
      </c>
    </row>
    <row r="3187" spans="1:16" s="22" customFormat="1" ht="42.65" customHeight="1">
      <c r="A3187" s="997"/>
      <c r="B3187" s="953" t="s">
        <v>19</v>
      </c>
      <c r="C3187" s="607" t="s">
        <v>3787</v>
      </c>
      <c r="D3187" s="178" t="s">
        <v>32</v>
      </c>
      <c r="E3187" s="947"/>
      <c r="F3187" s="948"/>
      <c r="G3187" s="949" t="str">
        <f>IF(F3187=0,"",E3187/F3187)</f>
        <v/>
      </c>
      <c r="H3187" s="933" t="str">
        <f>IF(F3187=0,"",G3187*1.2)</f>
        <v/>
      </c>
      <c r="I3187" s="86"/>
      <c r="J3187" s="890"/>
      <c r="K3187" s="933" t="str">
        <f>IF(I3187=0,"",I3187*1.2*J3187)</f>
        <v/>
      </c>
      <c r="L3187" s="58"/>
      <c r="M3187" s="154" t="s">
        <v>36</v>
      </c>
      <c r="N3187" s="1334" t="s">
        <v>22</v>
      </c>
      <c r="O3187" s="1408" t="s">
        <v>3788</v>
      </c>
      <c r="P3187" s="179" t="s">
        <v>845</v>
      </c>
    </row>
    <row r="3188" spans="1:16" s="22" customFormat="1" ht="64.5" customHeight="1">
      <c r="A3188" s="997"/>
      <c r="B3188" s="953" t="s">
        <v>19</v>
      </c>
      <c r="C3188" s="607" t="s">
        <v>3789</v>
      </c>
      <c r="D3188" s="178"/>
      <c r="E3188" s="69"/>
      <c r="F3188" s="15"/>
      <c r="G3188" s="36"/>
      <c r="H3188" s="37"/>
      <c r="I3188" s="86"/>
      <c r="J3188" s="890"/>
      <c r="K3188" s="39"/>
      <c r="L3188" s="58"/>
      <c r="M3188" s="154" t="s">
        <v>36</v>
      </c>
      <c r="N3188" s="1334" t="s">
        <v>22</v>
      </c>
      <c r="O3188" s="1408" t="s">
        <v>3790</v>
      </c>
      <c r="P3188" s="179" t="s">
        <v>3762</v>
      </c>
    </row>
    <row r="3189" spans="1:16" s="22" customFormat="1" ht="64.5" customHeight="1">
      <c r="A3189" s="997"/>
      <c r="B3189" s="953" t="s">
        <v>19</v>
      </c>
      <c r="C3189" s="607" t="s">
        <v>3791</v>
      </c>
      <c r="D3189" s="178"/>
      <c r="E3189" s="69"/>
      <c r="F3189" s="15"/>
      <c r="G3189" s="36"/>
      <c r="H3189" s="37"/>
      <c r="I3189" s="86"/>
      <c r="J3189" s="890"/>
      <c r="K3189" s="39"/>
      <c r="L3189" s="117"/>
      <c r="M3189" s="154" t="s">
        <v>36</v>
      </c>
      <c r="N3189" s="1334" t="s">
        <v>22</v>
      </c>
      <c r="O3189" s="1408" t="s">
        <v>3792</v>
      </c>
      <c r="P3189" s="179" t="s">
        <v>3793</v>
      </c>
    </row>
    <row r="3190" spans="1:16" s="21" customFormat="1" ht="64.5" customHeight="1">
      <c r="A3190" s="1020"/>
      <c r="B3190" s="953" t="s">
        <v>19</v>
      </c>
      <c r="C3190" s="607" t="s">
        <v>3794</v>
      </c>
      <c r="D3190" s="178"/>
      <c r="E3190" s="69"/>
      <c r="F3190" s="70"/>
      <c r="G3190" s="71"/>
      <c r="H3190" s="72"/>
      <c r="I3190" s="59"/>
      <c r="J3190" s="890"/>
      <c r="K3190" s="72"/>
      <c r="L3190" s="117"/>
      <c r="M3190" s="154" t="s">
        <v>36</v>
      </c>
      <c r="N3190" s="1334" t="s">
        <v>22</v>
      </c>
      <c r="O3190" s="1408" t="s">
        <v>3795</v>
      </c>
      <c r="P3190" s="179" t="s">
        <v>3796</v>
      </c>
    </row>
    <row r="3191" spans="1:16" s="21" customFormat="1" ht="64.5" customHeight="1">
      <c r="A3191" s="1020"/>
      <c r="B3191" s="953" t="s">
        <v>19</v>
      </c>
      <c r="C3191" s="607" t="s">
        <v>3797</v>
      </c>
      <c r="D3191" s="178"/>
      <c r="E3191" s="69"/>
      <c r="F3191" s="70"/>
      <c r="G3191" s="71"/>
      <c r="H3191" s="72"/>
      <c r="I3191" s="88"/>
      <c r="J3191" s="890"/>
      <c r="K3191" s="72"/>
      <c r="L3191" s="117"/>
      <c r="M3191" s="154" t="s">
        <v>36</v>
      </c>
      <c r="N3191" s="1334" t="s">
        <v>22</v>
      </c>
      <c r="O3191" s="1408" t="s">
        <v>3798</v>
      </c>
      <c r="P3191" s="179" t="s">
        <v>3799</v>
      </c>
    </row>
    <row r="3192" spans="1:16" s="21" customFormat="1" ht="64.5" customHeight="1">
      <c r="A3192" s="1020"/>
      <c r="B3192" s="953" t="s">
        <v>19</v>
      </c>
      <c r="C3192" s="607" t="s">
        <v>3800</v>
      </c>
      <c r="D3192" s="178"/>
      <c r="E3192" s="69"/>
      <c r="F3192" s="70"/>
      <c r="G3192" s="71"/>
      <c r="H3192" s="72"/>
      <c r="I3192" s="88"/>
      <c r="J3192" s="890"/>
      <c r="K3192" s="72"/>
      <c r="L3192" s="117"/>
      <c r="M3192" s="154" t="s">
        <v>36</v>
      </c>
      <c r="N3192" s="1334" t="s">
        <v>22</v>
      </c>
      <c r="O3192" s="1408" t="s">
        <v>3801</v>
      </c>
      <c r="P3192" s="179" t="s">
        <v>3802</v>
      </c>
    </row>
    <row r="3193" spans="1:16" s="21" customFormat="1" ht="64.5" customHeight="1">
      <c r="A3193" s="1020"/>
      <c r="B3193" s="953" t="s">
        <v>19</v>
      </c>
      <c r="C3193" s="607" t="s">
        <v>3803</v>
      </c>
      <c r="D3193" s="178"/>
      <c r="E3193" s="69"/>
      <c r="F3193" s="70"/>
      <c r="G3193" s="71"/>
      <c r="H3193" s="72"/>
      <c r="I3193" s="88"/>
      <c r="J3193" s="890"/>
      <c r="K3193" s="72"/>
      <c r="L3193" s="117"/>
      <c r="M3193" s="154" t="s">
        <v>36</v>
      </c>
      <c r="N3193" s="1334" t="s">
        <v>22</v>
      </c>
      <c r="O3193" s="1408" t="s">
        <v>3804</v>
      </c>
      <c r="P3193" s="179" t="s">
        <v>3805</v>
      </c>
    </row>
    <row r="3194" spans="1:16" s="21" customFormat="1" ht="64.5" customHeight="1">
      <c r="A3194" s="1020"/>
      <c r="B3194" s="953" t="s">
        <v>19</v>
      </c>
      <c r="C3194" s="607" t="s">
        <v>3806</v>
      </c>
      <c r="D3194" s="178"/>
      <c r="E3194" s="69"/>
      <c r="F3194" s="70"/>
      <c r="G3194" s="71"/>
      <c r="H3194" s="72"/>
      <c r="I3194" s="88"/>
      <c r="J3194" s="890"/>
      <c r="K3194" s="72"/>
      <c r="L3194" s="117"/>
      <c r="M3194" s="154" t="s">
        <v>36</v>
      </c>
      <c r="N3194" s="1334" t="s">
        <v>22</v>
      </c>
      <c r="O3194" s="1408" t="s">
        <v>3807</v>
      </c>
      <c r="P3194" s="179" t="s">
        <v>3799</v>
      </c>
    </row>
    <row r="3195" spans="1:16" s="21" customFormat="1" ht="64.5" customHeight="1">
      <c r="A3195" s="1020"/>
      <c r="B3195" s="953" t="s">
        <v>19</v>
      </c>
      <c r="C3195" s="607" t="s">
        <v>3808</v>
      </c>
      <c r="D3195" s="178"/>
      <c r="E3195" s="69"/>
      <c r="F3195" s="70"/>
      <c r="G3195" s="71"/>
      <c r="H3195" s="72"/>
      <c r="I3195" s="88"/>
      <c r="J3195" s="890"/>
      <c r="K3195" s="72"/>
      <c r="L3195" s="117"/>
      <c r="M3195" s="154" t="s">
        <v>36</v>
      </c>
      <c r="N3195" s="1334" t="s">
        <v>22</v>
      </c>
      <c r="O3195" s="1408" t="s">
        <v>3809</v>
      </c>
      <c r="P3195" s="179" t="s">
        <v>3796</v>
      </c>
    </row>
    <row r="3196" spans="1:16" s="21" customFormat="1" ht="64.5" customHeight="1">
      <c r="A3196" s="1020"/>
      <c r="B3196" s="953" t="s">
        <v>19</v>
      </c>
      <c r="C3196" s="607" t="s">
        <v>3810</v>
      </c>
      <c r="D3196" s="178"/>
      <c r="E3196" s="24"/>
      <c r="F3196" s="70"/>
      <c r="G3196" s="71"/>
      <c r="H3196" s="72"/>
      <c r="I3196" s="88"/>
      <c r="J3196" s="890"/>
      <c r="K3196" s="72"/>
      <c r="L3196" s="117"/>
      <c r="M3196" s="154" t="s">
        <v>36</v>
      </c>
      <c r="N3196" s="1334" t="s">
        <v>22</v>
      </c>
      <c r="O3196" s="1408" t="s">
        <v>3811</v>
      </c>
      <c r="P3196" s="179" t="s">
        <v>3762</v>
      </c>
    </row>
    <row r="3197" spans="1:16" s="22" customFormat="1" ht="64.5" customHeight="1">
      <c r="A3197" s="997"/>
      <c r="B3197" s="953" t="s">
        <v>19</v>
      </c>
      <c r="C3197" s="607" t="s">
        <v>3812</v>
      </c>
      <c r="D3197" s="178"/>
      <c r="E3197" s="24"/>
      <c r="F3197" s="70"/>
      <c r="G3197" s="71"/>
      <c r="H3197" s="72"/>
      <c r="I3197" s="88"/>
      <c r="J3197" s="890"/>
      <c r="K3197" s="72"/>
      <c r="L3197" s="117"/>
      <c r="M3197" s="154" t="s">
        <v>36</v>
      </c>
      <c r="N3197" s="1334" t="s">
        <v>22</v>
      </c>
      <c r="O3197" s="1408" t="s">
        <v>3813</v>
      </c>
      <c r="P3197" s="179" t="s">
        <v>3762</v>
      </c>
    </row>
    <row r="3198" spans="1:16" s="22" customFormat="1" ht="64.5" customHeight="1">
      <c r="A3198" s="997"/>
      <c r="B3198" s="953" t="s">
        <v>19</v>
      </c>
      <c r="C3198" s="607" t="s">
        <v>3814</v>
      </c>
      <c r="D3198" s="178"/>
      <c r="E3198" s="24"/>
      <c r="F3198" s="70"/>
      <c r="G3198" s="71"/>
      <c r="H3198" s="72"/>
      <c r="I3198" s="88"/>
      <c r="J3198" s="890"/>
      <c r="K3198" s="72"/>
      <c r="L3198" s="58"/>
      <c r="M3198" s="154" t="s">
        <v>36</v>
      </c>
      <c r="N3198" s="1334" t="s">
        <v>22</v>
      </c>
      <c r="O3198" s="1408" t="s">
        <v>3815</v>
      </c>
      <c r="P3198" s="179" t="s">
        <v>3762</v>
      </c>
    </row>
    <row r="3199" spans="1:16" s="22" customFormat="1" ht="64.5" customHeight="1">
      <c r="A3199" s="997"/>
      <c r="B3199" s="953" t="s">
        <v>19</v>
      </c>
      <c r="C3199" s="607" t="s">
        <v>3816</v>
      </c>
      <c r="D3199" s="178"/>
      <c r="E3199" s="24"/>
      <c r="F3199" s="15"/>
      <c r="G3199" s="36"/>
      <c r="H3199" s="37"/>
      <c r="I3199" s="88"/>
      <c r="J3199" s="890"/>
      <c r="K3199" s="39"/>
      <c r="L3199" s="58"/>
      <c r="M3199" s="154" t="s">
        <v>36</v>
      </c>
      <c r="N3199" s="1334" t="s">
        <v>22</v>
      </c>
      <c r="O3199" s="1408" t="s">
        <v>3817</v>
      </c>
      <c r="P3199" s="179" t="s">
        <v>3762</v>
      </c>
    </row>
    <row r="3200" spans="1:16" s="22" customFormat="1" ht="64.5" customHeight="1">
      <c r="A3200" s="997"/>
      <c r="B3200" s="953" t="s">
        <v>19</v>
      </c>
      <c r="C3200" s="607" t="s">
        <v>3818</v>
      </c>
      <c r="D3200" s="178"/>
      <c r="E3200" s="24"/>
      <c r="F3200" s="15"/>
      <c r="G3200" s="36"/>
      <c r="H3200" s="37"/>
      <c r="I3200" s="59"/>
      <c r="J3200" s="890"/>
      <c r="K3200" s="39"/>
      <c r="L3200" s="58"/>
      <c r="M3200" s="154" t="s">
        <v>36</v>
      </c>
      <c r="N3200" s="1334" t="s">
        <v>22</v>
      </c>
      <c r="O3200" s="1408" t="s">
        <v>3819</v>
      </c>
      <c r="P3200" s="179" t="s">
        <v>3762</v>
      </c>
    </row>
    <row r="3201" spans="1:16" ht="64.5" customHeight="1">
      <c r="B3201" s="953" t="s">
        <v>19</v>
      </c>
      <c r="C3201" s="607" t="s">
        <v>3820</v>
      </c>
      <c r="D3201" s="178"/>
      <c r="E3201" s="24"/>
      <c r="F3201" s="15"/>
      <c r="G3201" s="36"/>
      <c r="H3201" s="37"/>
      <c r="I3201" s="59"/>
      <c r="J3201" s="890"/>
      <c r="K3201" s="39"/>
      <c r="L3201" s="58"/>
      <c r="M3201" s="154" t="s">
        <v>36</v>
      </c>
      <c r="N3201" s="1334" t="s">
        <v>22</v>
      </c>
      <c r="O3201" s="1408" t="s">
        <v>3821</v>
      </c>
      <c r="P3201" s="179" t="s">
        <v>3762</v>
      </c>
    </row>
    <row r="3202" spans="1:16" s="14" customFormat="1" ht="64.5" customHeight="1">
      <c r="A3202" s="1018"/>
      <c r="B3202" s="953" t="s">
        <v>19</v>
      </c>
      <c r="C3202" s="607" t="s">
        <v>3822</v>
      </c>
      <c r="D3202" s="178"/>
      <c r="E3202" s="872"/>
      <c r="F3202" s="15"/>
      <c r="G3202" s="36"/>
      <c r="H3202" s="37"/>
      <c r="I3202" s="59"/>
      <c r="J3202" s="890"/>
      <c r="K3202" s="39"/>
      <c r="L3202" s="58"/>
      <c r="M3202" s="154" t="s">
        <v>36</v>
      </c>
      <c r="N3202" s="1334" t="s">
        <v>22</v>
      </c>
      <c r="O3202" s="1408" t="s">
        <v>3823</v>
      </c>
      <c r="P3202" s="179" t="s">
        <v>3762</v>
      </c>
    </row>
    <row r="3203" spans="1:16" s="14" customFormat="1" ht="64.5" customHeight="1">
      <c r="A3203" s="1018"/>
      <c r="B3203" s="1232" t="s">
        <v>19</v>
      </c>
      <c r="C3203" s="607" t="s">
        <v>3824</v>
      </c>
      <c r="D3203" s="178"/>
      <c r="E3203" s="872"/>
      <c r="F3203" s="15"/>
      <c r="G3203" s="36"/>
      <c r="H3203" s="37"/>
      <c r="I3203" s="59"/>
      <c r="J3203" s="890"/>
      <c r="K3203" s="39"/>
      <c r="L3203" s="58"/>
      <c r="M3203" s="154" t="s">
        <v>36</v>
      </c>
      <c r="N3203" s="1334" t="s">
        <v>22</v>
      </c>
      <c r="O3203" s="1408" t="s">
        <v>3825</v>
      </c>
      <c r="P3203" s="179" t="s">
        <v>3762</v>
      </c>
    </row>
    <row r="3204" spans="1:16" s="14" customFormat="1" ht="42.65" customHeight="1">
      <c r="A3204" s="1018"/>
      <c r="B3204" s="1232" t="s">
        <v>19</v>
      </c>
      <c r="C3204" s="884" t="s">
        <v>3826</v>
      </c>
      <c r="D3204" s="178"/>
      <c r="E3204" s="872"/>
      <c r="F3204" s="15"/>
      <c r="G3204" s="36"/>
      <c r="H3204" s="37"/>
      <c r="I3204" s="59"/>
      <c r="J3204" s="1444"/>
      <c r="K3204" s="39"/>
      <c r="L3204" s="151"/>
      <c r="M3204" s="154" t="s">
        <v>86</v>
      </c>
      <c r="N3204" s="1334" t="s">
        <v>22</v>
      </c>
      <c r="O3204" s="1558" t="s">
        <v>3827</v>
      </c>
      <c r="P3204" s="179" t="s">
        <v>3828</v>
      </c>
    </row>
    <row r="3205" spans="1:16" s="54" customFormat="1" ht="42.65" customHeight="1">
      <c r="B3205" s="1232" t="s">
        <v>19</v>
      </c>
      <c r="C3205" s="884" t="s">
        <v>3829</v>
      </c>
      <c r="D3205" s="1567"/>
      <c r="E3205" s="872"/>
      <c r="F3205" s="873"/>
      <c r="G3205" s="874"/>
      <c r="H3205" s="875"/>
      <c r="I3205" s="59"/>
      <c r="J3205" s="1444"/>
      <c r="K3205" s="875"/>
      <c r="L3205" s="151"/>
      <c r="M3205" s="154" t="s">
        <v>86</v>
      </c>
      <c r="N3205" s="1334" t="s">
        <v>22</v>
      </c>
      <c r="O3205" s="1558" t="s">
        <v>3830</v>
      </c>
      <c r="P3205" s="179" t="s">
        <v>3828</v>
      </c>
    </row>
    <row r="3206" spans="1:16" s="54" customFormat="1" ht="42.65" customHeight="1">
      <c r="B3206" s="1232" t="s">
        <v>19</v>
      </c>
      <c r="C3206" s="884" t="s">
        <v>3831</v>
      </c>
      <c r="D3206" s="1567"/>
      <c r="E3206" s="872"/>
      <c r="F3206" s="873"/>
      <c r="G3206" s="874"/>
      <c r="H3206" s="875"/>
      <c r="I3206" s="876"/>
      <c r="J3206" s="1444"/>
      <c r="K3206" s="875"/>
      <c r="L3206" s="151"/>
      <c r="M3206" s="154" t="s">
        <v>86</v>
      </c>
      <c r="N3206" s="1334" t="s">
        <v>22</v>
      </c>
      <c r="O3206" s="1558" t="s">
        <v>3832</v>
      </c>
      <c r="P3206" s="179" t="s">
        <v>3828</v>
      </c>
    </row>
    <row r="3207" spans="1:16" s="54" customFormat="1" ht="42.65" customHeight="1">
      <c r="B3207" s="1232" t="s">
        <v>19</v>
      </c>
      <c r="C3207" s="884" t="s">
        <v>3833</v>
      </c>
      <c r="D3207" s="1567"/>
      <c r="E3207" s="872"/>
      <c r="F3207" s="873"/>
      <c r="G3207" s="874"/>
      <c r="H3207" s="875"/>
      <c r="I3207" s="876"/>
      <c r="J3207" s="1444"/>
      <c r="K3207" s="875"/>
      <c r="L3207" s="151"/>
      <c r="M3207" s="154" t="s">
        <v>86</v>
      </c>
      <c r="N3207" s="1334" t="s">
        <v>22</v>
      </c>
      <c r="O3207" s="1558" t="s">
        <v>3834</v>
      </c>
      <c r="P3207" s="179" t="s">
        <v>3828</v>
      </c>
    </row>
    <row r="3208" spans="1:16" s="54" customFormat="1" ht="42.65" customHeight="1">
      <c r="B3208" s="1232" t="s">
        <v>19</v>
      </c>
      <c r="C3208" s="884" t="s">
        <v>3835</v>
      </c>
      <c r="D3208" s="1567"/>
      <c r="E3208" s="872"/>
      <c r="F3208" s="873"/>
      <c r="G3208" s="874"/>
      <c r="H3208" s="875"/>
      <c r="I3208" s="876"/>
      <c r="J3208" s="1444"/>
      <c r="K3208" s="875"/>
      <c r="L3208" s="151"/>
      <c r="M3208" s="154" t="s">
        <v>86</v>
      </c>
      <c r="N3208" s="1334" t="s">
        <v>22</v>
      </c>
      <c r="O3208" s="1558" t="s">
        <v>3836</v>
      </c>
      <c r="P3208" s="179" t="s">
        <v>3828</v>
      </c>
    </row>
    <row r="3209" spans="1:16" s="54" customFormat="1" ht="42.65" customHeight="1">
      <c r="B3209" s="1232" t="s">
        <v>19</v>
      </c>
      <c r="C3209" s="884" t="s">
        <v>3837</v>
      </c>
      <c r="D3209" s="1567"/>
      <c r="E3209" s="872"/>
      <c r="F3209" s="873"/>
      <c r="G3209" s="874"/>
      <c r="H3209" s="875"/>
      <c r="I3209" s="876"/>
      <c r="J3209" s="1444"/>
      <c r="K3209" s="875"/>
      <c r="L3209" s="151"/>
      <c r="M3209" s="154" t="s">
        <v>86</v>
      </c>
      <c r="N3209" s="1334" t="s">
        <v>22</v>
      </c>
      <c r="O3209" s="1558" t="s">
        <v>3838</v>
      </c>
      <c r="P3209" s="179" t="s">
        <v>3828</v>
      </c>
    </row>
    <row r="3210" spans="1:16" s="54" customFormat="1" ht="42.65" customHeight="1">
      <c r="B3210" s="1232" t="s">
        <v>19</v>
      </c>
      <c r="C3210" s="884" t="s">
        <v>3839</v>
      </c>
      <c r="D3210" s="1567"/>
      <c r="E3210" s="872"/>
      <c r="F3210" s="873"/>
      <c r="G3210" s="874"/>
      <c r="H3210" s="875"/>
      <c r="I3210" s="876"/>
      <c r="J3210" s="1444"/>
      <c r="K3210" s="875"/>
      <c r="L3210" s="151"/>
      <c r="M3210" s="154" t="s">
        <v>86</v>
      </c>
      <c r="N3210" s="1334" t="s">
        <v>22</v>
      </c>
      <c r="O3210" s="1558" t="s">
        <v>3840</v>
      </c>
      <c r="P3210" s="179" t="s">
        <v>3828</v>
      </c>
    </row>
    <row r="3211" spans="1:16" s="54" customFormat="1" ht="42.65" customHeight="1">
      <c r="B3211" s="1232" t="s">
        <v>19</v>
      </c>
      <c r="C3211" s="884" t="s">
        <v>3841</v>
      </c>
      <c r="D3211" s="1567"/>
      <c r="E3211" s="872"/>
      <c r="F3211" s="873"/>
      <c r="G3211" s="874"/>
      <c r="H3211" s="875"/>
      <c r="I3211" s="876"/>
      <c r="J3211" s="1444"/>
      <c r="K3211" s="875"/>
      <c r="L3211" s="151"/>
      <c r="M3211" s="154" t="s">
        <v>86</v>
      </c>
      <c r="N3211" s="1334" t="s">
        <v>22</v>
      </c>
      <c r="O3211" s="1558" t="s">
        <v>3842</v>
      </c>
      <c r="P3211" s="179" t="s">
        <v>3828</v>
      </c>
    </row>
    <row r="3212" spans="1:16" s="54" customFormat="1" ht="42.65" customHeight="1">
      <c r="B3212" s="1232" t="s">
        <v>19</v>
      </c>
      <c r="C3212" s="884" t="s">
        <v>3843</v>
      </c>
      <c r="D3212" s="1567"/>
      <c r="E3212" s="872"/>
      <c r="F3212" s="873"/>
      <c r="G3212" s="874"/>
      <c r="H3212" s="875"/>
      <c r="I3212" s="876"/>
      <c r="J3212" s="1444"/>
      <c r="K3212" s="875"/>
      <c r="L3212" s="151"/>
      <c r="M3212" s="154" t="s">
        <v>86</v>
      </c>
      <c r="N3212" s="1334" t="s">
        <v>22</v>
      </c>
      <c r="O3212" s="1558" t="s">
        <v>3844</v>
      </c>
      <c r="P3212" s="179" t="s">
        <v>3828</v>
      </c>
    </row>
    <row r="3213" spans="1:16" s="54" customFormat="1" ht="42.65" customHeight="1">
      <c r="B3213" s="1232" t="s">
        <v>19</v>
      </c>
      <c r="C3213" s="884" t="s">
        <v>3845</v>
      </c>
      <c r="D3213" s="1567"/>
      <c r="E3213" s="872"/>
      <c r="F3213" s="873"/>
      <c r="G3213" s="877"/>
      <c r="H3213" s="878"/>
      <c r="I3213" s="876"/>
      <c r="J3213" s="1444"/>
      <c r="K3213" s="875"/>
      <c r="L3213" s="151"/>
      <c r="M3213" s="154" t="s">
        <v>86</v>
      </c>
      <c r="N3213" s="1334" t="s">
        <v>22</v>
      </c>
      <c r="O3213" s="1558" t="s">
        <v>3846</v>
      </c>
      <c r="P3213" s="179" t="s">
        <v>3828</v>
      </c>
    </row>
    <row r="3214" spans="1:16" s="54" customFormat="1" ht="42.65" customHeight="1">
      <c r="B3214" s="1232" t="s">
        <v>19</v>
      </c>
      <c r="C3214" s="884" t="s">
        <v>3847</v>
      </c>
      <c r="D3214" s="1567"/>
      <c r="E3214" s="872"/>
      <c r="F3214" s="873"/>
      <c r="G3214" s="877"/>
      <c r="H3214" s="878"/>
      <c r="I3214" s="876"/>
      <c r="J3214" s="1444"/>
      <c r="K3214" s="875"/>
      <c r="L3214" s="151"/>
      <c r="M3214" s="154" t="s">
        <v>86</v>
      </c>
      <c r="N3214" s="1334" t="s">
        <v>22</v>
      </c>
      <c r="O3214" s="1558" t="s">
        <v>3848</v>
      </c>
      <c r="P3214" s="179" t="s">
        <v>3828</v>
      </c>
    </row>
    <row r="3215" spans="1:16" s="54" customFormat="1" ht="42.65" customHeight="1">
      <c r="B3215" s="1232" t="s">
        <v>19</v>
      </c>
      <c r="C3215" s="884" t="s">
        <v>3849</v>
      </c>
      <c r="D3215" s="1567"/>
      <c r="E3215" s="872"/>
      <c r="F3215" s="873"/>
      <c r="G3215" s="877"/>
      <c r="H3215" s="878"/>
      <c r="I3215" s="876"/>
      <c r="J3215" s="1444"/>
      <c r="K3215" s="875"/>
      <c r="L3215" s="151"/>
      <c r="M3215" s="154" t="s">
        <v>86</v>
      </c>
      <c r="N3215" s="1334" t="s">
        <v>22</v>
      </c>
      <c r="O3215" s="1558" t="s">
        <v>3850</v>
      </c>
      <c r="P3215" s="179" t="s">
        <v>3828</v>
      </c>
    </row>
    <row r="3216" spans="1:16" s="54" customFormat="1" ht="42.65" customHeight="1">
      <c r="B3216" s="1232" t="s">
        <v>19</v>
      </c>
      <c r="C3216" s="884" t="s">
        <v>3851</v>
      </c>
      <c r="D3216" s="1567"/>
      <c r="E3216" s="872"/>
      <c r="F3216" s="873"/>
      <c r="G3216" s="877"/>
      <c r="H3216" s="878"/>
      <c r="I3216" s="876"/>
      <c r="J3216" s="1444"/>
      <c r="K3216" s="875"/>
      <c r="L3216" s="151"/>
      <c r="M3216" s="154" t="s">
        <v>86</v>
      </c>
      <c r="N3216" s="1334" t="s">
        <v>22</v>
      </c>
      <c r="O3216" s="1558" t="s">
        <v>3852</v>
      </c>
      <c r="P3216" s="179" t="s">
        <v>3828</v>
      </c>
    </row>
    <row r="3217" spans="2:16" s="54" customFormat="1" ht="42.65" customHeight="1">
      <c r="B3217" s="1232" t="s">
        <v>19</v>
      </c>
      <c r="C3217" s="884" t="s">
        <v>3853</v>
      </c>
      <c r="D3217" s="1567"/>
      <c r="E3217" s="998"/>
      <c r="F3217" s="873"/>
      <c r="G3217" s="877"/>
      <c r="H3217" s="878"/>
      <c r="I3217" s="876"/>
      <c r="J3217" s="1444"/>
      <c r="K3217" s="875"/>
      <c r="L3217" s="151"/>
      <c r="M3217" s="154" t="s">
        <v>86</v>
      </c>
      <c r="N3217" s="1334" t="s">
        <v>22</v>
      </c>
      <c r="O3217" s="1558" t="s">
        <v>3854</v>
      </c>
      <c r="P3217" s="179" t="s">
        <v>3828</v>
      </c>
    </row>
    <row r="3218" spans="2:16" s="54" customFormat="1" ht="42.65" customHeight="1">
      <c r="B3218" s="1232" t="s">
        <v>19</v>
      </c>
      <c r="C3218" s="1337" t="s">
        <v>3855</v>
      </c>
      <c r="D3218" s="1581"/>
      <c r="E3218" s="978"/>
      <c r="F3218" s="1338"/>
      <c r="G3218" s="1339"/>
      <c r="H3218" s="1340"/>
      <c r="I3218" s="1341"/>
      <c r="J3218" s="1445"/>
      <c r="K3218" s="1342"/>
      <c r="L3218" s="1078"/>
      <c r="M3218" s="905" t="s">
        <v>86</v>
      </c>
      <c r="N3218" s="1334" t="s">
        <v>22</v>
      </c>
      <c r="O3218" s="1406" t="s">
        <v>3856</v>
      </c>
      <c r="P3218" s="1343" t="s">
        <v>3828</v>
      </c>
    </row>
    <row r="3219" spans="2:16" s="1080" customFormat="1" ht="42.65" customHeight="1">
      <c r="B3219" s="953" t="s">
        <v>19</v>
      </c>
      <c r="C3219" s="884" t="s">
        <v>3855</v>
      </c>
      <c r="D3219" s="178" t="s">
        <v>32</v>
      </c>
      <c r="E3219" s="1255"/>
      <c r="F3219" s="873"/>
      <c r="G3219" s="877"/>
      <c r="H3219" s="877"/>
      <c r="I3219" s="1687"/>
      <c r="J3219" s="1444"/>
      <c r="K3219" s="874"/>
      <c r="L3219" s="953" t="s">
        <v>1216</v>
      </c>
      <c r="M3219" s="154" t="s">
        <v>86</v>
      </c>
      <c r="N3219" s="1334" t="s">
        <v>22</v>
      </c>
      <c r="O3219" s="1688" t="s">
        <v>3857</v>
      </c>
      <c r="P3219" s="179" t="s">
        <v>3828</v>
      </c>
    </row>
    <row r="3220" spans="2:16" s="54" customFormat="1" ht="42.65" customHeight="1">
      <c r="B3220" s="1479" t="s">
        <v>19</v>
      </c>
      <c r="C3220" s="612" t="s">
        <v>3858</v>
      </c>
      <c r="D3220" s="1389"/>
      <c r="E3220" s="1390"/>
      <c r="F3220" s="1391"/>
      <c r="G3220" s="1392" t="str">
        <f>IF(F3220=0,"",E3217/F3220)</f>
        <v/>
      </c>
      <c r="H3220" s="1393" t="str">
        <f>IF(F3220=0,"",G3220*1.2)</f>
        <v/>
      </c>
      <c r="I3220" s="1394"/>
      <c r="J3220" s="1428"/>
      <c r="K3220" s="1393" t="str">
        <f>IF(I3221=0,"",I3221*1.2*#REF!)</f>
        <v/>
      </c>
      <c r="L3220" s="116"/>
      <c r="M3220" s="1442" t="s">
        <v>86</v>
      </c>
      <c r="N3220" s="1334" t="s">
        <v>22</v>
      </c>
      <c r="O3220" s="1545" t="s">
        <v>3859</v>
      </c>
      <c r="P3220" s="1402" t="s">
        <v>3860</v>
      </c>
    </row>
    <row r="3221" spans="2:16" s="54" customFormat="1" ht="42.65" customHeight="1">
      <c r="B3221" s="1232" t="s">
        <v>19</v>
      </c>
      <c r="C3221" s="607" t="s">
        <v>3861</v>
      </c>
      <c r="D3221" s="178"/>
      <c r="E3221" s="947"/>
      <c r="F3221" s="948"/>
      <c r="G3221" s="949" t="str">
        <f>IF(F3221=0,"",E3218/F3221)</f>
        <v/>
      </c>
      <c r="H3221" s="933" t="str">
        <f>IF(F3221=0,"",G3221*1.2)</f>
        <v/>
      </c>
      <c r="I3221" s="150"/>
      <c r="J3221" s="1444"/>
      <c r="K3221" s="933"/>
      <c r="L3221" s="58"/>
      <c r="M3221" s="154" t="s">
        <v>86</v>
      </c>
      <c r="N3221" s="1334" t="s">
        <v>22</v>
      </c>
      <c r="O3221" s="1558" t="s">
        <v>3862</v>
      </c>
      <c r="P3221" s="179" t="s">
        <v>181</v>
      </c>
    </row>
    <row r="3222" spans="2:16" s="54" customFormat="1" ht="42.65" customHeight="1">
      <c r="B3222" s="1232" t="s">
        <v>19</v>
      </c>
      <c r="C3222" s="607" t="s">
        <v>3863</v>
      </c>
      <c r="D3222" s="178"/>
      <c r="E3222" s="872"/>
      <c r="F3222" s="1395"/>
      <c r="G3222" s="1396" t="str">
        <f>IF(F3222=0,"",E3220/F3222)</f>
        <v/>
      </c>
      <c r="H3222" s="1397" t="str">
        <f>IF(F3222=0,"",G3222*1.2)</f>
        <v/>
      </c>
      <c r="I3222" s="1398"/>
      <c r="J3222" s="890"/>
      <c r="K3222" s="1397" t="str">
        <f>IF(I3223=0,"",I3223*1.2*#REF!)</f>
        <v/>
      </c>
      <c r="L3222" s="58"/>
      <c r="M3222" s="154" t="s">
        <v>86</v>
      </c>
      <c r="N3222" s="1334" t="s">
        <v>22</v>
      </c>
      <c r="O3222" s="1558" t="s">
        <v>3864</v>
      </c>
      <c r="P3222" s="179" t="s">
        <v>3860</v>
      </c>
    </row>
    <row r="3223" spans="2:16" s="54" customFormat="1" ht="42.65" customHeight="1">
      <c r="B3223" s="1232" t="s">
        <v>19</v>
      </c>
      <c r="C3223" s="607" t="s">
        <v>3865</v>
      </c>
      <c r="D3223" s="178"/>
      <c r="E3223" s="872"/>
      <c r="F3223" s="948"/>
      <c r="G3223" s="949" t="str">
        <f>IF(F3223=0,"",E3221/F3223)</f>
        <v/>
      </c>
      <c r="H3223" s="933" t="str">
        <f>IF(F3223=0,"",G3223*1.2)</f>
        <v/>
      </c>
      <c r="I3223" s="1399"/>
      <c r="J3223" s="890"/>
      <c r="K3223" s="933" t="str">
        <f>IF(I3224=0,"",I3224*1.2*J3222)</f>
        <v/>
      </c>
      <c r="L3223" s="1400"/>
      <c r="M3223" s="154" t="s">
        <v>86</v>
      </c>
      <c r="N3223" s="1334" t="s">
        <v>22</v>
      </c>
      <c r="O3223" s="1558" t="s">
        <v>3866</v>
      </c>
      <c r="P3223" s="179" t="s">
        <v>181</v>
      </c>
    </row>
    <row r="3224" spans="2:16" s="54" customFormat="1" ht="42.65" customHeight="1">
      <c r="B3224" s="953" t="s">
        <v>19</v>
      </c>
      <c r="C3224" s="614" t="s">
        <v>3867</v>
      </c>
      <c r="D3224" s="178"/>
      <c r="E3224" s="998"/>
      <c r="F3224" s="948"/>
      <c r="G3224" s="949" t="str">
        <f>IF(F3224=0,"",#REF!/F3224)</f>
        <v/>
      </c>
      <c r="H3224" s="933" t="str">
        <f>IF(F3224=0,"",G3224*1.2)</f>
        <v/>
      </c>
      <c r="I3224" s="86"/>
      <c r="J3224" s="1444"/>
      <c r="K3224" s="933" t="str">
        <f>IF(I3225=0,"",I3225*1.2*J3223)</f>
        <v/>
      </c>
      <c r="L3224" s="151"/>
      <c r="M3224" s="154" t="s">
        <v>86</v>
      </c>
      <c r="N3224" s="1334" t="s">
        <v>22</v>
      </c>
      <c r="O3224" s="1558" t="s">
        <v>3868</v>
      </c>
      <c r="P3224" s="179" t="s">
        <v>3828</v>
      </c>
    </row>
    <row r="3225" spans="2:16" s="54" customFormat="1" ht="42.65" customHeight="1">
      <c r="B3225" s="1232" t="s">
        <v>19</v>
      </c>
      <c r="C3225" s="614" t="s">
        <v>3869</v>
      </c>
      <c r="D3225" s="1567"/>
      <c r="E3225" s="998"/>
      <c r="F3225" s="873"/>
      <c r="G3225" s="877"/>
      <c r="H3225" s="878"/>
      <c r="I3225" s="86"/>
      <c r="J3225" s="1444"/>
      <c r="K3225" s="875"/>
      <c r="L3225" s="151"/>
      <c r="M3225" s="154" t="s">
        <v>86</v>
      </c>
      <c r="N3225" s="1334" t="s">
        <v>22</v>
      </c>
      <c r="O3225" s="1558" t="s">
        <v>3870</v>
      </c>
      <c r="P3225" s="179" t="s">
        <v>3828</v>
      </c>
    </row>
    <row r="3226" spans="2:16" s="54" customFormat="1" ht="42.65" customHeight="1">
      <c r="B3226" s="1232" t="s">
        <v>19</v>
      </c>
      <c r="C3226" s="614" t="s">
        <v>3871</v>
      </c>
      <c r="D3226" s="1567"/>
      <c r="E3226" s="947"/>
      <c r="F3226" s="873"/>
      <c r="G3226" s="877"/>
      <c r="H3226" s="878"/>
      <c r="I3226" s="876"/>
      <c r="J3226" s="890"/>
      <c r="K3226" s="875"/>
      <c r="L3226" s="151"/>
      <c r="M3226" s="154" t="s">
        <v>86</v>
      </c>
      <c r="N3226" s="1334" t="s">
        <v>22</v>
      </c>
      <c r="O3226" s="1411" t="s">
        <v>3872</v>
      </c>
      <c r="P3226" s="179" t="s">
        <v>3828</v>
      </c>
    </row>
    <row r="3227" spans="2:16" s="54" customFormat="1" ht="42.65" customHeight="1">
      <c r="B3227" s="1232" t="s">
        <v>19</v>
      </c>
      <c r="C3227" s="614" t="s">
        <v>3871</v>
      </c>
      <c r="D3227" s="1567"/>
      <c r="E3227" s="947"/>
      <c r="F3227" s="873"/>
      <c r="G3227" s="877"/>
      <c r="H3227" s="878"/>
      <c r="I3227" s="876"/>
      <c r="J3227" s="1403"/>
      <c r="K3227" s="875"/>
      <c r="L3227" s="58" t="s">
        <v>1216</v>
      </c>
      <c r="M3227" s="154" t="s">
        <v>86</v>
      </c>
      <c r="N3227" s="1334" t="s">
        <v>22</v>
      </c>
      <c r="O3227" s="1411" t="s">
        <v>3873</v>
      </c>
      <c r="P3227" s="179" t="s">
        <v>3828</v>
      </c>
    </row>
    <row r="3228" spans="2:16" s="54" customFormat="1" ht="42.65" customHeight="1">
      <c r="B3228" s="953" t="s">
        <v>19</v>
      </c>
      <c r="C3228" s="614" t="s">
        <v>3874</v>
      </c>
      <c r="D3228" s="178"/>
      <c r="E3228" s="50"/>
      <c r="F3228" s="999"/>
      <c r="G3228" s="1000" t="str">
        <f>IF(F3228=0,"",E3224/F3228)</f>
        <v/>
      </c>
      <c r="H3228" s="1001" t="str">
        <f>IF(F3228=0,"",G3228*1.2)</f>
        <v/>
      </c>
      <c r="I3228" s="876"/>
      <c r="J3228" s="890"/>
      <c r="K3228" s="1001" t="str">
        <f>IF(I3229=0,"",I3229*1.2*J3226)</f>
        <v/>
      </c>
      <c r="L3228" s="151"/>
      <c r="M3228" s="154" t="s">
        <v>86</v>
      </c>
      <c r="N3228" s="1334" t="s">
        <v>22</v>
      </c>
      <c r="O3228" s="1558" t="s">
        <v>3875</v>
      </c>
      <c r="P3228" s="179" t="s">
        <v>3876</v>
      </c>
    </row>
    <row r="3229" spans="2:16" s="54" customFormat="1" ht="42.65" customHeight="1">
      <c r="B3229" s="1232" t="s">
        <v>19</v>
      </c>
      <c r="C3229" s="607" t="s">
        <v>3877</v>
      </c>
      <c r="D3229" s="178" t="s">
        <v>465</v>
      </c>
      <c r="E3229" s="947"/>
      <c r="F3229" s="948"/>
      <c r="G3229" s="949" t="str">
        <f>IF(F3229=0,"",E3229/F3229)</f>
        <v/>
      </c>
      <c r="H3229" s="933" t="str">
        <f>IF(F3229=0,"",G3229*1.35)</f>
        <v/>
      </c>
      <c r="I3229" s="86"/>
      <c r="J3229" s="890"/>
      <c r="K3229" s="933" t="str">
        <f>IF(I3229=0,"",I3229*1.35*J3229)</f>
        <v/>
      </c>
      <c r="L3229" s="58" t="s">
        <v>52</v>
      </c>
      <c r="M3229" s="154" t="s">
        <v>86</v>
      </c>
      <c r="N3229" s="1334" t="s">
        <v>22</v>
      </c>
      <c r="O3229" s="1408" t="s">
        <v>3878</v>
      </c>
      <c r="P3229" s="179" t="s">
        <v>525</v>
      </c>
    </row>
    <row r="3230" spans="2:16" s="54" customFormat="1" ht="42.65" customHeight="1">
      <c r="B3230" s="1232" t="s">
        <v>19</v>
      </c>
      <c r="C3230" s="607" t="s">
        <v>3877</v>
      </c>
      <c r="D3230" s="1513" t="s">
        <v>1265</v>
      </c>
      <c r="E3230" s="1307"/>
      <c r="F3230" s="1308"/>
      <c r="G3230" s="1309" t="str">
        <f>IF(F3230=0,"",E3230/F3230)</f>
        <v/>
      </c>
      <c r="H3230" s="1310" t="str">
        <f>IF(F3230=0,"",G3230*1.35)</f>
        <v/>
      </c>
      <c r="I3230" s="1307"/>
      <c r="J3230" s="1414" t="s">
        <v>513</v>
      </c>
      <c r="K3230" s="1310" t="str">
        <f>IF(I3230=0,"",I3230*1.35*J3230)</f>
        <v/>
      </c>
      <c r="L3230" s="58" t="s">
        <v>445</v>
      </c>
      <c r="M3230" s="154" t="s">
        <v>86</v>
      </c>
      <c r="N3230" s="1334" t="s">
        <v>22</v>
      </c>
      <c r="O3230" s="1408" t="s">
        <v>3878</v>
      </c>
      <c r="P3230" s="179" t="s">
        <v>525</v>
      </c>
    </row>
    <row r="3231" spans="2:16" s="54" customFormat="1" ht="42.65" customHeight="1">
      <c r="B3231" s="1232" t="s">
        <v>19</v>
      </c>
      <c r="C3231" s="607" t="s">
        <v>3877</v>
      </c>
      <c r="D3231" s="1513" t="s">
        <v>1265</v>
      </c>
      <c r="E3231" s="1307"/>
      <c r="F3231" s="1308"/>
      <c r="G3231" s="1309" t="str">
        <f>IF(F3231=0,"",E3231/F3231)</f>
        <v/>
      </c>
      <c r="H3231" s="1310" t="str">
        <f>IF(F3231=0,"",G3231*1.35)</f>
        <v/>
      </c>
      <c r="I3231" s="1307"/>
      <c r="J3231" s="1414" t="s">
        <v>515</v>
      </c>
      <c r="K3231" s="1310" t="str">
        <f>IF(I3231=0,"",I3231*1.35*J3231)</f>
        <v/>
      </c>
      <c r="L3231" s="58" t="s">
        <v>447</v>
      </c>
      <c r="M3231" s="154" t="s">
        <v>86</v>
      </c>
      <c r="N3231" s="1334" t="s">
        <v>22</v>
      </c>
      <c r="O3231" s="1408" t="s">
        <v>3878</v>
      </c>
      <c r="P3231" s="179" t="s">
        <v>525</v>
      </c>
    </row>
    <row r="3232" spans="2:16" ht="50">
      <c r="B3232" s="953" t="s">
        <v>19</v>
      </c>
      <c r="C3232" s="611">
        <v>99601</v>
      </c>
      <c r="D3232" s="1567"/>
      <c r="E3232" s="947"/>
      <c r="F3232" s="873"/>
      <c r="G3232" s="877"/>
      <c r="H3232" s="878"/>
      <c r="I3232" s="876"/>
      <c r="J3232" s="1080"/>
      <c r="K3232" s="875"/>
      <c r="L3232" s="119" t="s">
        <v>3669</v>
      </c>
      <c r="M3232" s="154" t="s">
        <v>36</v>
      </c>
      <c r="N3232" s="1334" t="s">
        <v>22</v>
      </c>
      <c r="O3232" s="1405" t="s">
        <v>3879</v>
      </c>
      <c r="P3232" s="179" t="s">
        <v>3880</v>
      </c>
    </row>
    <row r="3233" spans="2:16" ht="62.5">
      <c r="B3233" s="953" t="s">
        <v>19</v>
      </c>
      <c r="C3233" s="607">
        <v>99602</v>
      </c>
      <c r="D3233" s="1567"/>
      <c r="E3233" s="947"/>
      <c r="F3233" s="873"/>
      <c r="G3233" s="877"/>
      <c r="H3233" s="878"/>
      <c r="I3233" s="876"/>
      <c r="J3233" s="1079"/>
      <c r="K3233" s="875"/>
      <c r="L3233" s="58" t="s">
        <v>3669</v>
      </c>
      <c r="M3233" s="154" t="s">
        <v>36</v>
      </c>
      <c r="N3233" s="1334" t="s">
        <v>22</v>
      </c>
      <c r="O3233" s="1408" t="s">
        <v>3881</v>
      </c>
      <c r="P3233" s="179" t="s">
        <v>3880</v>
      </c>
    </row>
  </sheetData>
  <sheetProtection algorithmName="SHA-512" hashValue="temVXeyxwj639Sg/VwwUXqoREuPovSJ4ymJjJ25pThH0eDRBHCVnh9CZX7fNwdT827uNVmFEPgjVIvSAWY40zw==" saltValue="4RemE6Y5DQfdsEg80bhPxg==" spinCount="100000" sheet="1" objects="1" scenarios="1"/>
  <mergeCells count="13">
    <mergeCell ref="M2148:M2149"/>
    <mergeCell ref="E1:P1"/>
    <mergeCell ref="I3:K3"/>
    <mergeCell ref="I6:K6"/>
    <mergeCell ref="N6:N7"/>
    <mergeCell ref="E6:H6"/>
    <mergeCell ref="L2:L3"/>
    <mergeCell ref="L6:L7"/>
    <mergeCell ref="D6:D7"/>
    <mergeCell ref="O5:O6"/>
    <mergeCell ref="B4:D5"/>
    <mergeCell ref="N2:N3"/>
    <mergeCell ref="M2:M3"/>
  </mergeCells>
  <phoneticPr fontId="0" type="noConversion"/>
  <conditionalFormatting sqref="G8:H20 K8:K20 K1904:K2097 G1943:H1966">
    <cfRule type="expression" dxfId="141" priority="106" stopIfTrue="1">
      <formula>"iserror(f4)"</formula>
    </cfRule>
  </conditionalFormatting>
  <conditionalFormatting sqref="G36:H36 K36 G63:H63 K63 G90:H90 K90 G137:H137 K137 G163:H163 K163 G177 K177 K211 G211:H213 I212:I213 G222:H222 K222 G238:H238 K238 G260:H260 K260 G265:H265 K265 G267:H267 K267 G274:H274 K274 G280:H280 K280 G284:H284 K284 G286:H286 K286 G322:H322 K322 G331:H332 K331:K332 K339:K344 G339:H352 G372:H373 G416:H423 K416:K423 G426:H426 K426 G429:H429 K429 G468:H468 K468 G485:H485 K485:K486 G500:H500 K500 G515:H515 K515 G519:H519 K519 G523:H523 K523 G527:H527 K527 G531:H531 K531 G535:H535 K535 G539:H539 K539 G542:H543 K542:K543 G551:H551 K551 G555:H555 K555 G559:H560 K559:K560 G565:H566 K565:K566 G570:H571 K570:K571 G574:H575 K574:K575 G581:H581 K581 G585:H585 K585 G589:H589 K589 G595:H596 K595:K596 G600:H601 K600:K601 G605:H605 K605 G609:H609 K609 G620:H620 K620 G633:H633 K633 G635:H635 K635 G641:H641 K641 G648:H648 K648 G653:H653 K653 G656:H656 K656 G688:H688 K688 G724:H724 K724 G731:H731 K731 G733:H733 K733 G735:H735 K735 G738:H738 K738 G753:H753 K753 G758:H758 K758 G763:H763 K763 G773:H773 K773 G778:H778 K778 G807:H807 K807 G812:H812 K812 G817:H817 K817 G827:H827 K827 G832:H832 K832 G837:H837 K837 G842:H843 K842:K843 G847:H847 K847 G852:H852 K852 G857:H857 K857 G862:H862 K862 G867:H867 K867 G878:H881 K878:K881 G947:H947 K947 G956:H956 K956 G959:H959 K959 G1018:H1018 K1018 G1048:H1048 K1048:K1049 K1195 G1218:H1225 K1218:K1225 G1235:H1235 K1235 G1263:H1263 K1263 G1363:H1363 K1363 G1375:H1375 K1375 K1411 K1648 G1649:H1649 G1696:H1699 K1696:K1699 G1727:H1730 K1729 G1826:H1826 G1898:H1901 G1904:H1907 G1910:H1913 G1916:H1919 G1922:H1925 G1928:H1931 G1934:H1937 G1940:H1940 K2385 G2402:H2402 K2402 G2445:H2445 K2445 G2497:H2497">
    <cfRule type="expression" dxfId="140" priority="494" stopIfTrue="1">
      <formula>"iserror(f4)"</formula>
    </cfRule>
  </conditionalFormatting>
  <conditionalFormatting sqref="G44:H54 K44:K54">
    <cfRule type="expression" dxfId="139" priority="427" stopIfTrue="1">
      <formula>"iserror(f4)"</formula>
    </cfRule>
  </conditionalFormatting>
  <conditionalFormatting sqref="G159:H159 K159">
    <cfRule type="expression" dxfId="138" priority="426" stopIfTrue="1">
      <formula>"iserror(f4)"</formula>
    </cfRule>
  </conditionalFormatting>
  <conditionalFormatting sqref="G172:H174 K172:K174">
    <cfRule type="expression" dxfId="137" priority="425" stopIfTrue="1">
      <formula>"iserror(f4)"</formula>
    </cfRule>
  </conditionalFormatting>
  <conditionalFormatting sqref="G191:H192">
    <cfRule type="expression" dxfId="136" priority="352" stopIfTrue="1">
      <formula>"iserror(f4)"</formula>
    </cfRule>
  </conditionalFormatting>
  <conditionalFormatting sqref="G194:H194">
    <cfRule type="expression" dxfId="135" priority="466" stopIfTrue="1">
      <formula>"iserror(f4)"</formula>
    </cfRule>
  </conditionalFormatting>
  <conditionalFormatting sqref="G369:H369">
    <cfRule type="expression" dxfId="134" priority="348" stopIfTrue="1">
      <formula>"iserror(f4)"</formula>
    </cfRule>
  </conditionalFormatting>
  <conditionalFormatting sqref="G404:H413 K404:K413">
    <cfRule type="expression" dxfId="133" priority="346" stopIfTrue="1">
      <formula>"iserror(f4)"</formula>
    </cfRule>
  </conditionalFormatting>
  <conditionalFormatting sqref="G432:H439">
    <cfRule type="expression" dxfId="132" priority="105" stopIfTrue="1">
      <formula>"iserror(f4)"</formula>
    </cfRule>
  </conditionalFormatting>
  <conditionalFormatting sqref="G450:H458">
    <cfRule type="expression" dxfId="131" priority="341" stopIfTrue="1">
      <formula>"iserror(f4)"</formula>
    </cfRule>
  </conditionalFormatting>
  <conditionalFormatting sqref="G460:H460">
    <cfRule type="expression" dxfId="130" priority="339" stopIfTrue="1">
      <formula>"iserror(f4)"</formula>
    </cfRule>
  </conditionalFormatting>
  <conditionalFormatting sqref="G470:H482 K470:K482">
    <cfRule type="expression" dxfId="129" priority="334" stopIfTrue="1">
      <formula>"iserror(f4)"</formula>
    </cfRule>
  </conditionalFormatting>
  <conditionalFormatting sqref="G546:H546 K546">
    <cfRule type="expression" dxfId="128" priority="369" stopIfTrue="1">
      <formula>"iserror(f4)"</formula>
    </cfRule>
  </conditionalFormatting>
  <conditionalFormatting sqref="G745:H745 K745">
    <cfRule type="expression" dxfId="127" priority="113" stopIfTrue="1">
      <formula>"iserror(f4)"</formula>
    </cfRule>
  </conditionalFormatting>
  <conditionalFormatting sqref="G768:H768">
    <cfRule type="expression" dxfId="126" priority="433" stopIfTrue="1">
      <formula>"iserror(f4)"</formula>
    </cfRule>
  </conditionalFormatting>
  <conditionalFormatting sqref="G845:H845 K845">
    <cfRule type="expression" dxfId="125" priority="463" stopIfTrue="1">
      <formula>"iserror(f4)"</formula>
    </cfRule>
  </conditionalFormatting>
  <conditionalFormatting sqref="G1034:H1035 K1034:K1035">
    <cfRule type="expression" dxfId="124" priority="100" stopIfTrue="1">
      <formula>"iserror(f4)"</formula>
    </cfRule>
  </conditionalFormatting>
  <conditionalFormatting sqref="G1040:H1040 K1040">
    <cfRule type="expression" dxfId="123" priority="99" stopIfTrue="1">
      <formula>"iserror(f4)"</formula>
    </cfRule>
  </conditionalFormatting>
  <conditionalFormatting sqref="G1043:H1045 K1043:K1045">
    <cfRule type="expression" dxfId="122" priority="226" stopIfTrue="1">
      <formula>"iserror(f4)"</formula>
    </cfRule>
  </conditionalFormatting>
  <conditionalFormatting sqref="G1051:H1053 K1051:K1053">
    <cfRule type="expression" dxfId="121" priority="7" stopIfTrue="1">
      <formula>"iserror(f4)"</formula>
    </cfRule>
  </conditionalFormatting>
  <conditionalFormatting sqref="G1056:H1062 K1056:K1062">
    <cfRule type="expression" dxfId="120" priority="6" stopIfTrue="1">
      <formula>"iserror(f4)"</formula>
    </cfRule>
  </conditionalFormatting>
  <conditionalFormatting sqref="G1137:H1144 K1137:K1144">
    <cfRule type="expression" dxfId="119" priority="199" stopIfTrue="1">
      <formula>"iserror(f4)"</formula>
    </cfRule>
  </conditionalFormatting>
  <conditionalFormatting sqref="G1173:H1173 K1173">
    <cfRule type="expression" dxfId="118" priority="9" stopIfTrue="1">
      <formula>"iserror(f4)"</formula>
    </cfRule>
  </conditionalFormatting>
  <conditionalFormatting sqref="G1195:H1198">
    <cfRule type="expression" dxfId="117" priority="461" stopIfTrue="1">
      <formula>"iserror(f4)"</formula>
    </cfRule>
  </conditionalFormatting>
  <conditionalFormatting sqref="G1266:H1269 K1266:K1269">
    <cfRule type="expression" dxfId="116" priority="96" stopIfTrue="1">
      <formula>"iserror(f4)"</formula>
    </cfRule>
  </conditionalFormatting>
  <conditionalFormatting sqref="G1357:H1360 K1357:K1360">
    <cfRule type="expression" dxfId="115" priority="224" stopIfTrue="1">
      <formula>"iserror(f4)"</formula>
    </cfRule>
  </conditionalFormatting>
  <conditionalFormatting sqref="G1366:H1369 K1366:K1369">
    <cfRule type="expression" dxfId="114" priority="223" stopIfTrue="1">
      <formula>"iserror(f4)"</formula>
    </cfRule>
  </conditionalFormatting>
  <conditionalFormatting sqref="G1373:H1373 K1373">
    <cfRule type="expression" dxfId="113" priority="95" stopIfTrue="1">
      <formula>"iserror(f4)"</formula>
    </cfRule>
  </conditionalFormatting>
  <conditionalFormatting sqref="G1529:H1536 K1532 I1533:I1534">
    <cfRule type="expression" dxfId="112" priority="91" stopIfTrue="1">
      <formula>"iserror(f4)"</formula>
    </cfRule>
  </conditionalFormatting>
  <conditionalFormatting sqref="G1609:H1628">
    <cfRule type="expression" dxfId="111" priority="209" stopIfTrue="1">
      <formula>"iserror(f4)"</formula>
    </cfRule>
  </conditionalFormatting>
  <conditionalFormatting sqref="G1689:H1694 K1689:K1694">
    <cfRule type="expression" dxfId="110" priority="1" stopIfTrue="1">
      <formula>"iserror(f4)"</formula>
    </cfRule>
  </conditionalFormatting>
  <conditionalFormatting sqref="G1829:H1895 K1890 I1891:I1895">
    <cfRule type="expression" dxfId="109" priority="77" stopIfTrue="1">
      <formula>"iserror(f4)"</formula>
    </cfRule>
  </conditionalFormatting>
  <conditionalFormatting sqref="G2097:H2097">
    <cfRule type="expression" dxfId="108" priority="75" stopIfTrue="1">
      <formula>"iserror(f4)"</formula>
    </cfRule>
  </conditionalFormatting>
  <conditionalFormatting sqref="G2178:H2208 K2178:K2208">
    <cfRule type="expression" dxfId="107" priority="71" stopIfTrue="1">
      <formula>"iserror(f4)"</formula>
    </cfRule>
  </conditionalFormatting>
  <conditionalFormatting sqref="G2211:H2269 K2211:K2269">
    <cfRule type="expression" dxfId="106" priority="109" stopIfTrue="1">
      <formula>"iserror(f4)"</formula>
    </cfRule>
  </conditionalFormatting>
  <conditionalFormatting sqref="G2271:H2361 K2271:K2371">
    <cfRule type="expression" dxfId="105" priority="158" stopIfTrue="1">
      <formula>"iserror(f4)"</formula>
    </cfRule>
  </conditionalFormatting>
  <conditionalFormatting sqref="G2385:H2389 K2389">
    <cfRule type="expression" dxfId="104" priority="69" stopIfTrue="1">
      <formula>"iserror(f4)"</formula>
    </cfRule>
  </conditionalFormatting>
  <conditionalFormatting sqref="G2392:H2393 K2392:K2393">
    <cfRule type="expression" dxfId="103" priority="67" stopIfTrue="1">
      <formula>"iserror(f4)"</formula>
    </cfRule>
  </conditionalFormatting>
  <conditionalFormatting sqref="G2396:H2397 K2396:K2397">
    <cfRule type="expression" dxfId="102" priority="65" stopIfTrue="1">
      <formula>"iserror(f4)"</formula>
    </cfRule>
  </conditionalFormatting>
  <conditionalFormatting sqref="G2449:H2449 K2449">
    <cfRule type="expression" dxfId="101" priority="63" stopIfTrue="1">
      <formula>"iserror(f4)"</formula>
    </cfRule>
  </conditionalFormatting>
  <conditionalFormatting sqref="G2452:H2452 K2452">
    <cfRule type="expression" dxfId="100" priority="61" stopIfTrue="1">
      <formula>"iserror(f4)"</formula>
    </cfRule>
  </conditionalFormatting>
  <conditionalFormatting sqref="G2495:H2495">
    <cfRule type="expression" dxfId="99" priority="150" stopIfTrue="1">
      <formula>"iserror(f4)"</formula>
    </cfRule>
  </conditionalFormatting>
  <conditionalFormatting sqref="G2584:H2636 K2584:K2670">
    <cfRule type="expression" dxfId="98" priority="8" stopIfTrue="1">
      <formula>"iserror(f4)"</formula>
    </cfRule>
  </conditionalFormatting>
  <conditionalFormatting sqref="G2761:H2761 K2761">
    <cfRule type="expression" dxfId="97" priority="53" stopIfTrue="1">
      <formula>"iserror(f4)"</formula>
    </cfRule>
  </conditionalFormatting>
  <conditionalFormatting sqref="G2826:H2827 K2826:K2827">
    <cfRule type="expression" dxfId="96" priority="51" stopIfTrue="1">
      <formula>"iserror(f4)"</formula>
    </cfRule>
  </conditionalFormatting>
  <conditionalFormatting sqref="G3075:H3075 K3075">
    <cfRule type="expression" dxfId="95" priority="50" stopIfTrue="1">
      <formula>"iserror(f4)"</formula>
    </cfRule>
  </conditionalFormatting>
  <conditionalFormatting sqref="G3078:H3078 K3078">
    <cfRule type="expression" dxfId="94" priority="48" stopIfTrue="1">
      <formula>"iserror(f4)"</formula>
    </cfRule>
  </conditionalFormatting>
  <conditionalFormatting sqref="G3081:H3081 K3081">
    <cfRule type="expression" dxfId="93" priority="46" stopIfTrue="1">
      <formula>"iserror(f4)"</formula>
    </cfRule>
  </conditionalFormatting>
  <conditionalFormatting sqref="G3084:H3084 K3084">
    <cfRule type="expression" dxfId="92" priority="44" stopIfTrue="1">
      <formula>"iserror(f4)"</formula>
    </cfRule>
  </conditionalFormatting>
  <conditionalFormatting sqref="G3087:H3087 K3087">
    <cfRule type="expression" dxfId="91" priority="42" stopIfTrue="1">
      <formula>"iserror(f4)"</formula>
    </cfRule>
  </conditionalFormatting>
  <conditionalFormatting sqref="G3090:H3090 K3090">
    <cfRule type="expression" dxfId="90" priority="40" stopIfTrue="1">
      <formula>"iserror(f4)"</formula>
    </cfRule>
  </conditionalFormatting>
  <conditionalFormatting sqref="G3093:H3093 K3093">
    <cfRule type="expression" dxfId="89" priority="38" stopIfTrue="1">
      <formula>"iserror(f4)"</formula>
    </cfRule>
  </conditionalFormatting>
  <conditionalFormatting sqref="G3096:H3096 K3096">
    <cfRule type="expression" dxfId="88" priority="36" stopIfTrue="1">
      <formula>"iserror(f4)"</formula>
    </cfRule>
  </conditionalFormatting>
  <conditionalFormatting sqref="G3099:H3099 K3099">
    <cfRule type="expression" dxfId="87" priority="34" stopIfTrue="1">
      <formula>"iserror(f4)"</formula>
    </cfRule>
  </conditionalFormatting>
  <conditionalFormatting sqref="G3102:H3102 K3102">
    <cfRule type="expression" dxfId="86" priority="32" stopIfTrue="1">
      <formula>"iserror(f4)"</formula>
    </cfRule>
  </conditionalFormatting>
  <conditionalFormatting sqref="G3105:H3105 K3105">
    <cfRule type="expression" dxfId="85" priority="30" stopIfTrue="1">
      <formula>"iserror(f4)"</formula>
    </cfRule>
  </conditionalFormatting>
  <conditionalFormatting sqref="G3108:H3108 K3108">
    <cfRule type="expression" dxfId="84" priority="28" stopIfTrue="1">
      <formula>"iserror(f4)"</formula>
    </cfRule>
  </conditionalFormatting>
  <conditionalFormatting sqref="G3111:H3111 K3111">
    <cfRule type="expression" dxfId="83" priority="26" stopIfTrue="1">
      <formula>"iserror(f4)"</formula>
    </cfRule>
  </conditionalFormatting>
  <conditionalFormatting sqref="G3119:H3120 K3119:K3120">
    <cfRule type="expression" dxfId="82" priority="23" stopIfTrue="1">
      <formula>"iserror(f4)"</formula>
    </cfRule>
  </conditionalFormatting>
  <conditionalFormatting sqref="G3123:H3123 K3123">
    <cfRule type="expression" dxfId="81" priority="22" stopIfTrue="1">
      <formula>"iserror(f4)"</formula>
    </cfRule>
  </conditionalFormatting>
  <conditionalFormatting sqref="G3133:H3148 K3133:K3148">
    <cfRule type="expression" dxfId="80" priority="16" stopIfTrue="1">
      <formula>"iserror(f4)"</formula>
    </cfRule>
  </conditionalFormatting>
  <conditionalFormatting sqref="G3186:H3187 K3186:K3187">
    <cfRule type="expression" dxfId="79" priority="15" stopIfTrue="1">
      <formula>"iserror(f4)"</formula>
    </cfRule>
  </conditionalFormatting>
  <conditionalFormatting sqref="G3220:H3224 K3220:K3224">
    <cfRule type="expression" dxfId="78" priority="489" stopIfTrue="1">
      <formula>"iserror(f4)"</formula>
    </cfRule>
  </conditionalFormatting>
  <conditionalFormatting sqref="G3228:H3231 K3228:K3231">
    <cfRule type="expression" dxfId="77" priority="2" stopIfTrue="1">
      <formula>"iserror(f4)"</formula>
    </cfRule>
  </conditionalFormatting>
  <conditionalFormatting sqref="G2098:I2099">
    <cfRule type="expression" dxfId="76" priority="74" stopIfTrue="1">
      <formula>"iserror(f4)"</formula>
    </cfRule>
  </conditionalFormatting>
  <conditionalFormatting sqref="G2119:I2120">
    <cfRule type="expression" dxfId="75" priority="72" stopIfTrue="1">
      <formula>"iserror(f4)"</formula>
    </cfRule>
  </conditionalFormatting>
  <conditionalFormatting sqref="G2209:I2210">
    <cfRule type="expression" dxfId="74" priority="70" stopIfTrue="1">
      <formula>"iserror(f4)"</formula>
    </cfRule>
  </conditionalFormatting>
  <conditionalFormatting sqref="G2390:I2391">
    <cfRule type="expression" dxfId="73" priority="68" stopIfTrue="1">
      <formula>"iserror(f4)"</formula>
    </cfRule>
  </conditionalFormatting>
  <conditionalFormatting sqref="G2394:I2395">
    <cfRule type="expression" dxfId="72" priority="66" stopIfTrue="1">
      <formula>"iserror(f4)"</formula>
    </cfRule>
  </conditionalFormatting>
  <conditionalFormatting sqref="G2398:I2399">
    <cfRule type="expression" dxfId="71" priority="64" stopIfTrue="1">
      <formula>"iserror(f4)"</formula>
    </cfRule>
  </conditionalFormatting>
  <conditionalFormatting sqref="G2450:I2451">
    <cfRule type="expression" dxfId="70" priority="62" stopIfTrue="1">
      <formula>"iserror(f4)"</formula>
    </cfRule>
  </conditionalFormatting>
  <conditionalFormatting sqref="G2453:I2454">
    <cfRule type="expression" dxfId="69" priority="60" stopIfTrue="1">
      <formula>"iserror(f4)"</formula>
    </cfRule>
  </conditionalFormatting>
  <conditionalFormatting sqref="G2492:I2493">
    <cfRule type="expression" dxfId="68" priority="58" stopIfTrue="1">
      <formula>"iserror(f4)"</formula>
    </cfRule>
  </conditionalFormatting>
  <conditionalFormatting sqref="G2582:I2583">
    <cfRule type="expression" dxfId="67" priority="56" stopIfTrue="1">
      <formula>"iserror(f4)"</formula>
    </cfRule>
  </conditionalFormatting>
  <conditionalFormatting sqref="G3076:I3077">
    <cfRule type="expression" dxfId="66" priority="49" stopIfTrue="1">
      <formula>"iserror(f4)"</formula>
    </cfRule>
  </conditionalFormatting>
  <conditionalFormatting sqref="G3079:I3080">
    <cfRule type="expression" dxfId="65" priority="47" stopIfTrue="1">
      <formula>"iserror(f4)"</formula>
    </cfRule>
  </conditionalFormatting>
  <conditionalFormatting sqref="G3082:I3083">
    <cfRule type="expression" dxfId="64" priority="45" stopIfTrue="1">
      <formula>"iserror(f4)"</formula>
    </cfRule>
  </conditionalFormatting>
  <conditionalFormatting sqref="G3085:I3086">
    <cfRule type="expression" dxfId="63" priority="43" stopIfTrue="1">
      <formula>"iserror(f4)"</formula>
    </cfRule>
  </conditionalFormatting>
  <conditionalFormatting sqref="G3088:I3089">
    <cfRule type="expression" dxfId="62" priority="41" stopIfTrue="1">
      <formula>"iserror(f4)"</formula>
    </cfRule>
  </conditionalFormatting>
  <conditionalFormatting sqref="G3091:I3092">
    <cfRule type="expression" dxfId="61" priority="39" stopIfTrue="1">
      <formula>"iserror(f4)"</formula>
    </cfRule>
  </conditionalFormatting>
  <conditionalFormatting sqref="G3094:I3095">
    <cfRule type="expression" dxfId="60" priority="37" stopIfTrue="1">
      <formula>"iserror(f4)"</formula>
    </cfRule>
  </conditionalFormatting>
  <conditionalFormatting sqref="G3097:I3098">
    <cfRule type="expression" dxfId="59" priority="35" stopIfTrue="1">
      <formula>"iserror(f4)"</formula>
    </cfRule>
  </conditionalFormatting>
  <conditionalFormatting sqref="G3100:I3101">
    <cfRule type="expression" dxfId="58" priority="33" stopIfTrue="1">
      <formula>"iserror(f4)"</formula>
    </cfRule>
  </conditionalFormatting>
  <conditionalFormatting sqref="G3103:I3104">
    <cfRule type="expression" dxfId="57" priority="31" stopIfTrue="1">
      <formula>"iserror(f4)"</formula>
    </cfRule>
  </conditionalFormatting>
  <conditionalFormatting sqref="G3106:I3107">
    <cfRule type="expression" dxfId="56" priority="29" stopIfTrue="1">
      <formula>"iserror(f4)"</formula>
    </cfRule>
  </conditionalFormatting>
  <conditionalFormatting sqref="G3109:I3110">
    <cfRule type="expression" dxfId="55" priority="27" stopIfTrue="1">
      <formula>"iserror(f4)"</formula>
    </cfRule>
  </conditionalFormatting>
  <conditionalFormatting sqref="G3112:I3113">
    <cfRule type="expression" dxfId="54" priority="25" stopIfTrue="1">
      <formula>"iserror(f4)"</formula>
    </cfRule>
  </conditionalFormatting>
  <conditionalFormatting sqref="H616">
    <cfRule type="expression" dxfId="53" priority="102" stopIfTrue="1">
      <formula>"iserror(f4)"</formula>
    </cfRule>
  </conditionalFormatting>
  <conditionalFormatting sqref="K191:K192">
    <cfRule type="expression" dxfId="52" priority="351" stopIfTrue="1">
      <formula>"iserror(f4)"</formula>
    </cfRule>
  </conditionalFormatting>
  <conditionalFormatting sqref="K194">
    <cfRule type="expression" dxfId="51" priority="465" stopIfTrue="1">
      <formula>"iserror(f4)"</formula>
    </cfRule>
  </conditionalFormatting>
  <conditionalFormatting sqref="K432:K439">
    <cfRule type="expression" dxfId="50" priority="434" stopIfTrue="1">
      <formula>"iserror(f4)"</formula>
    </cfRule>
  </conditionalFormatting>
  <conditionalFormatting sqref="K450:K458">
    <cfRule type="expression" dxfId="49" priority="342" stopIfTrue="1">
      <formula>"iserror(f4)"</formula>
    </cfRule>
  </conditionalFormatting>
  <conditionalFormatting sqref="K460">
    <cfRule type="expression" dxfId="48" priority="340" stopIfTrue="1">
      <formula>"iserror(f4)"</formula>
    </cfRule>
  </conditionalFormatting>
  <conditionalFormatting sqref="K616">
    <cfRule type="expression" dxfId="47" priority="101" stopIfTrue="1">
      <formula>"iserror(f4)"</formula>
    </cfRule>
  </conditionalFormatting>
  <conditionalFormatting sqref="K768">
    <cfRule type="expression" dxfId="46" priority="432" stopIfTrue="1">
      <formula>"iserror(f4)"</formula>
    </cfRule>
  </conditionalFormatting>
  <conditionalFormatting sqref="K1184:K1185 G1184:H1187">
    <cfRule type="expression" dxfId="45" priority="462" stopIfTrue="1">
      <formula>"iserror(f4)"</formula>
    </cfRule>
  </conditionalFormatting>
  <conditionalFormatting sqref="K1414">
    <cfRule type="expression" dxfId="44" priority="222" stopIfTrue="1">
      <formula>"iserror(f4)"</formula>
    </cfRule>
  </conditionalFormatting>
  <conditionalFormatting sqref="K1489 G1489:H1491 I1490:I1491">
    <cfRule type="expression" dxfId="43" priority="94" stopIfTrue="1">
      <formula>"iserror(f4)"</formula>
    </cfRule>
  </conditionalFormatting>
  <conditionalFormatting sqref="K1501 G1501:H1503 I1502:I1503">
    <cfRule type="expression" dxfId="42" priority="93" stopIfTrue="1">
      <formula>"iserror(f4)"</formula>
    </cfRule>
  </conditionalFormatting>
  <conditionalFormatting sqref="K1504:K1505">
    <cfRule type="expression" dxfId="41" priority="198" stopIfTrue="1">
      <formula>"iserror(f4)"</formula>
    </cfRule>
  </conditionalFormatting>
  <conditionalFormatting sqref="K1507:K1513">
    <cfRule type="expression" dxfId="40" priority="221" stopIfTrue="1">
      <formula>"iserror(f4)"</formula>
    </cfRule>
  </conditionalFormatting>
  <conditionalFormatting sqref="K1529 I1530:I1531">
    <cfRule type="expression" dxfId="39" priority="92" stopIfTrue="1">
      <formula>"iserror(f4)"</formula>
    </cfRule>
  </conditionalFormatting>
  <conditionalFormatting sqref="K1535:K1536">
    <cfRule type="expression" dxfId="38" priority="196" stopIfTrue="1">
      <formula>"iserror(f4)"</formula>
    </cfRule>
  </conditionalFormatting>
  <conditionalFormatting sqref="K1609:K1628">
    <cfRule type="expression" dxfId="37" priority="208" stopIfTrue="1">
      <formula>"iserror(f4)"</formula>
    </cfRule>
  </conditionalFormatting>
  <conditionalFormatting sqref="K1643 G1643:H1645 I1644:I1645">
    <cfRule type="expression" dxfId="36" priority="90" stopIfTrue="1">
      <formula>"iserror(f4)"</formula>
    </cfRule>
  </conditionalFormatting>
  <conditionalFormatting sqref="K1765 G1765:H1769">
    <cfRule type="expression" dxfId="35" priority="80" stopIfTrue="1">
      <formula>"iserror(f4)"</formula>
    </cfRule>
  </conditionalFormatting>
  <conditionalFormatting sqref="K1819:K1878 I1879:I1883">
    <cfRule type="expression" dxfId="34" priority="79" stopIfTrue="1">
      <formula>"iserror(f4)"</formula>
    </cfRule>
  </conditionalFormatting>
  <conditionalFormatting sqref="K1884 I1885:I1889">
    <cfRule type="expression" dxfId="33" priority="78" stopIfTrue="1">
      <formula>"iserror(f4)"</formula>
    </cfRule>
  </conditionalFormatting>
  <conditionalFormatting sqref="K1898:K1901">
    <cfRule type="expression" dxfId="32" priority="363" stopIfTrue="1">
      <formula>"iserror(f4)"</formula>
    </cfRule>
  </conditionalFormatting>
  <conditionalFormatting sqref="K2112:K2118 G2118:H2118">
    <cfRule type="expression" dxfId="31" priority="73" stopIfTrue="1">
      <formula>"iserror(f4)"</formula>
    </cfRule>
  </conditionalFormatting>
  <conditionalFormatting sqref="K2121:K2168">
    <cfRule type="expression" dxfId="30" priority="165" stopIfTrue="1">
      <formula>"iserror(f4)"</formula>
    </cfRule>
  </conditionalFormatting>
  <conditionalFormatting sqref="K2469:K2491 G2491:H2491">
    <cfRule type="expression" dxfId="29" priority="59" stopIfTrue="1">
      <formula>"iserror(f4)"</formula>
    </cfRule>
  </conditionalFormatting>
  <conditionalFormatting sqref="K2494">
    <cfRule type="expression" dxfId="28" priority="350" stopIfTrue="1">
      <formula>"iserror(f4)"</formula>
    </cfRule>
  </conditionalFormatting>
  <conditionalFormatting sqref="K2496:K2581 G2581:H2581">
    <cfRule type="expression" dxfId="27" priority="57" stopIfTrue="1">
      <formula>"iserror(f4)"</formula>
    </cfRule>
  </conditionalFormatting>
  <conditionalFormatting sqref="K2673:K2674">
    <cfRule type="expression" dxfId="26" priority="231" stopIfTrue="1">
      <formula>"iserror(f4)"</formula>
    </cfRule>
  </conditionalFormatting>
  <hyperlinks>
    <hyperlink ref="H34" r:id="rId1" tooltip="http://mass.gov/Eeohhs2/docs/masshealth/regs_provider/regs_allprovider_chp-6.pdf" display="http://mass.gov/Eeohhs2/docs/masshealth/regs_provider/regs_allprovider_chp-6.pdf" xr:uid="{00000000-0004-0000-0000-000000000000}"/>
    <hyperlink ref="H33" location="'1'!E1" display="( Link )" xr:uid="{00000000-0004-0000-0000-000001000000}"/>
    <hyperlink ref="I33" location="'1'!E1" display="( Link )" xr:uid="{00000000-0004-0000-0000-000002000000}"/>
    <hyperlink ref="R6" location="'2'!A1" display="'2'!A1" xr:uid="{00000000-0004-0000-0000-000003000000}"/>
    <hyperlink ref="Q6" location="'2'!A1" display="Modifier Required  (Link)" xr:uid="{00000000-0004-0000-0000-000004000000}"/>
    <hyperlink ref="S6" location="'6'!A1" display="( Link )" xr:uid="{00000000-0004-0000-0000-000005000000}"/>
    <hyperlink ref="T6" location="'1'!E1" display="( Link )" xr:uid="{00000000-0004-0000-0000-000006000000}"/>
    <hyperlink ref="S41" location="'...'!A1" display="'...'!A1" xr:uid="{00000000-0004-0000-0000-000007000000}"/>
    <hyperlink ref="J496" location="'9'!A1" display="'9'!A1" xr:uid="{00000000-0004-0000-0000-000008000000}"/>
    <hyperlink ref="J498" location="'9'!A1" display="'9'!A1" xr:uid="{00000000-0004-0000-0000-000009000000}"/>
    <hyperlink ref="J502" location="'9'!A1" display="'9'!A1" xr:uid="{00000000-0004-0000-0000-00000A000000}"/>
    <hyperlink ref="J504" location="'9'!A1" display="'9'!A1" xr:uid="{00000000-0004-0000-0000-00000B000000}"/>
    <hyperlink ref="J506" location="'9'!A1" display="'9'!A1" xr:uid="{00000000-0004-0000-0000-00000C000000}"/>
    <hyperlink ref="T33" location="'1'!E1" display="( Link )" xr:uid="{00000000-0004-0000-0000-00000D000000}"/>
    <hyperlink ref="E34" r:id="rId2" tooltip="http://mass.gov/Eeohhs2/docs/masshealth/regs_provider/regs_allprovider_chp-6.pdf" display="http://mass.gov/Eeohhs2/docs/masshealth/regs_provider/regs_allprovider_chp-6.pdf" xr:uid="{00000000-0004-0000-0000-00000E000000}"/>
    <hyperlink ref="S33" location="'6'!A1" display="( Link )" xr:uid="{00000000-0004-0000-0000-00000F000000}"/>
    <hyperlink ref="Q33" location="'2'!A1" display="Modifier Required  (Link)" xr:uid="{00000000-0004-0000-0000-000010000000}"/>
    <hyperlink ref="E33" location="'1'!E1" display="( Link )" xr:uid="{00000000-0004-0000-0000-000011000000}"/>
    <hyperlink ref="R33" location="'2'!A1" display="'2'!A1" xr:uid="{00000000-0004-0000-0000-000012000000}"/>
    <hyperlink ref="Q29" location="'2'!A1" display="Modifier Required  (Link)" xr:uid="{00000000-0004-0000-0000-000013000000}"/>
    <hyperlink ref="S34" location="'...'!A1" display="'...'!A1" xr:uid="{00000000-0004-0000-0000-000014000000}"/>
    <hyperlink ref="L33" location="'1'!E1" display="( Link )" xr:uid="{00000000-0004-0000-0000-000015000000}"/>
    <hyperlink ref="J437" location="'9'!A1" display="'9'!A1" xr:uid="{00000000-0004-0000-0000-000016000000}"/>
    <hyperlink ref="J444" location="'9'!A1" display="'9'!A1" xr:uid="{00000000-0004-0000-0000-000017000000}"/>
    <hyperlink ref="T21" location="'1'!E1" display="( Link )" xr:uid="{00000000-0004-0000-0000-000018000000}"/>
    <hyperlink ref="S21" location="'...'!A1" display="'...'!A1" xr:uid="{00000000-0004-0000-0000-000019000000}"/>
    <hyperlink ref="Q21" location="'2'!A1" display="Modifier Required  (Link)" xr:uid="{00000000-0004-0000-0000-00001A000000}"/>
    <hyperlink ref="R21" location="'2'!A1" display="'2'!A1" xr:uid="{00000000-0004-0000-0000-00001B000000}"/>
    <hyperlink ref="Q19" location="'2'!A1" display="Modifier Required  (Link)" xr:uid="{00000000-0004-0000-0000-00001C000000}"/>
    <hyperlink ref="S22" location="'...'!A1" display="'...'!A1" xr:uid="{00000000-0004-0000-0000-00001D000000}"/>
    <hyperlink ref="J442" location="'9'!A1" display="'9'!A1" xr:uid="{00000000-0004-0000-0000-00001E000000}"/>
    <hyperlink ref="D1355" location="'&quot;&quot;'!A6" display="NOTE           When Utilizing this procedure code       Click HERE " xr:uid="{00000000-0004-0000-0000-00001F000000}"/>
    <hyperlink ref="D1428" location="'&quot;&quot;'!A6" display="NOTE           When Utilizing this procedure code       Click HERE " xr:uid="{00000000-0004-0000-0000-000020000000}"/>
    <hyperlink ref="S20" location="'6'!A1" display="( Link )" xr:uid="{00000000-0004-0000-0000-000021000000}"/>
    <hyperlink ref="Q20" location="'2'!A1" display="Modifier Required  (Link)" xr:uid="{00000000-0004-0000-0000-000022000000}"/>
    <hyperlink ref="R20" location="'2'!A1" display="'2'!A1" xr:uid="{00000000-0004-0000-0000-000023000000}"/>
    <hyperlink ref="Q18" location="'2'!A1" display="Modifier Required  (Link)" xr:uid="{00000000-0004-0000-0000-000024000000}"/>
    <hyperlink ref="R5" location="'2'!A1" display="Modifier Required  (Link)" xr:uid="{00000000-0004-0000-0000-000025000000}"/>
    <hyperlink ref="K413" location="'9'!A1" display="'9'!A1" xr:uid="{00000000-0004-0000-0000-000026000000}"/>
    <hyperlink ref="C3034" location="'..'!A1" display="NOTE           When Utilizing this procedure code       Click HERE " xr:uid="{00000000-0004-0000-0000-000027000000}"/>
    <hyperlink ref="R12" location="'...'!A1" display="'...'!A1" xr:uid="{00000000-0004-0000-0000-000028000000}"/>
    <hyperlink ref="E1388" location="'&quot;&quot;'!A6" display="NOTE           When Utilizing this procedure code       Click HERE " xr:uid="{00000000-0004-0000-0000-000029000000}"/>
    <hyperlink ref="E2649" location="'&quot;&quot;'!A6" display="NOTE           When Utilizing this procedure code       Click HERE " xr:uid="{00000000-0004-0000-0000-00002A000000}"/>
    <hyperlink ref="E2655" location="'&quot;&quot;'!A6" display="NOTE           When Utilizing this procedure code       Click HERE " xr:uid="{00000000-0004-0000-0000-00002B000000}"/>
    <hyperlink ref="S2" location="'...'!A1" display="'...'!A1" xr:uid="{00000000-0004-0000-0000-00002C000000}"/>
    <hyperlink ref="R1" location="'2'!A1" display="'2'!A1" xr:uid="{00000000-0004-0000-0000-00002D000000}"/>
    <hyperlink ref="Q1" location="'2'!A1" display="Modifier Required  (Link)" xr:uid="{00000000-0004-0000-0000-00002E000000}"/>
    <hyperlink ref="S1" location="'6'!A1" display="( Link )" xr:uid="{00000000-0004-0000-0000-00002F000000}"/>
    <hyperlink ref="S12" location="'...'!A1" display="'...'!A1" xr:uid="{00000000-0004-0000-0000-000030000000}"/>
    <hyperlink ref="R8" location="'2'!A1" display="'2'!A1" xr:uid="{00000000-0004-0000-0000-000031000000}"/>
    <hyperlink ref="Q8" location="'2'!A1" display="Modifier Required  (Link)" xr:uid="{00000000-0004-0000-0000-000032000000}"/>
    <hyperlink ref="S8" location="'6'!A1" display="( Link )" xr:uid="{00000000-0004-0000-0000-000033000000}"/>
    <hyperlink ref="T1" location="'1'!E1" display="( Link )" xr:uid="{00000000-0004-0000-0000-000034000000}"/>
    <hyperlink ref="T8" location="'1'!E1" display="( Link )" xr:uid="{00000000-0004-0000-0000-000035000000}"/>
    <hyperlink ref="T20" location="'1'!E1" display="( Link )" xr:uid="{00000000-0004-0000-0000-000036000000}"/>
    <hyperlink ref="D2335" location="'&quot;&quot;'!A6" display="NOTE           When Utilizing this procedure code       Click HERE " xr:uid="{00000000-0004-0000-0000-000037000000}"/>
    <hyperlink ref="D576" location="'DME MAC A List'!A1" display="NOTE           When Utilizing this procedure code                         Click HERE " xr:uid="{00000000-0004-0000-0000-000038000000}"/>
    <hyperlink ref="D579:D580" location="'DME MAC A List'!A1" display="NOTE           When Utilizing this procedure code                         Click HERE " xr:uid="{00000000-0004-0000-0000-000039000000}"/>
    <hyperlink ref="D741" location="'HOSP BEDS'!A1" display="NOTE           When Utilizing this procedure code       CLICK HERE" xr:uid="{00000000-0004-0000-0000-00003A000000}"/>
    <hyperlink ref="D742" location="'HOSP BEDS'!A1" display="NOTE           When Utilizing this procedure code       CLICK HERE" xr:uid="{00000000-0004-0000-0000-00003B000000}"/>
    <hyperlink ref="D746" location="'HOSP BEDS'!A1" display="NOTE           When Utilizing this procedure code       CLICK HERE" xr:uid="{00000000-0004-0000-0000-00003C000000}"/>
    <hyperlink ref="D747" location="'HOSP BEDS'!A1" display="NOTE           When Utilizing this procedure code       CLICK HERE" xr:uid="{00000000-0004-0000-0000-00003D000000}"/>
    <hyperlink ref="D754" location="'HOSP BEDS'!A1" display="NOTE           When Utilizing this procedure code       CLICK HERE" xr:uid="{00000000-0004-0000-0000-00003E000000}"/>
    <hyperlink ref="D755" location="'HOSP BEDS'!A1" display="NOTE           When Utilizing this procedure code       CLICK HERE" xr:uid="{00000000-0004-0000-0000-00003F000000}"/>
    <hyperlink ref="D752" location="'HOSP BEDS'!A1" display="NOTE           When Utilizing this procedure code       CLICK HERE" xr:uid="{00000000-0004-0000-0000-000040000000}"/>
    <hyperlink ref="D759" location="'HOSP BEDS'!A1" display="NOTE           When Utilizing this procedure code       CLICK HERE" xr:uid="{00000000-0004-0000-0000-000041000000}"/>
    <hyperlink ref="D760" location="'HOSP BEDS'!A1" display="NOTE           When Utilizing this procedure code       CLICK HERE" xr:uid="{00000000-0004-0000-0000-000042000000}"/>
    <hyperlink ref="D756" location="'HOSP BEDS'!A1" display="NOTE           When Utilizing this procedure code       CLICK HERE" xr:uid="{00000000-0004-0000-0000-000043000000}"/>
    <hyperlink ref="D757" location="'HOSP BEDS'!A1" display="NOTE           When Utilizing this procedure code       CLICK HERE" xr:uid="{00000000-0004-0000-0000-000044000000}"/>
    <hyperlink ref="D764" location="'HOSP BEDS'!A1" display="NOTE           When Utilizing this procedure code       CLICK HERE" xr:uid="{00000000-0004-0000-0000-000045000000}"/>
    <hyperlink ref="D765" location="'HOSP BEDS'!A1" display="NOTE           When Utilizing this procedure code       CLICK HERE" xr:uid="{00000000-0004-0000-0000-000046000000}"/>
    <hyperlink ref="D761" location="'HOSP BEDS'!A1" display="NOTE           When Utilizing this procedure code       CLICK HERE" xr:uid="{00000000-0004-0000-0000-000047000000}"/>
    <hyperlink ref="D762" location="'HOSP BEDS'!A1" display="NOTE           When Utilizing this procedure code       CLICK HERE" xr:uid="{00000000-0004-0000-0000-000048000000}"/>
    <hyperlink ref="D769" location="'HOSP BEDS'!A1" display="NOTE           When Utilizing this procedure code       CLICK HERE" xr:uid="{00000000-0004-0000-0000-000049000000}"/>
    <hyperlink ref="D770" location="'HOSP BEDS'!A1" display="NOTE           When Utilizing this procedure code       CLICK HERE" xr:uid="{00000000-0004-0000-0000-00004A000000}"/>
    <hyperlink ref="D767" location="'HOSP BEDS'!A1" display="NOTE           When Utilizing this procedure code       CLICK HERE" xr:uid="{00000000-0004-0000-0000-00004B000000}"/>
    <hyperlink ref="D1264" location="'OPTION &amp; ACCESS'!A1" display="NOTE           When Utilizing this procedure code       Click HERE " xr:uid="{00000000-0004-0000-0000-00004C000000}"/>
    <hyperlink ref="D1265" location="'OPTION &amp; ACCESS'!A1" display="NOTE           When Utilizing this procedure code       Click HERE " xr:uid="{00000000-0004-0000-0000-00004D000000}"/>
    <hyperlink ref="D1267" location="'OPTION &amp; ACCESS'!A1" display="NOTE           When Utilizing this procedure code       Click HERE " xr:uid="{00000000-0004-0000-0000-00004E000000}"/>
    <hyperlink ref="D1268" location="'OPTION &amp; ACCESS'!A1" display="NOTE           When Utilizing this procedure code       Click HERE " xr:uid="{00000000-0004-0000-0000-00004F000000}"/>
    <hyperlink ref="D1343" location="'OPTION &amp; ACCESS'!A1" display="NOTE           When Utilizing this procedure code       Click HERE " xr:uid="{00000000-0004-0000-0000-000050000000}"/>
    <hyperlink ref="D1344" location="'OPTION &amp; ACCESS'!A1" display="NOTE           When Utilizing this procedure code       Click HERE " xr:uid="{00000000-0004-0000-0000-000051000000}"/>
    <hyperlink ref="D1350" location="'OPTION &amp; ACCESS'!A1" display="NOTE           When Utilizing this procedure code       Click HERE " xr:uid="{00000000-0004-0000-0000-000052000000}"/>
    <hyperlink ref="D1354" location="'OPTION &amp; ACCESS'!A1" display="NOTE           When Utilizing this procedure code       Click HERE " xr:uid="{00000000-0004-0000-0000-000053000000}"/>
    <hyperlink ref="D1356" location="'OPTION &amp; ACCESS'!A1" display="NOTE           When Utilizing this procedure code       Click HERE " xr:uid="{00000000-0004-0000-0000-000054000000}"/>
    <hyperlink ref="D1374" location="'OPTION &amp; ACCESS'!A1" display="NOTE           When Utilizing this procedure code       Click HERE " xr:uid="{00000000-0004-0000-0000-000055000000}"/>
    <hyperlink ref="D1376" location="'OPTION &amp; ACCESS'!A1" display="NOTE           When Utilizing this procedure code       Click HERE " xr:uid="{00000000-0004-0000-0000-000056000000}"/>
    <hyperlink ref="D1377" location="'OPTION &amp; ACCESS'!A1" display="NOTE           When Utilizing this procedure code       Click HERE " xr:uid="{00000000-0004-0000-0000-000057000000}"/>
    <hyperlink ref="D1378" location="'OPTION &amp; ACCESS'!A1" display="NOTE           When Utilizing this procedure code       Click HERE " xr:uid="{00000000-0004-0000-0000-000058000000}"/>
    <hyperlink ref="D1379" location="'OPTION &amp; ACCESS'!A1" display="NOTE           When Utilizing this procedure code       Click HERE " xr:uid="{00000000-0004-0000-0000-000059000000}"/>
    <hyperlink ref="D1380" location="'OPTION &amp; ACCESS'!A1" display="NOTE           When Utilizing this procedure code       Click HERE " xr:uid="{00000000-0004-0000-0000-00005A000000}"/>
    <hyperlink ref="D1381" location="'OPTION &amp; ACCESS'!A1" display="NOTE           When Utilizing this procedure code       Click HERE " xr:uid="{00000000-0004-0000-0000-00005B000000}"/>
    <hyperlink ref="D1382" location="'OPTION &amp; ACCESS'!A1" display="NOTE           When Utilizing this procedure code       Click HERE " xr:uid="{00000000-0004-0000-0000-00005C000000}"/>
    <hyperlink ref="D1383" location="'OPTION &amp; ACCESS'!A1" display="NOTE           When Utilizing this procedure code       Click HERE " xr:uid="{00000000-0004-0000-0000-00005D000000}"/>
    <hyperlink ref="D1384" location="'OPTION &amp; ACCESS'!A1" display="NOTE           When Utilizing this procedure code       Click HERE " xr:uid="{00000000-0004-0000-0000-00005E000000}"/>
    <hyperlink ref="D1415" location="'OPTION &amp; ACCESS'!A1" display="NOTE           When Utilizing this procedure code       Click HERE " xr:uid="{00000000-0004-0000-0000-00005F000000}"/>
    <hyperlink ref="D1416" location="'OPTION &amp; ACCESS'!A1" display="NOTE           When Utilizing this procedure code       Click HERE " xr:uid="{00000000-0004-0000-0000-000060000000}"/>
    <hyperlink ref="D1420" location="'OPTION &amp; ACCESS'!A1" display="NOTE           When Utilizing this procedure code       Click HERE " xr:uid="{00000000-0004-0000-0000-000061000000}"/>
    <hyperlink ref="D1424" location="'OPTION &amp; ACCESS'!A1" display="NOTE           When Utilizing this procedure code       Click HERE " xr:uid="{00000000-0004-0000-0000-000062000000}"/>
    <hyperlink ref="D1425" location="'OPTION &amp; ACCESS'!A1" display="NOTE           When Utilizing this procedure code       Click HERE " xr:uid="{00000000-0004-0000-0000-000063000000}"/>
    <hyperlink ref="D1426" location="'OPTION &amp; ACCESS'!A1" display="NOTE           When Utilizing this procedure code       Click HERE " xr:uid="{00000000-0004-0000-0000-000064000000}"/>
    <hyperlink ref="D1427" location="'OPTION &amp; ACCESS'!A1" display="NOTE           When Utilizing this procedure code       Click HERE " xr:uid="{00000000-0004-0000-0000-000065000000}"/>
    <hyperlink ref="D1429" location="'OPTION &amp; ACCESS'!A1" display="NOTE           When Utilizing this procedure code       Click HERE " xr:uid="{00000000-0004-0000-0000-000066000000}"/>
    <hyperlink ref="D1432" location="'OPTION &amp; ACCESS'!A1" display="NOTE           When Utilizing this procedure code       Click HERE " xr:uid="{00000000-0004-0000-0000-000067000000}"/>
    <hyperlink ref="D1433" location="'OPTION &amp; ACCESS'!A1" display="NOTE           When Utilizing this procedure code       Click HERE " xr:uid="{00000000-0004-0000-0000-000068000000}"/>
    <hyperlink ref="D1440" location="'OPTION &amp; ACCESS'!A1" display="NOTE           When Utilizing this procedure code       Click HERE " xr:uid="{00000000-0004-0000-0000-000069000000}"/>
    <hyperlink ref="D1445" location="'OPTION &amp; ACCESS'!A1" display="NOTE           When Utilizing this procedure code       Click HERE " xr:uid="{00000000-0004-0000-0000-00006A000000}"/>
    <hyperlink ref="D1446" location="'OPTION &amp; ACCESS'!A1" display="NOTE           When Utilizing this procedure code       Click HERE " xr:uid="{00000000-0004-0000-0000-00006B000000}"/>
    <hyperlink ref="D1449" location="'OPTION &amp; ACCESS'!A1" display="NOTE           When Utilizing this procedure code       Click HERE " xr:uid="{00000000-0004-0000-0000-00006C000000}"/>
    <hyperlink ref="D1450" location="'OPTION &amp; ACCESS'!A1" display="NOTE           When Utilizing this procedure code       Click HERE " xr:uid="{00000000-0004-0000-0000-00006D000000}"/>
    <hyperlink ref="D1461" location="'OPTION &amp; ACCESS'!A1" display="NOTE           When Utilizing this procedure code       Click HERE " xr:uid="{00000000-0004-0000-0000-00006E000000}"/>
    <hyperlink ref="D1462" location="'OPTION &amp; ACCESS'!A1" display="NOTE           When Utilizing this procedure code       Click HERE " xr:uid="{00000000-0004-0000-0000-00006F000000}"/>
    <hyperlink ref="D1458" location="'OPTION &amp; ACCESS'!A1" display="NOTE           When Utilizing this procedure code       Click HERE " xr:uid="{00000000-0004-0000-0000-000070000000}"/>
    <hyperlink ref="D1459" location="'OPTION &amp; ACCESS'!A1" display="NOTE           When Utilizing this procedure code       Click HERE " xr:uid="{00000000-0004-0000-0000-000071000000}"/>
    <hyperlink ref="D1463" location="'OPTION &amp; ACCESS'!A1" display="NOTE           When Utilizing this procedure code       Click HERE " xr:uid="{00000000-0004-0000-0000-000072000000}"/>
    <hyperlink ref="D1464" location="'OPTION &amp; ACCESS'!A1" display="NOTE           When Utilizing this procedure code       Click HERE " xr:uid="{00000000-0004-0000-0000-000073000000}"/>
    <hyperlink ref="D1467" location="'OPTION &amp; ACCESS'!A1" display="NOTE           When Utilizing this procedure code       Click HERE " xr:uid="{00000000-0004-0000-0000-000074000000}"/>
    <hyperlink ref="D1468" location="'OPTION &amp; ACCESS'!A1" display="NOTE           When Utilizing this procedure code       Click HERE " xr:uid="{00000000-0004-0000-0000-000075000000}"/>
    <hyperlink ref="D1476" location="'OPTION &amp; ACCESS'!A1" display="NOTE           When Utilizing this procedure code       Click HERE " xr:uid="{00000000-0004-0000-0000-000076000000}"/>
    <hyperlink ref="D1477" location="'OPTION &amp; ACCESS'!A1" display="NOTE           When Utilizing this procedure code       Click HERE " xr:uid="{00000000-0004-0000-0000-000077000000}"/>
    <hyperlink ref="D1481" location="'OPTION &amp; ACCESS'!A1" display="NOTE           When Utilizing this procedure code       Click HERE " xr:uid="{00000000-0004-0000-0000-000078000000}"/>
    <hyperlink ref="D1482" location="'OPTION &amp; ACCESS'!A1" display="NOTE           When Utilizing this procedure code       Click HERE " xr:uid="{00000000-0004-0000-0000-000079000000}"/>
    <hyperlink ref="D1485" location="'OPTION &amp; ACCESS'!A1" display="NOTE           When Utilizing this procedure code       Click HERE " xr:uid="{00000000-0004-0000-0000-00007A000000}"/>
    <hyperlink ref="D1486" location="'OPTION &amp; ACCESS'!A1" display="NOTE           When Utilizing this procedure code       Click HERE " xr:uid="{00000000-0004-0000-0000-00007B000000}"/>
    <hyperlink ref="D1551" location="'OPTION &amp; ACCESS'!A1" display="NOTE           When Utilizing this procedure code       Click HERE " xr:uid="{00000000-0004-0000-0000-00007C000000}"/>
    <hyperlink ref="D1575" location="'OPTION &amp; ACCESS'!A1" display="NOTE           When Utilizing this procedure code       Click HERE " xr:uid="{00000000-0004-0000-0000-00007D000000}"/>
    <hyperlink ref="D1629" location="'OPTION &amp; ACCESS'!A1" display="NOTE           When Utilizing this procedure code       Click HERE " xr:uid="{00000000-0004-0000-0000-00007E000000}"/>
    <hyperlink ref="D1648" location="'OPTION &amp; ACCESS'!A1" display="NOTE           When Utilizing this procedure code       Click HERE " xr:uid="{00000000-0004-0000-0000-00007F000000}"/>
    <hyperlink ref="D1649" location="'OPTION &amp; ACCESS'!A1" display="NOTE           When Utilizing this procedure code       Click HERE " xr:uid="{00000000-0004-0000-0000-000080000000}"/>
    <hyperlink ref="D1650" location="'OPTION &amp; ACCESS'!A1" display="NOTE           When Utilizing this procedure code       Click HERE " xr:uid="{00000000-0004-0000-0000-000081000000}"/>
    <hyperlink ref="D1653" location="'OPTION &amp; ACCESS'!A1" display="NOTE           When Utilizing this procedure code       Click HERE " xr:uid="{00000000-0004-0000-0000-000082000000}"/>
    <hyperlink ref="D1654" location="'OPTION &amp; ACCESS'!A1" display="NOTE           When Utilizing this procedure code       Click HERE " xr:uid="{00000000-0004-0000-0000-000083000000}"/>
    <hyperlink ref="D1818" location="'OPTION &amp; ACCESS'!A1" display="NOTE           When Utilizing this procedure code       Click HERE " xr:uid="{00000000-0004-0000-0000-000084000000}"/>
    <hyperlink ref="D1819" location="'OPTION &amp; ACCESS'!A1" display="NOTE           When Utilizing this procedure code       Click HERE " xr:uid="{00000000-0004-0000-0000-000085000000}"/>
    <hyperlink ref="D1820" location="'OPTION &amp; ACCESS'!A1" display="NOTE           When Utilizing this procedure code       Click HERE " xr:uid="{00000000-0004-0000-0000-000086000000}"/>
    <hyperlink ref="D1847" location="'OPTION &amp; ACCESS'!A1" display="NOTE           When Utilizing this procedure code       Click HERE " xr:uid="{00000000-0004-0000-0000-000087000000}"/>
    <hyperlink ref="D1856" location="'OPTION &amp; ACCESS'!A1" display="NOTE           When Utilizing this procedure code       Click HERE " xr:uid="{00000000-0004-0000-0000-000088000000}"/>
    <hyperlink ref="D1872" location="'OPTION &amp; ACCESS'!A1" display="NOTE           When Utilizing this procedure code       Click HERE " xr:uid="{00000000-0004-0000-0000-000089000000}"/>
    <hyperlink ref="D1873" location="'OPTION &amp; ACCESS'!A1" display="NOTE           When Utilizing this procedure code       Click HERE " xr:uid="{00000000-0004-0000-0000-00008A000000}"/>
    <hyperlink ref="D1903" location="'OPTION &amp; ACCESS'!A1" display="NOTE           When Utilizing this procedure code       Click HERE " xr:uid="{00000000-0004-0000-0000-00008B000000}"/>
    <hyperlink ref="D1904" location="'OPTION &amp; ACCESS'!A1" display="NOTE           When Utilizing this procedure code       Click HERE " xr:uid="{00000000-0004-0000-0000-00008C000000}"/>
    <hyperlink ref="D1908" location="'OPTION &amp; ACCESS'!A1" display="NOTE           When Utilizing this procedure code       Click HERE " xr:uid="{00000000-0004-0000-0000-00008D000000}"/>
    <hyperlink ref="D1909" location="'OPTION &amp; ACCESS'!A1" display="NOTE           When Utilizing this procedure code       Click HERE " xr:uid="{00000000-0004-0000-0000-00008E000000}"/>
    <hyperlink ref="D1910" location="'OPTION &amp; ACCESS'!A1" display="NOTE           When Utilizing this procedure code       Click HERE " xr:uid="{00000000-0004-0000-0000-00008F000000}"/>
    <hyperlink ref="D1914" location="'OPTION &amp; ACCESS'!A1" display="NOTE           When Utilizing this procedure code       Click HERE " xr:uid="{00000000-0004-0000-0000-000090000000}"/>
    <hyperlink ref="D1915" location="'OPTION &amp; ACCESS'!A1" display="NOTE           When Utilizing this procedure code       Click HERE " xr:uid="{00000000-0004-0000-0000-000091000000}"/>
    <hyperlink ref="D1916" location="'OPTION &amp; ACCESS'!A1" display="NOTE           When Utilizing this procedure code       Click HERE " xr:uid="{00000000-0004-0000-0000-000092000000}"/>
    <hyperlink ref="D1920" location="'OPTION &amp; ACCESS'!A1" display="NOTE           When Utilizing this procedure code       Click HERE " xr:uid="{00000000-0004-0000-0000-000093000000}"/>
    <hyperlink ref="D1921" location="'OPTION &amp; ACCESS'!A1" display="NOTE           When Utilizing this procedure code       Click HERE " xr:uid="{00000000-0004-0000-0000-000094000000}"/>
    <hyperlink ref="D1922" location="'OPTION &amp; ACCESS'!A1" display="NOTE           When Utilizing this procedure code       Click HERE " xr:uid="{00000000-0004-0000-0000-000095000000}"/>
    <hyperlink ref="D1926" location="'OPTION &amp; ACCESS'!A1" display="NOTE           When Utilizing this procedure code       Click HERE " xr:uid="{00000000-0004-0000-0000-000096000000}"/>
    <hyperlink ref="D1927" location="'OPTION &amp; ACCESS'!A1" display="NOTE           When Utilizing this procedure code       Click HERE " xr:uid="{00000000-0004-0000-0000-000097000000}"/>
    <hyperlink ref="D1928" location="'OPTION &amp; ACCESS'!A1" display="NOTE           When Utilizing this procedure code       Click HERE " xr:uid="{00000000-0004-0000-0000-000098000000}"/>
    <hyperlink ref="D1932" location="'OPTION &amp; ACCESS'!A1" display="NOTE           When Utilizing this procedure code       Click HERE " xr:uid="{00000000-0004-0000-0000-000099000000}"/>
    <hyperlink ref="D1933" location="'OPTION &amp; ACCESS'!A1" display="NOTE           When Utilizing this procedure code       Click HERE " xr:uid="{00000000-0004-0000-0000-00009A000000}"/>
    <hyperlink ref="D1934" location="'OPTION &amp; ACCESS'!A1" display="NOTE           When Utilizing this procedure code       Click HERE " xr:uid="{00000000-0004-0000-0000-00009B000000}"/>
    <hyperlink ref="D1938" location="'OPTION &amp; ACCESS'!A1" display="NOTE           When Utilizing this procedure code       Click HERE " xr:uid="{00000000-0004-0000-0000-00009C000000}"/>
    <hyperlink ref="D1939" location="'OPTION &amp; ACCESS'!A1" display="NOTE           When Utilizing this procedure code       Click HERE " xr:uid="{00000000-0004-0000-0000-00009D000000}"/>
    <hyperlink ref="D1940" location="'OPTION &amp; ACCESS'!A1" display="NOTE           When Utilizing this procedure code       Click HERE " xr:uid="{00000000-0004-0000-0000-00009E000000}"/>
    <hyperlink ref="D1941" location="'OPTION &amp; ACCESS'!A1" display="NOTE           When Utilizing this procedure code       Click HERE " xr:uid="{00000000-0004-0000-0000-00009F000000}"/>
    <hyperlink ref="D2041" location="'OPTION &amp; ACCESS'!A1" display="NOTE           When Utilizing this procedure code       Click HERE " xr:uid="{00000000-0004-0000-0000-0000A0000000}"/>
    <hyperlink ref="D2042" location="'OPTION &amp; ACCESS'!A1" display="NOTE           When Utilizing this procedure code       Click HERE " xr:uid="{00000000-0004-0000-0000-0000A1000000}"/>
    <hyperlink ref="D2043" location="'OPTION &amp; ACCESS'!A1" display="NOTE           When Utilizing this procedure code       Click HERE " xr:uid="{00000000-0004-0000-0000-0000A2000000}"/>
    <hyperlink ref="D2044" location="'OPTION &amp; ACCESS'!A1" display="NOTE           When Utilizing this procedure code       Click HERE " xr:uid="{00000000-0004-0000-0000-0000A3000000}"/>
    <hyperlink ref="D2168" location="'OPTION &amp; ACCESS'!A1" display="NOTE           When Utilizing this procedure code       Click HERE " xr:uid="{00000000-0004-0000-0000-0000A4000000}"/>
    <hyperlink ref="D2169" location="'OPTION &amp; ACCESS'!A1" display="NOTE           When Utilizing this procedure code       Click HERE " xr:uid="{00000000-0004-0000-0000-0000A5000000}"/>
    <hyperlink ref="D2170" location="'OPTION &amp; ACCESS'!A1" display="NOTE           When Utilizing this procedure code       Click HERE " xr:uid="{00000000-0004-0000-0000-0000A6000000}"/>
    <hyperlink ref="D2171" location="'OPTION &amp; ACCESS'!A1" display="NOTE           When Utilizing this procedure code       Click HERE " xr:uid="{00000000-0004-0000-0000-0000A7000000}"/>
    <hyperlink ref="D2172" location="'OPTION &amp; ACCESS'!A1" display="NOTE           When Utilizing this procedure code       Click HERE " xr:uid="{00000000-0004-0000-0000-0000A8000000}"/>
    <hyperlink ref="D2173" location="'OPTION &amp; ACCESS'!A1" display="NOTE           When Utilizing this procedure code       Click HERE " xr:uid="{00000000-0004-0000-0000-0000A9000000}"/>
    <hyperlink ref="D2174" location="'OPTION &amp; ACCESS'!A1" display="NOTE           When Utilizing this procedure code       Click HERE " xr:uid="{00000000-0004-0000-0000-0000AA000000}"/>
    <hyperlink ref="D2175" location="'OPTION &amp; ACCESS'!A1" display="NOTE           When Utilizing this procedure code       Click HERE " xr:uid="{00000000-0004-0000-0000-0000AB000000}"/>
    <hyperlink ref="D2176" location="'OPTION &amp; ACCESS'!A1" display="NOTE           When Utilizing this procedure code       Click HERE " xr:uid="{00000000-0004-0000-0000-0000AC000000}"/>
    <hyperlink ref="D2177" location="'OPTION &amp; ACCESS'!A1" display="NOTE           When Utilizing this procedure code       Click HERE " xr:uid="{00000000-0004-0000-0000-0000AD000000}"/>
    <hyperlink ref="D2179" location="'OPTION &amp; ACCESS'!A1" display="NOTE           When Utilizing this procedure code       Click HERE " xr:uid="{00000000-0004-0000-0000-0000AE000000}"/>
    <hyperlink ref="D2193" location="'OPTION &amp; ACCESS'!A1" display="NOTE           When Utilizing this procedure code       Click HERE " xr:uid="{00000000-0004-0000-0000-0000AF000000}"/>
    <hyperlink ref="D2194" location="'OPTION &amp; ACCESS'!A1" display="NOTE           When Utilizing this procedure code       Click HERE " xr:uid="{00000000-0004-0000-0000-0000B0000000}"/>
    <hyperlink ref="D2195" location="'OPTION &amp; ACCESS'!A1" display="NOTE           When Utilizing this procedure code       Click HERE " xr:uid="{00000000-0004-0000-0000-0000B1000000}"/>
    <hyperlink ref="D2197" location="'OPTION &amp; ACCESS'!A1" display="NOTE           When Utilizing this procedure code       Click HERE " xr:uid="{00000000-0004-0000-0000-0000B2000000}"/>
    <hyperlink ref="D2198" location="'OPTION &amp; ACCESS'!A1" display="NOTE           When Utilizing this procedure code       Click HERE " xr:uid="{00000000-0004-0000-0000-0000B3000000}"/>
    <hyperlink ref="D2228" location="'OPTION &amp; ACCESS'!A1" display="NOTE           When Utilizing this procedure code       Click HERE " xr:uid="{00000000-0004-0000-0000-0000B4000000}"/>
    <hyperlink ref="D2229" location="'OPTION &amp; ACCESS'!A1" display="NOTE           When Utilizing this procedure code       Click HERE " xr:uid="{00000000-0004-0000-0000-0000B5000000}"/>
    <hyperlink ref="D2230" location="'OPTION &amp; ACCESS'!A1" display="NOTE           When Utilizing this procedure code       Click HERE " xr:uid="{00000000-0004-0000-0000-0000B6000000}"/>
    <hyperlink ref="D2231" location="'OPTION &amp; ACCESS'!A1" display="NOTE           When Utilizing this procedure code       Click HERE " xr:uid="{00000000-0004-0000-0000-0000B7000000}"/>
    <hyperlink ref="D2236" location="'OPTION &amp; ACCESS'!A1" display="NOTE           When Utilizing this procedure code       Click HERE " xr:uid="{00000000-0004-0000-0000-0000B8000000}"/>
    <hyperlink ref="D2238" location="'OPTION &amp; ACCESS'!A1" display="NOTE           When Utilizing this procedure code       Click HERE " xr:uid="{00000000-0004-0000-0000-0000B9000000}"/>
    <hyperlink ref="D2245" location="'OPTION &amp; ACCESS'!A1" display="NOTE           When Utilizing this procedure code       Click HERE " xr:uid="{00000000-0004-0000-0000-0000BA000000}"/>
    <hyperlink ref="D2246" location="'OPTION &amp; ACCESS'!A1" display="NOTE           When Utilizing this procedure code       Click HERE " xr:uid="{00000000-0004-0000-0000-0000BB000000}"/>
    <hyperlink ref="D2247" location="'OPTION &amp; ACCESS'!A1" display="NOTE           When Utilizing this procedure code       Click HERE " xr:uid="{00000000-0004-0000-0000-0000BC000000}"/>
    <hyperlink ref="D2248" location="'OPTION &amp; ACCESS'!A1" display="NOTE           When Utilizing this procedure code       Click HERE " xr:uid="{00000000-0004-0000-0000-0000BD000000}"/>
    <hyperlink ref="D2249" location="'OPTION &amp; ACCESS'!A1" display="NOTE           When Utilizing this procedure code       Click HERE " xr:uid="{00000000-0004-0000-0000-0000BE000000}"/>
    <hyperlink ref="D2273" location="'OPTION &amp; ACCESS'!A1" display="NOTE           When Utilizing this procedure code       Click HERE " xr:uid="{00000000-0004-0000-0000-0000BF000000}"/>
    <hyperlink ref="D2274" location="'OPTION &amp; ACCESS'!A1" display="NOTE           When Utilizing this procedure code       Click HERE " xr:uid="{00000000-0004-0000-0000-0000C0000000}"/>
    <hyperlink ref="D2275" location="'OPTION &amp; ACCESS'!A1" display="NOTE           When Utilizing this procedure code       Click HERE " xr:uid="{00000000-0004-0000-0000-0000C1000000}"/>
    <hyperlink ref="D2276" location="'OPTION &amp; ACCESS'!A1" display="NOTE           When Utilizing this procedure code       Click HERE " xr:uid="{00000000-0004-0000-0000-0000C2000000}"/>
    <hyperlink ref="D2277" location="'OPTION &amp; ACCESS'!A1" display="NOTE           When Utilizing this procedure code       Click HERE " xr:uid="{00000000-0004-0000-0000-0000C3000000}"/>
    <hyperlink ref="D2278" location="'OPTION &amp; ACCESS'!A1" display="NOTE           When Utilizing this procedure code       Click HERE " xr:uid="{00000000-0004-0000-0000-0000C4000000}"/>
    <hyperlink ref="D2279" location="'OPTION &amp; ACCESS'!A1" display="NOTE           When Utilizing this procedure code       Click HERE " xr:uid="{00000000-0004-0000-0000-0000C5000000}"/>
    <hyperlink ref="D2280" location="'OPTION &amp; ACCESS'!A1" display="NOTE           When Utilizing this procedure code       Click HERE " xr:uid="{00000000-0004-0000-0000-0000C6000000}"/>
    <hyperlink ref="D2281" location="'OPTION &amp; ACCESS'!A1" display="NOTE           When Utilizing this procedure code       Click HERE " xr:uid="{00000000-0004-0000-0000-0000C7000000}"/>
    <hyperlink ref="D2282" location="'OPTION &amp; ACCESS'!A1" display="NOTE           When Utilizing this procedure code       Click HERE " xr:uid="{00000000-0004-0000-0000-0000C8000000}"/>
    <hyperlink ref="D2284" location="'OPTION &amp; ACCESS'!A1" display="NOTE           When Utilizing this procedure code       Click HERE " xr:uid="{00000000-0004-0000-0000-0000C9000000}"/>
    <hyperlink ref="D2287" location="'OPTION &amp; ACCESS'!A1" display="NOTE           When Utilizing this procedure code       Click HERE " xr:uid="{00000000-0004-0000-0000-0000CA000000}"/>
    <hyperlink ref="D2288" location="'OPTION &amp; ACCESS'!A1" display="NOTE           When Utilizing this procedure code       Click HERE " xr:uid="{00000000-0004-0000-0000-0000CB000000}"/>
    <hyperlink ref="D2290" location="'OPTION &amp; ACCESS'!A1" display="NOTE           When Utilizing this procedure code       Click HERE " xr:uid="{00000000-0004-0000-0000-0000CC000000}"/>
    <hyperlink ref="D2292" location="'OPTION &amp; ACCESS'!A1" display="NOTE           When Utilizing this procedure code       Click HERE " xr:uid="{00000000-0004-0000-0000-0000CD000000}"/>
    <hyperlink ref="D2293" location="'OPTION &amp; ACCESS'!A1" display="NOTE           When Utilizing this procedure code       Click HERE " xr:uid="{00000000-0004-0000-0000-0000CE000000}"/>
    <hyperlink ref="D2294" location="'OPTION &amp; ACCESS'!A1" display="NOTE           When Utilizing this procedure code       Click HERE " xr:uid="{00000000-0004-0000-0000-0000CF000000}"/>
    <hyperlink ref="D2295" location="'OPTION &amp; ACCESS'!A1" display="NOTE           When Utilizing this procedure code       Click HERE " xr:uid="{00000000-0004-0000-0000-0000D0000000}"/>
    <hyperlink ref="D2296" location="'OPTION &amp; ACCESS'!A1" display="NOTE           When Utilizing this procedure code       Click HERE " xr:uid="{00000000-0004-0000-0000-0000D1000000}"/>
    <hyperlink ref="D2298" location="'OPTION &amp; ACCESS'!A1" display="NOTE           When Utilizing this procedure code       Click HERE " xr:uid="{00000000-0004-0000-0000-0000D2000000}"/>
    <hyperlink ref="D2299" location="'OPTION &amp; ACCESS'!A1" display="NOTE           When Utilizing this procedure code       Click HERE " xr:uid="{00000000-0004-0000-0000-0000D3000000}"/>
    <hyperlink ref="D2300" location="'OPTION &amp; ACCESS'!A1" display="NOTE           When Utilizing this procedure code       Click HERE " xr:uid="{00000000-0004-0000-0000-0000D4000000}"/>
    <hyperlink ref="D2301" location="'OPTION &amp; ACCESS'!A1" display="NOTE           When Utilizing this procedure code       Click HERE " xr:uid="{00000000-0004-0000-0000-0000D5000000}"/>
    <hyperlink ref="D2302" location="'OPTION &amp; ACCESS'!A1" display="NOTE           When Utilizing this procedure code       Click HERE " xr:uid="{00000000-0004-0000-0000-0000D6000000}"/>
    <hyperlink ref="D2306" location="'OPTION &amp; ACCESS'!A1" display="NOTE           When Utilizing this procedure code       Click HERE " xr:uid="{00000000-0004-0000-0000-0000D7000000}"/>
    <hyperlink ref="D2310" location="'OPTION &amp; ACCESS'!A1" display="NOTE           When Utilizing this procedure code       Click HERE " xr:uid="{00000000-0004-0000-0000-0000D8000000}"/>
    <hyperlink ref="D2311" location="'OPTION &amp; ACCESS'!A1" display="NOTE           When Utilizing this procedure code       Click HERE " xr:uid="{00000000-0004-0000-0000-0000D9000000}"/>
    <hyperlink ref="D2312" location="'OPTION &amp; ACCESS'!A1" display="NOTE           When Utilizing this procedure code       Click HERE " xr:uid="{00000000-0004-0000-0000-0000DA000000}"/>
    <hyperlink ref="D2313" location="'OPTION &amp; ACCESS'!A1" display="NOTE           When Utilizing this procedure code       Click HERE " xr:uid="{00000000-0004-0000-0000-0000DB000000}"/>
    <hyperlink ref="D2308" location="'OPTION &amp; ACCESS'!A1" display="NOTE           When Utilizing this procedure code       Click HERE " xr:uid="{00000000-0004-0000-0000-0000DC000000}"/>
    <hyperlink ref="D2314" location="'OPTION &amp; ACCESS'!A1" display="NOTE           When Utilizing this procedure code       Click HERE " xr:uid="{00000000-0004-0000-0000-0000DD000000}"/>
    <hyperlink ref="D2316" location="'OPTION &amp; ACCESS'!A1" display="NOTE           When Utilizing this procedure code       Click HERE " xr:uid="{00000000-0004-0000-0000-0000DE000000}"/>
    <hyperlink ref="D2317" location="'OPTION &amp; ACCESS'!A1" display="NOTE           When Utilizing this procedure code       Click HERE " xr:uid="{00000000-0004-0000-0000-0000DF000000}"/>
    <hyperlink ref="D2318" location="'OPTION &amp; ACCESS'!A1" display="NOTE           When Utilizing this procedure code       Click HERE " xr:uid="{00000000-0004-0000-0000-0000E0000000}"/>
    <hyperlink ref="D2319" location="'OPTION &amp; ACCESS'!A1" display="NOTE           When Utilizing this procedure code       Click HERE " xr:uid="{00000000-0004-0000-0000-0000E1000000}"/>
    <hyperlink ref="D2315" location="'OPTION &amp; ACCESS'!A1" display="NOTE           When Utilizing this procedure code       Click HERE " xr:uid="{00000000-0004-0000-0000-0000E2000000}"/>
    <hyperlink ref="D2321" location="'OPTION &amp; ACCESS'!A1" display="NOTE           When Utilizing this procedure code       Click HERE " xr:uid="{00000000-0004-0000-0000-0000E3000000}"/>
    <hyperlink ref="D2322" location="'OPTION &amp; ACCESS'!A1" display="NOTE           When Utilizing this procedure code       Click HERE " xr:uid="{00000000-0004-0000-0000-0000E4000000}"/>
    <hyperlink ref="D2323" location="'OPTION &amp; ACCESS'!A1" display="NOTE           When Utilizing this procedure code       Click HERE " xr:uid="{00000000-0004-0000-0000-0000E5000000}"/>
    <hyperlink ref="D2324" location="'OPTION &amp; ACCESS'!A1" display="NOTE           When Utilizing this procedure code       Click HERE " xr:uid="{00000000-0004-0000-0000-0000E6000000}"/>
    <hyperlink ref="D2325" location="'OPTION &amp; ACCESS'!A1" display="NOTE           When Utilizing this procedure code       Click HERE " xr:uid="{00000000-0004-0000-0000-0000E7000000}"/>
    <hyperlink ref="D2320" location="'OPTION &amp; ACCESS'!A1" display="NOTE           When Utilizing this procedure code       Click HERE " xr:uid="{00000000-0004-0000-0000-0000E8000000}"/>
    <hyperlink ref="D2327" location="'OPTION &amp; ACCESS'!A1" display="NOTE           When Utilizing this procedure code       Click HERE " xr:uid="{00000000-0004-0000-0000-0000E9000000}"/>
    <hyperlink ref="D2328" location="'OPTION &amp; ACCESS'!A1" display="NOTE           When Utilizing this procedure code       Click HERE " xr:uid="{00000000-0004-0000-0000-0000EA000000}"/>
    <hyperlink ref="D2329" location="'OPTION &amp; ACCESS'!A1" display="NOTE           When Utilizing this procedure code       Click HERE " xr:uid="{00000000-0004-0000-0000-0000EB000000}"/>
    <hyperlink ref="D2330" location="'OPTION &amp; ACCESS'!A1" display="NOTE           When Utilizing this procedure code       Click HERE " xr:uid="{00000000-0004-0000-0000-0000EC000000}"/>
    <hyperlink ref="D2331" location="'OPTION &amp; ACCESS'!A1" display="NOTE           When Utilizing this procedure code       Click HERE " xr:uid="{00000000-0004-0000-0000-0000ED000000}"/>
    <hyperlink ref="D2334" location="'OPTION &amp; ACCESS'!A1" display="NOTE           When Utilizing this procedure code       Click HERE " xr:uid="{00000000-0004-0000-0000-0000EE000000}"/>
    <hyperlink ref="D2336" location="'OPTION &amp; ACCESS'!A1" display="NOTE           When Utilizing this procedure code       Click HERE " xr:uid="{00000000-0004-0000-0000-0000EF000000}"/>
    <hyperlink ref="D2337" location="'OPTION &amp; ACCESS'!A1" display="NOTE           When Utilizing this procedure code       Click HERE " xr:uid="{00000000-0004-0000-0000-0000F0000000}"/>
    <hyperlink ref="D2340" location="'OPTION &amp; ACCESS'!A1" display="NOTE           When Utilizing this procedure code       Click HERE " xr:uid="{00000000-0004-0000-0000-0000F1000000}"/>
    <hyperlink ref="D2341" location="'OPTION &amp; ACCESS'!A1" display="NOTE           When Utilizing this procedure code       Click HERE " xr:uid="{00000000-0004-0000-0000-0000F2000000}"/>
    <hyperlink ref="D2342" location="'OPTION &amp; ACCESS'!A1" display="NOTE           When Utilizing this procedure code       Click HERE " xr:uid="{00000000-0004-0000-0000-0000F3000000}"/>
    <hyperlink ref="D2343" location="'OPTION &amp; ACCESS'!A1" display="NOTE           When Utilizing this procedure code       Click HERE " xr:uid="{00000000-0004-0000-0000-0000F4000000}"/>
    <hyperlink ref="D2346" location="'OPTION &amp; ACCESS'!A1" display="NOTE           When Utilizing this procedure code       Click HERE " xr:uid="{00000000-0004-0000-0000-0000F5000000}"/>
    <hyperlink ref="D2347" location="'OPTION &amp; ACCESS'!A1" display="NOTE           When Utilizing this procedure code       Click HERE " xr:uid="{00000000-0004-0000-0000-0000F6000000}"/>
    <hyperlink ref="D2348" location="'OPTION &amp; ACCESS'!A1" display="NOTE           When Utilizing this procedure code       Click HERE " xr:uid="{00000000-0004-0000-0000-0000F7000000}"/>
    <hyperlink ref="D2349" location="'OPTION &amp; ACCESS'!A1" display="NOTE           When Utilizing this procedure code       Click HERE " xr:uid="{00000000-0004-0000-0000-0000F8000000}"/>
    <hyperlink ref="D2352" location="'OPTION &amp; ACCESS'!A1" display="NOTE           When Utilizing this procedure code       Click HERE " xr:uid="{00000000-0004-0000-0000-0000F9000000}"/>
    <hyperlink ref="D2353" location="'OPTION &amp; ACCESS'!A1" display="NOTE           When Utilizing this procedure code       Click HERE " xr:uid="{00000000-0004-0000-0000-0000FA000000}"/>
    <hyperlink ref="D2354" location="'OPTION &amp; ACCESS'!A1" display="NOTE           When Utilizing this procedure code       Click HERE " xr:uid="{00000000-0004-0000-0000-0000FB000000}"/>
    <hyperlink ref="D2355" location="'OPTION &amp; ACCESS'!A1" display="NOTE           When Utilizing this procedure code       Click HERE " xr:uid="{00000000-0004-0000-0000-0000FC000000}"/>
    <hyperlink ref="D2356" location="'OPTION &amp; ACCESS'!A1" display="NOTE           When Utilizing this procedure code       Click HERE " xr:uid="{00000000-0004-0000-0000-0000FD000000}"/>
    <hyperlink ref="D2359" location="'OPTION &amp; ACCESS'!A1" display="NOTE           When Utilizing this procedure code       Click HERE " xr:uid="{00000000-0004-0000-0000-0000FE000000}"/>
    <hyperlink ref="D2587" location="'OPTION &amp; ACCESS'!A1" display="NOTE           When Utilizing this procedure code       Click HERE " xr:uid="{00000000-0004-0000-0000-0000FF000000}"/>
    <hyperlink ref="D2588" location="'OPTION &amp; ACCESS'!A1" display="NOTE           When Utilizing this procedure code       Click HERE " xr:uid="{00000000-0004-0000-0000-000000010000}"/>
    <hyperlink ref="D2606" location="'OPTION &amp; ACCESS'!A1" display="NOTE           When Utilizing this procedure code       Click HERE " xr:uid="{00000000-0004-0000-0000-000001010000}"/>
    <hyperlink ref="D2607" location="'OPTION &amp; ACCESS'!A1" display="NOTE           When Utilizing this procedure code       Click HERE " xr:uid="{00000000-0004-0000-0000-000002010000}"/>
    <hyperlink ref="D2608" location="'OPTION &amp; ACCESS'!A1" display="NOTE           When Utilizing this procedure code       Click HERE " xr:uid="{00000000-0004-0000-0000-000003010000}"/>
    <hyperlink ref="D2609" location="'OPTION &amp; ACCESS'!A1" display="NOTE           When Utilizing this procedure code       Click HERE " xr:uid="{00000000-0004-0000-0000-000004010000}"/>
    <hyperlink ref="D2639" location="'OPTION &amp; ACCESS'!A1" display="NOTE           When Utilizing this procedure code       Click HERE " xr:uid="{00000000-0004-0000-0000-000005010000}"/>
    <hyperlink ref="D2641" location="'OPTION &amp; ACCESS'!A1" display="NOTE           When Utilizing this procedure code       Click HERE " xr:uid="{00000000-0004-0000-0000-000006010000}"/>
    <hyperlink ref="D2650" location="'OPTION &amp; ACCESS'!A1" display="NOTE           When Utilizing this procedure code       Click HERE " xr:uid="{00000000-0004-0000-0000-000007010000}"/>
    <hyperlink ref="D2651" location="'OPTION &amp; ACCESS'!A1" display="NOTE           When Utilizing this procedure code       Click HERE " xr:uid="{00000000-0004-0000-0000-000008010000}"/>
    <hyperlink ref="D2652" location="'OPTION &amp; ACCESS'!A1" display="NOTE           When Utilizing this procedure code       Click HERE " xr:uid="{00000000-0004-0000-0000-000009010000}"/>
    <hyperlink ref="D2653" location="'OPTION &amp; ACCESS'!A1" display="NOTE           When Utilizing this procedure code       Click HERE " xr:uid="{00000000-0004-0000-0000-00000A010000}"/>
    <hyperlink ref="D2654" location="'OPTION &amp; ACCESS'!A1" display="NOTE           When Utilizing this procedure code       Click HERE " xr:uid="{00000000-0004-0000-0000-00000B010000}"/>
    <hyperlink ref="D2656" location="'OPTION &amp; ACCESS'!A1" display="NOTE           When Utilizing this procedure code       Click HERE " xr:uid="{00000000-0004-0000-0000-00000C010000}"/>
    <hyperlink ref="D2657" location="'OPTION &amp; ACCESS'!A1" display="NOTE           When Utilizing this procedure code       Click HERE " xr:uid="{00000000-0004-0000-0000-00000D010000}"/>
    <hyperlink ref="D2658" location="'OPTION &amp; ACCESS'!A1" display="NOTE           When Utilizing this procedure code       Click HERE " xr:uid="{00000000-0004-0000-0000-00000E010000}"/>
    <hyperlink ref="D2659" location="'OPTION &amp; ACCESS'!A1" display="NOTE           When Utilizing this procedure code       Click HERE " xr:uid="{00000000-0004-0000-0000-00000F010000}"/>
    <hyperlink ref="D2660" location="'OPTION &amp; ACCESS'!A1" display="NOTE           When Utilizing this procedure code       Click HERE " xr:uid="{00000000-0004-0000-0000-000010010000}"/>
    <hyperlink ref="D2669" location="'OPTION &amp; ACCESS'!A1" display="NOTE           When Utilizing this procedure code       Click HERE " xr:uid="{00000000-0004-0000-0000-000011010000}"/>
    <hyperlink ref="D2670" location="'OPTION &amp; ACCESS'!A1" display="NOTE           When Utilizing this procedure code       Click HERE " xr:uid="{00000000-0004-0000-0000-000012010000}"/>
    <hyperlink ref="D2671" location="'OPTION &amp; ACCESS'!A1" display="NOTE           When Utilizing this procedure code       Click HERE " xr:uid="{00000000-0004-0000-0000-000013010000}"/>
    <hyperlink ref="D2672" location="'OPTION &amp; ACCESS'!A1" display="NOTE           When Utilizing this procedure code       Click HERE " xr:uid="{00000000-0004-0000-0000-000014010000}"/>
    <hyperlink ref="D2674" location="'OPTION &amp; ACCESS'!A1" display="NOTE           When Utilizing this procedure code       Click HERE " xr:uid="{00000000-0004-0000-0000-000015010000}"/>
    <hyperlink ref="D2675" location="'OPTION &amp; ACCESS'!A1" display="NOTE           When Utilizing this procedure code       Click HERE " xr:uid="{00000000-0004-0000-0000-000016010000}"/>
    <hyperlink ref="D2676" location="'OPTION &amp; ACCESS'!A1" display="NOTE           When Utilizing this procedure code       Click HERE " xr:uid="{00000000-0004-0000-0000-000017010000}"/>
    <hyperlink ref="D2677" location="'OPTION &amp; ACCESS'!A1" display="NOTE           When Utilizing this procedure code       Click HERE " xr:uid="{00000000-0004-0000-0000-000018010000}"/>
    <hyperlink ref="D2678" location="'OPTION &amp; ACCESS'!A1" display="NOTE           When Utilizing this procedure code       Click HERE " xr:uid="{00000000-0004-0000-0000-000019010000}"/>
    <hyperlink ref="D2680" location="'OPTION &amp; ACCESS'!A1" display="NOTE           When Utilizing this procedure code       Click HERE " xr:uid="{00000000-0004-0000-0000-00001A010000}"/>
    <hyperlink ref="D2681" location="'OPTION &amp; ACCESS'!A1" display="NOTE           When Utilizing this procedure code       Click HERE " xr:uid="{00000000-0004-0000-0000-00001B010000}"/>
    <hyperlink ref="D2682" location="'OPTION &amp; ACCESS'!A1" display="NOTE           When Utilizing this procedure code       Click HERE " xr:uid="{00000000-0004-0000-0000-00001C010000}"/>
    <hyperlink ref="D2683" location="'OPTION &amp; ACCESS'!A1" display="NOTE           When Utilizing this procedure code       Click HERE " xr:uid="{00000000-0004-0000-0000-00001D010000}"/>
    <hyperlink ref="D2684" location="'OPTION &amp; ACCESS'!A1" display="NOTE           When Utilizing this procedure code       Click HERE " xr:uid="{00000000-0004-0000-0000-00001E010000}"/>
    <hyperlink ref="D2686" location="'OPTION &amp; ACCESS'!A1" display="NOTE           When Utilizing this procedure code       Click HERE " xr:uid="{00000000-0004-0000-0000-00001F010000}"/>
    <hyperlink ref="D2687" location="'OPTION &amp; ACCESS'!A1" display="NOTE           When Utilizing this procedure code       Click HERE " xr:uid="{00000000-0004-0000-0000-000020010000}"/>
    <hyperlink ref="D2688" location="'OPTION &amp; ACCESS'!A1" display="NOTE           When Utilizing this procedure code       Click HERE " xr:uid="{00000000-0004-0000-0000-000021010000}"/>
    <hyperlink ref="D2689" location="'OPTION &amp; ACCESS'!A1" display="NOTE           When Utilizing this procedure code       Click HERE " xr:uid="{00000000-0004-0000-0000-000022010000}"/>
    <hyperlink ref="D2690" location="'OPTION &amp; ACCESS'!A1" display="NOTE           When Utilizing this procedure code       Click HERE " xr:uid="{00000000-0004-0000-0000-000023010000}"/>
    <hyperlink ref="D2693" location="'OPTION &amp; ACCESS'!A1" display="NOTE           When Utilizing this procedure code       Click HERE " xr:uid="{00000000-0004-0000-0000-000024010000}"/>
    <hyperlink ref="D2694" location="'OPTION &amp; ACCESS'!A1" display="NOTE           When Utilizing this procedure code       Click HERE " xr:uid="{00000000-0004-0000-0000-000025010000}"/>
    <hyperlink ref="D2696" location="'OPTION &amp; ACCESS'!A1" display="NOTE           When Utilizing this procedure code       Click HERE " xr:uid="{00000000-0004-0000-0000-000026010000}"/>
    <hyperlink ref="D2697" location="'OPTION &amp; ACCESS'!A1" display="NOTE           When Utilizing this procedure code       Click HERE " xr:uid="{00000000-0004-0000-0000-000027010000}"/>
    <hyperlink ref="D2698" location="'OPTION &amp; ACCESS'!A1" display="NOTE           When Utilizing this procedure code       Click HERE " xr:uid="{00000000-0004-0000-0000-000028010000}"/>
    <hyperlink ref="D2699" location="'OPTION &amp; ACCESS'!A1" display="NOTE           When Utilizing this procedure code       Click HERE " xr:uid="{00000000-0004-0000-0000-000029010000}"/>
    <hyperlink ref="D2700" location="'OPTION &amp; ACCESS'!A1" display="NOTE           When Utilizing this procedure code       Click HERE " xr:uid="{00000000-0004-0000-0000-00002A010000}"/>
    <hyperlink ref="D2702" location="'OPTION &amp; ACCESS'!A1" display="NOTE           When Utilizing this procedure code       Click HERE " xr:uid="{00000000-0004-0000-0000-00002B010000}"/>
    <hyperlink ref="D2703" location="'OPTION &amp; ACCESS'!A1" display="NOTE           When Utilizing this procedure code       Click HERE " xr:uid="{00000000-0004-0000-0000-00002C010000}"/>
    <hyperlink ref="D2704" location="'OPTION &amp; ACCESS'!A1" display="NOTE           When Utilizing this procedure code       Click HERE " xr:uid="{00000000-0004-0000-0000-00002D010000}"/>
    <hyperlink ref="D2705" location="'OPTION &amp; ACCESS'!A1" display="NOTE           When Utilizing this procedure code       Click HERE " xr:uid="{00000000-0004-0000-0000-00002E010000}"/>
    <hyperlink ref="D2706" location="'OPTION &amp; ACCESS'!A1" display="NOTE           When Utilizing this procedure code       Click HERE " xr:uid="{00000000-0004-0000-0000-00002F010000}"/>
    <hyperlink ref="D2708" location="'OPTION &amp; ACCESS'!A1" display="NOTE           When Utilizing this procedure code       Click HERE " xr:uid="{00000000-0004-0000-0000-000030010000}"/>
    <hyperlink ref="D2709" location="'OPTION &amp; ACCESS'!A1" display="NOTE           When Utilizing this procedure code       Click HERE " xr:uid="{00000000-0004-0000-0000-000031010000}"/>
    <hyperlink ref="D2710" location="'OPTION &amp; ACCESS'!A1" display="NOTE           When Utilizing this procedure code       Click HERE " xr:uid="{00000000-0004-0000-0000-000032010000}"/>
    <hyperlink ref="D582" location="'DME MAC A List'!A1" display="NOTE           When Utilizing this procedure code                         Click HERE " xr:uid="{00000000-0004-0000-0000-000033010000}"/>
    <hyperlink ref="D583" location="'DME MAC A List'!A1" display="NOTE           When Utilizing this procedure code                         Click HERE " xr:uid="{00000000-0004-0000-0000-000034010000}"/>
    <hyperlink ref="D584" location="'DME MAC A List'!A1" display="NOTE           When Utilizing this procedure code                         Click HERE " xr:uid="{00000000-0004-0000-0000-000035010000}"/>
    <hyperlink ref="D586" location="'DME MAC A List'!A1" display="NOTE           When Utilizing this procedure code                         Click HERE " xr:uid="{00000000-0004-0000-0000-000036010000}"/>
    <hyperlink ref="D587" location="'DME MAC A List'!A1" display="NOTE           When Utilizing this procedure code                         Click HERE " xr:uid="{00000000-0004-0000-0000-000037010000}"/>
    <hyperlink ref="D591" location="'DME MAC A List'!A1" display="NOTE           When Utilizing this procedure code                         Click HERE " xr:uid="{00000000-0004-0000-0000-000038010000}"/>
    <hyperlink ref="D774" location="'HOSP BEDS'!A1" display="NOTE           When Utilizing this procedure code       CLICK HERE" xr:uid="{00000000-0004-0000-0000-000039010000}"/>
    <hyperlink ref="D775" location="'HOSP BEDS'!A1" display="NOTE           When Utilizing this procedure code       CLICK HERE" xr:uid="{00000000-0004-0000-0000-00003A010000}"/>
    <hyperlink ref="D771" location="'HOSP BEDS'!A1" display="NOTE           When Utilizing this procedure code       CLICK HERE" xr:uid="{00000000-0004-0000-0000-00003B010000}"/>
    <hyperlink ref="D772" location="'HOSP BEDS'!A1" display="NOTE           When Utilizing this procedure code       CLICK HERE" xr:uid="{00000000-0004-0000-0000-00003C010000}"/>
    <hyperlink ref="D779" location="'HOSP BEDS'!A1" display="NOTE           When Utilizing this procedure code       CLICK HERE" xr:uid="{00000000-0004-0000-0000-00003D010000}"/>
    <hyperlink ref="D780" location="'HOSP BEDS'!A1" display="NOTE           When Utilizing this procedure code       CLICK HERE" xr:uid="{00000000-0004-0000-0000-00003E010000}"/>
    <hyperlink ref="D776" location="'HOSP BEDS'!A1" display="NOTE           When Utilizing this procedure code       CLICK HERE" xr:uid="{00000000-0004-0000-0000-00003F010000}"/>
    <hyperlink ref="D777" location="'HOSP BEDS'!A1" display="NOTE           When Utilizing this procedure code       CLICK HERE" xr:uid="{00000000-0004-0000-0000-000040010000}"/>
    <hyperlink ref="D781" location="'HOSP BEDS'!A1" display="NOTE           When Utilizing this procedure code       CLICK HERE" xr:uid="{00000000-0004-0000-0000-000041010000}"/>
    <hyperlink ref="D782" location="'HOSP BEDS'!A1" display="NOTE           When Utilizing this procedure code       CLICK HERE" xr:uid="{00000000-0004-0000-0000-000042010000}"/>
    <hyperlink ref="D783" location="'HOSP BEDS'!A1" display="NOTE           When Utilizing this procedure code       CLICK HERE" xr:uid="{00000000-0004-0000-0000-000043010000}"/>
    <hyperlink ref="D784" location="'HOSP BEDS'!A1" display="NOTE           When Utilizing this procedure code       CLICK HERE" xr:uid="{00000000-0004-0000-0000-000044010000}"/>
    <hyperlink ref="D785" location="'HOSP BEDS'!A1" display="NOTE           When Utilizing this procedure code       CLICK HERE" xr:uid="{00000000-0004-0000-0000-000045010000}"/>
    <hyperlink ref="D786" location="'HOSP BEDS'!A1" display="NOTE           When Utilizing this procedure code       CLICK HERE" xr:uid="{00000000-0004-0000-0000-000046010000}"/>
    <hyperlink ref="D870" location="'HOSP BEDS'!A1" display="NOTE           When Utilizing this procedure code       CLICK HERE" xr:uid="{00000000-0004-0000-0000-000047010000}"/>
    <hyperlink ref="D871" location="'HOSP BEDS'!A1" display="NOTE           When Utilizing this procedure code       CLICK HERE" xr:uid="{00000000-0004-0000-0000-000048010000}"/>
    <hyperlink ref="D868" location="'HOSP BEDS'!A1" display="NOTE           When Utilizing this procedure code       CLICK HERE" xr:uid="{00000000-0004-0000-0000-000049010000}"/>
    <hyperlink ref="D869" location="'HOSP BEDS'!A1" display="NOTE           When Utilizing this procedure code       CLICK HERE" xr:uid="{00000000-0004-0000-0000-00004A010000}"/>
    <hyperlink ref="D872" location="'HOSP BEDS'!A1" display="NOTE           When Utilizing this procedure code       CLICK HERE" xr:uid="{00000000-0004-0000-0000-00004B010000}"/>
    <hyperlink ref="D873" location="'HOSP BEDS'!A1" display="NOTE           When Utilizing this procedure code       CLICK HERE" xr:uid="{00000000-0004-0000-0000-00004C010000}"/>
    <hyperlink ref="D874" location="'HOSP BEDS'!A1" display="NOTE           When Utilizing this procedure code       CLICK HERE" xr:uid="{00000000-0004-0000-0000-00004D010000}"/>
    <hyperlink ref="E1390" location="'&quot;&quot;'!A6" display="NOTE           When Utilizing this procedure code       Click HERE " xr:uid="{00000000-0004-0000-0000-00004E010000}"/>
    <hyperlink ref="E1387" location="'&quot;&quot;'!A6" display="NOTE           When Utilizing this procedure code       Click HERE " xr:uid="{00000000-0004-0000-0000-00004F010000}"/>
    <hyperlink ref="D1434" location="'OPTION &amp; ACCESS'!A1" display="NOTE           When Utilizing this procedure code       Click HERE " xr:uid="{00000000-0004-0000-0000-000050010000}"/>
    <hyperlink ref="D1438" location="'OPTION &amp; ACCESS'!A1" display="NOTE           When Utilizing this procedure code       Click HERE " xr:uid="{00000000-0004-0000-0000-000051010000}"/>
    <hyperlink ref="D1439" location="'OPTION &amp; ACCESS'!A1" display="NOTE           When Utilizing this procedure code       Click HERE " xr:uid="{00000000-0004-0000-0000-000052010000}"/>
    <hyperlink ref="D1442" location="'OPTION &amp; ACCESS'!A1" display="NOTE           When Utilizing this procedure code       Click HERE " xr:uid="{00000000-0004-0000-0000-000053010000}"/>
    <hyperlink ref="D1444" location="'OPTION &amp; ACCESS'!A1" display="NOTE           When Utilizing this procedure code       Click HERE " xr:uid="{00000000-0004-0000-0000-000054010000}"/>
    <hyperlink ref="D1447" location="'OPTION &amp; ACCESS'!A1" display="NOTE           When Utilizing this procedure code       Click HERE " xr:uid="{00000000-0004-0000-0000-000055010000}"/>
    <hyperlink ref="D1448" location="'OPTION &amp; ACCESS'!A1" display="NOTE           When Utilizing this procedure code       Click HERE " xr:uid="{00000000-0004-0000-0000-000056010000}"/>
    <hyperlink ref="D1452" location="'OPTION &amp; ACCESS'!A1" display="NOTE           When Utilizing this procedure code       Click HERE " xr:uid="{00000000-0004-0000-0000-000057010000}"/>
    <hyperlink ref="D1453" location="'OPTION &amp; ACCESS'!A1" display="NOTE           When Utilizing this procedure code       Click HERE " xr:uid="{00000000-0004-0000-0000-000058010000}"/>
    <hyperlink ref="D1456" location="'OPTION &amp; ACCESS'!A1" display="NOTE           When Utilizing this procedure code       Click HERE " xr:uid="{00000000-0004-0000-0000-000059010000}"/>
    <hyperlink ref="D1457" location="'OPTION &amp; ACCESS'!A1" display="NOTE           When Utilizing this procedure code       Click HERE " xr:uid="{00000000-0004-0000-0000-00005A010000}"/>
    <hyperlink ref="D1460" location="'OPTION &amp; ACCESS'!A1" display="NOTE           When Utilizing this procedure code       Click HERE " xr:uid="{00000000-0004-0000-0000-00005B010000}"/>
    <hyperlink ref="D1465" location="'OPTION &amp; ACCESS'!A1" display="NOTE           When Utilizing this procedure code       Click HERE " xr:uid="{00000000-0004-0000-0000-00005C010000}"/>
    <hyperlink ref="D1466" location="'OPTION &amp; ACCESS'!A1" display="NOTE           When Utilizing this procedure code       Click HERE " xr:uid="{00000000-0004-0000-0000-00005D010000}"/>
    <hyperlink ref="D1470" location="'OPTION &amp; ACCESS'!A1" display="NOTE           When Utilizing this procedure code       Click HERE " xr:uid="{00000000-0004-0000-0000-00005E010000}"/>
    <hyperlink ref="D1474" location="'OPTION &amp; ACCESS'!A1" display="NOTE           When Utilizing this procedure code       Click HERE " xr:uid="{00000000-0004-0000-0000-00005F010000}"/>
    <hyperlink ref="D1475" location="'OPTION &amp; ACCESS'!A1" display="NOTE           When Utilizing this procedure code       Click HERE " xr:uid="{00000000-0004-0000-0000-000060010000}"/>
    <hyperlink ref="D1483" location="'OPTION &amp; ACCESS'!A1" display="NOTE           When Utilizing this procedure code       Click HERE " xr:uid="{00000000-0004-0000-0000-000061010000}"/>
    <hyperlink ref="D1484" location="'OPTION &amp; ACCESS'!A1" display="NOTE           When Utilizing this procedure code       Click HERE " xr:uid="{00000000-0004-0000-0000-000062010000}"/>
    <hyperlink ref="D1630:D1637" location="'OPTION &amp; ACCESS'!A1" display="NOTE           When Utilizing this procedure code       Click HERE " xr:uid="{00000000-0004-0000-0000-000063010000}"/>
    <hyperlink ref="D1647" location="'OPTION &amp; ACCESS'!A1" display="NOTE           When Utilizing this procedure code       Click HERE " xr:uid="{00000000-0004-0000-0000-000064010000}"/>
    <hyperlink ref="D1651" location="'OPTION &amp; ACCESS'!A1" display="NOTE           When Utilizing this procedure code       Click HERE " xr:uid="{00000000-0004-0000-0000-000065010000}"/>
    <hyperlink ref="D1652" location="'OPTION &amp; ACCESS'!A1" display="NOTE           When Utilizing this procedure code       Click HERE " xr:uid="{00000000-0004-0000-0000-000066010000}"/>
    <hyperlink ref="D2045:D2049" location="'OPTION &amp; ACCESS'!A1" display="NOTE           When Utilizing this procedure code       Click HERE " xr:uid="{00000000-0004-0000-0000-000067010000}"/>
    <hyperlink ref="D2232" location="'OPTION &amp; ACCESS'!A1" display="NOTE           When Utilizing this procedure code       Click HERE " xr:uid="{00000000-0004-0000-0000-000068010000}"/>
    <hyperlink ref="D2233" location="'OPTION &amp; ACCESS'!A1" display="NOTE           When Utilizing this procedure code       Click HERE " xr:uid="{00000000-0004-0000-0000-000069010000}"/>
    <hyperlink ref="D2234" location="'OPTION &amp; ACCESS'!A1" display="NOTE           When Utilizing this procedure code       Click HERE " xr:uid="{00000000-0004-0000-0000-00006A010000}"/>
    <hyperlink ref="D2235" location="'OPTION &amp; ACCESS'!A1" display="NOTE           When Utilizing this procedure code       Click HERE " xr:uid="{00000000-0004-0000-0000-00006B010000}"/>
    <hyperlink ref="D2250:D2251" location="'OPTION &amp; ACCESS'!A1" display="NOTE           When Utilizing this procedure code       Click HERE " xr:uid="{00000000-0004-0000-0000-00006C010000}"/>
    <hyperlink ref="D1655" location="'OPTION &amp; ACCESS'!A1" display="NOTE           When Utilizing this procedure code       Click HERE " xr:uid="{00000000-0004-0000-0000-00006D010000}"/>
    <hyperlink ref="D1656" location="'OPTION &amp; ACCESS'!A1" display="NOTE           When Utilizing this procedure code       Click HERE " xr:uid="{00000000-0004-0000-0000-00006E010000}"/>
    <hyperlink ref="D2271:D2272" location="'OPTION &amp; ACCESS'!A1" display="NOTE           When Utilizing this procedure code       Click HERE " xr:uid="{00000000-0004-0000-0000-00006F010000}"/>
    <hyperlink ref="D578" location="'DME MAC A List'!A1" display="NOTE           When Utilizing this procedure code                         Click HERE " xr:uid="{00000000-0004-0000-0000-000070010000}"/>
    <hyperlink ref="D573" location="'DME MAC A List'!A1" display="NOTE           When Utilizing this procedure code                         Click HERE " xr:uid="{00000000-0004-0000-0000-000071010000}"/>
    <hyperlink ref="D572" location="'DME MAC A List'!A1" display="NOTE           When Utilizing this procedure code                         Click HERE " xr:uid="{00000000-0004-0000-0000-000072010000}"/>
    <hyperlink ref="D569" location="'DME MAC A List'!A1" display="NOTE           When Utilizing this procedure code                         Click HERE " xr:uid="{00000000-0004-0000-0000-000073010000}"/>
    <hyperlink ref="D568" location="'DME MAC A List'!A1" display="NOTE           When Utilizing this procedure code                         Click HERE " xr:uid="{00000000-0004-0000-0000-000074010000}"/>
    <hyperlink ref="D567" location="'DME MAC A List'!A1" display="NOTE           When Utilizing this procedure code                         Click HERE " xr:uid="{00000000-0004-0000-0000-000075010000}"/>
    <hyperlink ref="D564" location="'DME MAC A List'!A1" display="NOTE           When Utilizing this procedure code                         Click HERE " xr:uid="{00000000-0004-0000-0000-000076010000}"/>
    <hyperlink ref="D563" location="'DME MAC A List'!A1" display="NOTE           When Utilizing this procedure code                         Click HERE " xr:uid="{00000000-0004-0000-0000-000077010000}"/>
    <hyperlink ref="D558" location="'DME MAC A List'!A1" display="NOTE           When Utilizing this procedure code                         Click HERE " xr:uid="{00000000-0004-0000-0000-000078010000}"/>
    <hyperlink ref="D561" location="'DME MAC A List'!A1" display="NOTE           When Utilizing this procedure code                         Click HERE " xr:uid="{00000000-0004-0000-0000-000079010000}"/>
    <hyperlink ref="D557" location="'DME MAC A List'!A1" display="NOTE           When Utilizing this procedure code                         Click HERE " xr:uid="{00000000-0004-0000-0000-00007A010000}"/>
    <hyperlink ref="D556" location="'DME MAC A List'!A1" display="NOTE           When Utilizing this procedure code                         Click HERE " xr:uid="{00000000-0004-0000-0000-00007B010000}"/>
    <hyperlink ref="D554" location="'DME MAC A List'!A1" display="NOTE           When Utilizing this procedure code                         Click HERE " xr:uid="{00000000-0004-0000-0000-00007C010000}"/>
    <hyperlink ref="D553" location="'DME MAC A List'!A1" display="NOTE           When Utilizing this procedure code                         Click HERE " xr:uid="{00000000-0004-0000-0000-00007D010000}"/>
    <hyperlink ref="D552" location="'DME MAC A List'!A1" display="NOTE           When Utilizing this procedure code                         Click HERE " xr:uid="{00000000-0004-0000-0000-00007E010000}"/>
    <hyperlink ref="D550" location="'DME MAC A List'!A1" display="NOTE           When Utilizing this procedure code                         Click HERE " xr:uid="{00000000-0004-0000-0000-00007F010000}"/>
    <hyperlink ref="D549" location="'DME MAC A List'!A1" display="NOTE           When Utilizing this procedure code                         Click HERE " xr:uid="{00000000-0004-0000-0000-000080010000}"/>
    <hyperlink ref="D766" location="'HOSP BEDS'!A1" display="NOTE           When Utilizing this procedure code       CLICK HERE" xr:uid="{00000000-0004-0000-0000-000081010000}"/>
    <hyperlink ref="D577" location="'DME MAC A List'!A1" display="NOTE           When Utilizing this procedure code                         Click HERE " xr:uid="{00000000-0004-0000-0000-000082010000}"/>
    <hyperlink ref="L6:L7" location="MODIFIERS!A1" display="Modifier Required                      (Link)" xr:uid="{00000000-0004-0000-0000-000083010000}"/>
    <hyperlink ref="M6:M7" location="'PA MEANING'!A1" display="PA Required               (Link)" xr:uid="{00000000-0004-0000-0000-000084010000}"/>
    <hyperlink ref="N6:N7" location="POS!A1" display="POS                             Required        (link)" xr:uid="{00000000-0004-0000-0000-000085010000}"/>
    <hyperlink ref="I6" location="'8'!A1" display="( Link ) Example" xr:uid="{00000000-0004-0000-0000-000086010000}"/>
    <hyperlink ref="J6" location="'9'!A1" display="* BA Modifier - Calorie To Unit " xr:uid="{00000000-0004-0000-0000-000087010000}"/>
    <hyperlink ref="K6" location="'2'!A1" display="Modifier Required  (Link)" xr:uid="{00000000-0004-0000-0000-000088010000}"/>
    <hyperlink ref="I6:K6" location="'MARKUP EXP1'!A1" display="  Pricing Example Instructions  (Link)" xr:uid="{00000000-0004-0000-0000-000089010000}"/>
    <hyperlink ref="E6:H6" location="'MARKUP EXP2'!A1" display="       Pricing Example Instructions  (Link)" xr:uid="{00000000-0004-0000-0000-00008A010000}"/>
    <hyperlink ref="M1989" location="Repair!A1" display="No" xr:uid="{00000000-0004-0000-0000-00008B010000}"/>
    <hyperlink ref="M1990" location="Repair!A1" display="No" xr:uid="{00000000-0004-0000-0000-00008C010000}"/>
    <hyperlink ref="M1991" location="Repair!A1" display="No" xr:uid="{00000000-0004-0000-0000-00008D010000}"/>
    <hyperlink ref="M1992" location="Repair!A1" display="No" xr:uid="{00000000-0004-0000-0000-00008E010000}"/>
    <hyperlink ref="M1998" location="Repair!A1" display="No" xr:uid="{00000000-0004-0000-0000-00008F010000}"/>
    <hyperlink ref="M1999" location="Repair!A1" display="No" xr:uid="{00000000-0004-0000-0000-000090010000}"/>
    <hyperlink ref="M2000" location="Repair!A1" display="No" xr:uid="{00000000-0004-0000-0000-000091010000}"/>
    <hyperlink ref="M2001" location="Repair!A1" display="No" xr:uid="{00000000-0004-0000-0000-000092010000}"/>
    <hyperlink ref="M2002" location="Repair!A1" display="No" xr:uid="{00000000-0004-0000-0000-000093010000}"/>
    <hyperlink ref="M2003" location="Repair!A1" display="No" xr:uid="{00000000-0004-0000-0000-000094010000}"/>
    <hyperlink ref="M2004" location="Repair!A1" display="No" xr:uid="{00000000-0004-0000-0000-000095010000}"/>
    <hyperlink ref="M2005" location="Repair!A1" display="No" xr:uid="{00000000-0004-0000-0000-000096010000}"/>
    <hyperlink ref="M2006" location="Repair!A1" display="No" xr:uid="{00000000-0004-0000-0000-000097010000}"/>
    <hyperlink ref="M2012" location="Repair!A1" display="No" xr:uid="{00000000-0004-0000-0000-000098010000}"/>
    <hyperlink ref="M2013" location="Repair!A1" display="No" xr:uid="{00000000-0004-0000-0000-000099010000}"/>
    <hyperlink ref="M2014" location="Repair!A1" display="No" xr:uid="{00000000-0004-0000-0000-00009A010000}"/>
    <hyperlink ref="M2015" location="Repair!A1" display="No" xr:uid="{00000000-0004-0000-0000-00009B010000}"/>
    <hyperlink ref="M2021" location="Repair!A1" display="No" xr:uid="{00000000-0004-0000-0000-00009C010000}"/>
    <hyperlink ref="M2022" location="Repair!A1" display="No" xr:uid="{00000000-0004-0000-0000-00009D010000}"/>
    <hyperlink ref="M2023" location="Repair!A1" display="No" xr:uid="{00000000-0004-0000-0000-00009E010000}"/>
    <hyperlink ref="M2041" location="Repair!A1" display="No" xr:uid="{00000000-0004-0000-0000-00009F010000}"/>
    <hyperlink ref="M2114:M2120" location="Repair!A1" display="No" xr:uid="{00000000-0004-0000-0000-0000A0010000}"/>
    <hyperlink ref="M2121" location="Repair!A1" display="No" xr:uid="{00000000-0004-0000-0000-0000A1010000}"/>
    <hyperlink ref="M2122" location="Repair!A1" display="No" xr:uid="{00000000-0004-0000-0000-0000A2010000}"/>
    <hyperlink ref="M2123" location="Repair!A1" display="No" xr:uid="{00000000-0004-0000-0000-0000A3010000}"/>
    <hyperlink ref="M2130" location="Repair!A1" display="No" xr:uid="{00000000-0004-0000-0000-0000A4010000}"/>
    <hyperlink ref="M2131" location="Repair!A1" display="No" xr:uid="{00000000-0004-0000-0000-0000A5010000}"/>
    <hyperlink ref="M2132" location="Repair!A1" display="No" xr:uid="{00000000-0004-0000-0000-0000A6010000}"/>
    <hyperlink ref="M2133" location="Repair!A1" display="No" xr:uid="{00000000-0004-0000-0000-0000A7010000}"/>
    <hyperlink ref="M2134" location="Repair!A1" display="No" xr:uid="{00000000-0004-0000-0000-0000A8010000}"/>
    <hyperlink ref="M2138" location="Repair!A1" display="No" xr:uid="{00000000-0004-0000-0000-0000A9010000}"/>
    <hyperlink ref="M2145" location="Repair!A1" display="No" xr:uid="{00000000-0004-0000-0000-0000AA010000}"/>
    <hyperlink ref="M2146" location="Repair!A1" display="No" xr:uid="{00000000-0004-0000-0000-0000AB010000}"/>
    <hyperlink ref="M2147" location="Repair!A1" display="No" xr:uid="{00000000-0004-0000-0000-0000AC010000}"/>
    <hyperlink ref="M2148" location="Repair!A1" display="No" xr:uid="{00000000-0004-0000-0000-0000AD010000}"/>
    <hyperlink ref="M2150" location="Repair!A1" display="No" xr:uid="{00000000-0004-0000-0000-0000AE010000}"/>
    <hyperlink ref="M2151" location="Repair!A1" display="No" xr:uid="{00000000-0004-0000-0000-0000AF010000}"/>
    <hyperlink ref="M2152" location="Repair!A1" display="No" xr:uid="{00000000-0004-0000-0000-0000B0010000}"/>
    <hyperlink ref="M2155" location="Repair!A1" display="No" xr:uid="{00000000-0004-0000-0000-0000B1010000}"/>
    <hyperlink ref="M2156" location="Repair!A1" display="No" xr:uid="{00000000-0004-0000-0000-0000B2010000}"/>
    <hyperlink ref="M2157" location="Repair!A1" display="No" xr:uid="{00000000-0004-0000-0000-0000B3010000}"/>
    <hyperlink ref="M2158" location="Repair!A1" display="No" xr:uid="{00000000-0004-0000-0000-0000B4010000}"/>
    <hyperlink ref="M2159" location="Repair!A1" display="No" xr:uid="{00000000-0004-0000-0000-0000B5010000}"/>
    <hyperlink ref="M2162" location="Repair!A1" display="No" xr:uid="{00000000-0004-0000-0000-0000B6010000}"/>
    <hyperlink ref="M2163" location="Repair!A1" display="No" xr:uid="{00000000-0004-0000-0000-0000B7010000}"/>
    <hyperlink ref="M2164" location="Repair!A1" display="No" xr:uid="{00000000-0004-0000-0000-0000B8010000}"/>
    <hyperlink ref="M2165" location="Repair!A1" display="No" xr:uid="{00000000-0004-0000-0000-0000B9010000}"/>
    <hyperlink ref="M2179" location="Repair!A1" display="No" xr:uid="{00000000-0004-0000-0000-0000BA010000}"/>
    <hyperlink ref="M2193" location="Repair!A1" display="No" xr:uid="{00000000-0004-0000-0000-0000BB010000}"/>
    <hyperlink ref="M2194" location="Repair!A1" display="No" xr:uid="{00000000-0004-0000-0000-0000BC010000}"/>
    <hyperlink ref="M2195" location="Repair!A1" display="No" xr:uid="{00000000-0004-0000-0000-0000BD010000}"/>
    <hyperlink ref="M2197" location="Repair!A1" display="No" xr:uid="{00000000-0004-0000-0000-0000BE010000}"/>
    <hyperlink ref="M2198" location="Repair!A1" display="No" xr:uid="{00000000-0004-0000-0000-0000BF010000}"/>
    <hyperlink ref="M2204" location="Repair!A1" display="No" xr:uid="{00000000-0004-0000-0000-0000C0010000}"/>
    <hyperlink ref="M2206" location="Repair!A1" display="No" xr:uid="{00000000-0004-0000-0000-0000C1010000}"/>
    <hyperlink ref="M2207" location="Repair!A1" display="No" xr:uid="{00000000-0004-0000-0000-0000C2010000}"/>
    <hyperlink ref="M2208" location="Repair!A1" display="No" xr:uid="{00000000-0004-0000-0000-0000C3010000}"/>
    <hyperlink ref="M2209" location="Repair!A1" display="No" xr:uid="{00000000-0004-0000-0000-0000C4010000}"/>
    <hyperlink ref="M2210" location="Repair!A1" display="No" xr:uid="{00000000-0004-0000-0000-0000C5010000}"/>
    <hyperlink ref="M2211" location="Repair!A1" display="No" xr:uid="{00000000-0004-0000-0000-0000C6010000}"/>
    <hyperlink ref="M2212" location="Repair!A1" display="No" xr:uid="{00000000-0004-0000-0000-0000C7010000}"/>
    <hyperlink ref="M2215" location="Repair!A1" display="No" xr:uid="{00000000-0004-0000-0000-0000C8010000}"/>
    <hyperlink ref="M2216" location="Repair!A1" display="No" xr:uid="{00000000-0004-0000-0000-0000C9010000}"/>
    <hyperlink ref="M2217" location="Repair!A1" display="No" xr:uid="{00000000-0004-0000-0000-0000CA010000}"/>
    <hyperlink ref="M2218" location="Repair!A1" display="No" xr:uid="{00000000-0004-0000-0000-0000CB010000}"/>
    <hyperlink ref="M2219" location="Repair!A1" display="No" xr:uid="{00000000-0004-0000-0000-0000CC010000}"/>
    <hyperlink ref="M2220" location="Repair!A1" display="No" xr:uid="{00000000-0004-0000-0000-0000CD010000}"/>
    <hyperlink ref="M2225" location="Repair!A1" display="No" xr:uid="{00000000-0004-0000-0000-0000CE010000}"/>
    <hyperlink ref="M2226" location="Repair!A1" display="No" xr:uid="{00000000-0004-0000-0000-0000CF010000}"/>
    <hyperlink ref="M2227" location="Repair!A1" display="No" xr:uid="{00000000-0004-0000-0000-0000D0010000}"/>
    <hyperlink ref="M2228" location="Repair!A1" display="No" xr:uid="{00000000-0004-0000-0000-0000D1010000}"/>
    <hyperlink ref="M2229" location="Repair!A1" display="No" xr:uid="{00000000-0004-0000-0000-0000D2010000}"/>
    <hyperlink ref="M2230" location="Repair!A1" display="No" xr:uid="{00000000-0004-0000-0000-0000D3010000}"/>
    <hyperlink ref="M2231" location="Repair!A1" display="No" xr:uid="{00000000-0004-0000-0000-0000D4010000}"/>
    <hyperlink ref="M2232" location="Repair!A1" display="No" xr:uid="{00000000-0004-0000-0000-0000D5010000}"/>
    <hyperlink ref="M2233" location="Repair!A1" display="No" xr:uid="{00000000-0004-0000-0000-0000D6010000}"/>
    <hyperlink ref="M2234" location="Repair!A1" display="No" xr:uid="{00000000-0004-0000-0000-0000D7010000}"/>
    <hyperlink ref="M2235" location="Repair!A1" display="No" xr:uid="{00000000-0004-0000-0000-0000D8010000}"/>
    <hyperlink ref="M2273" location="Repair!A1" display="No" xr:uid="{00000000-0004-0000-0000-0000D9010000}"/>
    <hyperlink ref="M2274" location="Repair!A1" display="No" xr:uid="{00000000-0004-0000-0000-0000DA010000}"/>
    <hyperlink ref="M2275" location="Repair!A1" display="No" xr:uid="{00000000-0004-0000-0000-0000DB010000}"/>
    <hyperlink ref="M2276" location="Repair!A1" display="No" xr:uid="{00000000-0004-0000-0000-0000DC010000}"/>
    <hyperlink ref="M2277" location="Repair!A1" display="No" xr:uid="{00000000-0004-0000-0000-0000DD010000}"/>
    <hyperlink ref="M2278" location="Repair!A1" display="No" xr:uid="{00000000-0004-0000-0000-0000DE010000}"/>
    <hyperlink ref="M2279" location="Repair!A1" display="No" xr:uid="{00000000-0004-0000-0000-0000DF010000}"/>
    <hyperlink ref="M2280" location="Repair!A1" display="No" xr:uid="{00000000-0004-0000-0000-0000E0010000}"/>
    <hyperlink ref="M2281" location="Repair!A1" display="No" xr:uid="{00000000-0004-0000-0000-0000E1010000}"/>
    <hyperlink ref="M2282" location="Repair!A1" display="No" xr:uid="{00000000-0004-0000-0000-0000E2010000}"/>
    <hyperlink ref="M2284" location="Repair!A1" display="No" xr:uid="{00000000-0004-0000-0000-0000E3010000}"/>
    <hyperlink ref="M2287" location="Repair!A1" display="No" xr:uid="{00000000-0004-0000-0000-0000E4010000}"/>
    <hyperlink ref="M2288" location="Repair!A1" display="No" xr:uid="{00000000-0004-0000-0000-0000E5010000}"/>
    <hyperlink ref="M2290" location="Repair!A1" display="No" xr:uid="{00000000-0004-0000-0000-0000E6010000}"/>
    <hyperlink ref="M2292" location="Repair!A1" display="No" xr:uid="{00000000-0004-0000-0000-0000E7010000}"/>
    <hyperlink ref="M2293" location="Repair!A1" display="No" xr:uid="{00000000-0004-0000-0000-0000E8010000}"/>
    <hyperlink ref="M2294" location="Repair!A1" display="No" xr:uid="{00000000-0004-0000-0000-0000E9010000}"/>
    <hyperlink ref="M2295" location="Repair!A1" display="No" xr:uid="{00000000-0004-0000-0000-0000EA010000}"/>
    <hyperlink ref="M2296" location="Repair!A1" display="No" xr:uid="{00000000-0004-0000-0000-0000EB010000}"/>
    <hyperlink ref="M2298" location="Repair!A1" display="No" xr:uid="{00000000-0004-0000-0000-0000EC010000}"/>
    <hyperlink ref="M2299" location="Repair!A1" display="No" xr:uid="{00000000-0004-0000-0000-0000ED010000}"/>
    <hyperlink ref="M2300" location="Repair!A1" display="No" xr:uid="{00000000-0004-0000-0000-0000EE010000}"/>
    <hyperlink ref="M2301" location="Repair!A1" display="No" xr:uid="{00000000-0004-0000-0000-0000EF010000}"/>
    <hyperlink ref="M2302" location="Repair!A1" display="No" xr:uid="{00000000-0004-0000-0000-0000F0010000}"/>
    <hyperlink ref="M2306" location="Repair!A1" display="No" xr:uid="{00000000-0004-0000-0000-0000F1010000}"/>
    <hyperlink ref="M2310" location="Repair!A1" display="No" xr:uid="{00000000-0004-0000-0000-0000F2010000}"/>
    <hyperlink ref="M2311" location="Repair!A1" display="No" xr:uid="{00000000-0004-0000-0000-0000F3010000}"/>
    <hyperlink ref="M2312" location="Repair!A1" display="No" xr:uid="{00000000-0004-0000-0000-0000F4010000}"/>
    <hyperlink ref="M2313" location="Repair!A1" display="No" xr:uid="{00000000-0004-0000-0000-0000F5010000}"/>
    <hyperlink ref="M2308" location="Repair!A1" display="No" xr:uid="{00000000-0004-0000-0000-0000F6010000}"/>
    <hyperlink ref="M2314" location="Repair!A1" display="No" xr:uid="{00000000-0004-0000-0000-0000F7010000}"/>
    <hyperlink ref="M2316" location="Repair!A1" display="No" xr:uid="{00000000-0004-0000-0000-0000F8010000}"/>
    <hyperlink ref="M2317" location="Repair!A1" display="No" xr:uid="{00000000-0004-0000-0000-0000F9010000}"/>
    <hyperlink ref="M2318" location="Repair!A1" display="No" xr:uid="{00000000-0004-0000-0000-0000FA010000}"/>
    <hyperlink ref="M2319" location="Repair!A1" display="No" xr:uid="{00000000-0004-0000-0000-0000FB010000}"/>
    <hyperlink ref="M2315" location="Repair!A1" display="No" xr:uid="{00000000-0004-0000-0000-0000FC010000}"/>
    <hyperlink ref="M2321" location="Repair!A1" display="No" xr:uid="{00000000-0004-0000-0000-0000FD010000}"/>
    <hyperlink ref="M2322" location="Repair!A1" display="No" xr:uid="{00000000-0004-0000-0000-0000FE010000}"/>
    <hyperlink ref="M2323" location="Repair!A1" display="No" xr:uid="{00000000-0004-0000-0000-0000FF010000}"/>
    <hyperlink ref="M2324" location="Repair!A1" display="No" xr:uid="{00000000-0004-0000-0000-000000020000}"/>
    <hyperlink ref="M2325" location="Repair!A1" display="No" xr:uid="{00000000-0004-0000-0000-000001020000}"/>
    <hyperlink ref="M2320" location="Repair!A1" display="No" xr:uid="{00000000-0004-0000-0000-000002020000}"/>
    <hyperlink ref="M2327" location="Repair!A1" display="No" xr:uid="{00000000-0004-0000-0000-000003020000}"/>
    <hyperlink ref="M2328" location="Repair!A1" display="No" xr:uid="{00000000-0004-0000-0000-000004020000}"/>
    <hyperlink ref="M2329" location="Repair!A1" display="No" xr:uid="{00000000-0004-0000-0000-000005020000}"/>
    <hyperlink ref="M2330" location="Repair!A1" display="No" xr:uid="{00000000-0004-0000-0000-000006020000}"/>
    <hyperlink ref="M2331" location="Repair!A1" display="No" xr:uid="{00000000-0004-0000-0000-000007020000}"/>
    <hyperlink ref="M2334" location="Repair!A1" display="No" xr:uid="{00000000-0004-0000-0000-000008020000}"/>
    <hyperlink ref="M2335" location="Repair!A1" display="No" xr:uid="{00000000-0004-0000-0000-000009020000}"/>
    <hyperlink ref="M2336" location="Repair!A1" display="No" xr:uid="{00000000-0004-0000-0000-00000A020000}"/>
    <hyperlink ref="M2337" location="Repair!A1" display="No" xr:uid="{00000000-0004-0000-0000-00000B020000}"/>
    <hyperlink ref="M2340" location="Repair!A1" display="No" xr:uid="{00000000-0004-0000-0000-00000C020000}"/>
    <hyperlink ref="M2341" location="Repair!A1" display="No" xr:uid="{00000000-0004-0000-0000-00000D020000}"/>
    <hyperlink ref="M2342" location="Repair!A1" display="No" xr:uid="{00000000-0004-0000-0000-00000E020000}"/>
    <hyperlink ref="M2343" location="Repair!A1" display="No" xr:uid="{00000000-0004-0000-0000-00000F020000}"/>
    <hyperlink ref="M2346" location="Repair!A1" display="No" xr:uid="{00000000-0004-0000-0000-000010020000}"/>
    <hyperlink ref="M2347" location="Repair!A1" display="No" xr:uid="{00000000-0004-0000-0000-000011020000}"/>
    <hyperlink ref="M2348" location="Repair!A1" display="No" xr:uid="{00000000-0004-0000-0000-000012020000}"/>
    <hyperlink ref="M2349" location="Repair!A1" display="No" xr:uid="{00000000-0004-0000-0000-000013020000}"/>
    <hyperlink ref="M2352" location="Repair!A1" display="No" xr:uid="{00000000-0004-0000-0000-000014020000}"/>
    <hyperlink ref="M2353" location="Repair!A1" display="No" xr:uid="{00000000-0004-0000-0000-000015020000}"/>
    <hyperlink ref="M2354" location="Repair!A1" display="No" xr:uid="{00000000-0004-0000-0000-000016020000}"/>
    <hyperlink ref="M2355" location="Repair!A1" display="No" xr:uid="{00000000-0004-0000-0000-000017020000}"/>
    <hyperlink ref="M2356" location="Repair!A1" display="No" xr:uid="{00000000-0004-0000-0000-000018020000}"/>
    <hyperlink ref="M2359" location="Repair!A1" display="No" xr:uid="{00000000-0004-0000-0000-000019020000}"/>
    <hyperlink ref="M2360" location="Repair!A1" display="No" xr:uid="{00000000-0004-0000-0000-00001A020000}"/>
    <hyperlink ref="M2361" location="Repair!A1" display="No" xr:uid="{00000000-0004-0000-0000-00001B020000}"/>
    <hyperlink ref="M2365" location="Repair!A1" display="No" xr:uid="{00000000-0004-0000-0000-00001C020000}"/>
    <hyperlink ref="M2542" location="Repair!A1" display="No" xr:uid="{00000000-0004-0000-0000-00001D020000}"/>
    <hyperlink ref="M2543" location="Repair!A1" display="No" xr:uid="{00000000-0004-0000-0000-00001E020000}"/>
    <hyperlink ref="M2546" location="Repair!A1" display="No" xr:uid="{00000000-0004-0000-0000-00001F020000}"/>
    <hyperlink ref="M2549" location="Repair!A1" display="No" xr:uid="{00000000-0004-0000-0000-000020020000}"/>
    <hyperlink ref="M2552" location="Repair!A1" display="No" xr:uid="{00000000-0004-0000-0000-000021020000}"/>
    <hyperlink ref="M2555" location="Repair!A1" display="No" xr:uid="{00000000-0004-0000-0000-000022020000}"/>
    <hyperlink ref="M2558" location="Repair!A1" display="No" xr:uid="{00000000-0004-0000-0000-000023020000}"/>
    <hyperlink ref="M2560" location="Repair!A1" display="No" xr:uid="{00000000-0004-0000-0000-000024020000}"/>
    <hyperlink ref="M2561" location="Repair!A1" display="No" xr:uid="{00000000-0004-0000-0000-000025020000}"/>
    <hyperlink ref="M2566" location="Repair!A1" display="No" xr:uid="{00000000-0004-0000-0000-000026020000}"/>
    <hyperlink ref="M2567" location="Repair!A1" display="No" xr:uid="{00000000-0004-0000-0000-000027020000}"/>
    <hyperlink ref="M2572" location="Repair!A1" display="No" xr:uid="{00000000-0004-0000-0000-000028020000}"/>
    <hyperlink ref="M2573" location="Repair!A1" display="No" xr:uid="{00000000-0004-0000-0000-000029020000}"/>
    <hyperlink ref="M2574" location="Repair!A1" display="No" xr:uid="{00000000-0004-0000-0000-00002A020000}"/>
    <hyperlink ref="M2576" location="Repair!A1" display="No" xr:uid="{00000000-0004-0000-0000-00002B020000}"/>
    <hyperlink ref="M2577" location="Repair!A1" display="No" xr:uid="{00000000-0004-0000-0000-00002C020000}"/>
    <hyperlink ref="M2578" location="Repair!A1" display="No" xr:uid="{00000000-0004-0000-0000-00002D020000}"/>
    <hyperlink ref="M2580" location="Repair!A1" display="No" xr:uid="{00000000-0004-0000-0000-00002E020000}"/>
    <hyperlink ref="M2582" location="Repair!A1" display="No" xr:uid="{00000000-0004-0000-0000-00002F020000}"/>
    <hyperlink ref="M2638" location="Repair!A1" display="No" xr:uid="{00000000-0004-0000-0000-000030020000}"/>
    <hyperlink ref="M2639" location="Repair!A1" display="No" xr:uid="{00000000-0004-0000-0000-000031020000}"/>
    <hyperlink ref="M2640" location="Repair!A1" display="No" xr:uid="{00000000-0004-0000-0000-000032020000}"/>
    <hyperlink ref="M2641" location="Repair!A1" display="No" xr:uid="{00000000-0004-0000-0000-000033020000}"/>
    <hyperlink ref="M2650" location="Repair!A1" display="No" xr:uid="{00000000-0004-0000-0000-000034020000}"/>
    <hyperlink ref="M2651" location="Repair!A1" display="No" xr:uid="{00000000-0004-0000-0000-000035020000}"/>
    <hyperlink ref="M2652" location="Repair!A1" display="No" xr:uid="{00000000-0004-0000-0000-000036020000}"/>
    <hyperlink ref="M2653" location="Repair!A1" display="No" xr:uid="{00000000-0004-0000-0000-000037020000}"/>
    <hyperlink ref="M2654" location="Repair!A1" display="No" xr:uid="{00000000-0004-0000-0000-000038020000}"/>
    <hyperlink ref="M2656" location="Repair!A1" display="No" xr:uid="{00000000-0004-0000-0000-000039020000}"/>
    <hyperlink ref="M2657" location="Repair!A1" display="No" xr:uid="{00000000-0004-0000-0000-00003A020000}"/>
    <hyperlink ref="M2658" location="Repair!A1" display="No" xr:uid="{00000000-0004-0000-0000-00003B020000}"/>
    <hyperlink ref="M2659" location="Repair!A1" display="No" xr:uid="{00000000-0004-0000-0000-00003C020000}"/>
    <hyperlink ref="M2660" location="Repair!A1" display="No" xr:uid="{00000000-0004-0000-0000-00003D020000}"/>
    <hyperlink ref="M2669" location="Repair!A1" display="No" xr:uid="{00000000-0004-0000-0000-00003E020000}"/>
    <hyperlink ref="M2670" location="Repair!A1" display="No" xr:uid="{00000000-0004-0000-0000-00003F020000}"/>
    <hyperlink ref="M2671" location="Repair!A1" display="No" xr:uid="{00000000-0004-0000-0000-000040020000}"/>
    <hyperlink ref="M2672" location="Repair!A1" display="No" xr:uid="{00000000-0004-0000-0000-000041020000}"/>
    <hyperlink ref="M2674" location="Repair!A1" display="No" xr:uid="{00000000-0004-0000-0000-000042020000}"/>
    <hyperlink ref="M2675" location="Repair!A1" display="No" xr:uid="{00000000-0004-0000-0000-000043020000}"/>
    <hyperlink ref="M2676" location="Repair!A1" display="No" xr:uid="{00000000-0004-0000-0000-000044020000}"/>
    <hyperlink ref="M2677" location="Repair!A1" display="No" xr:uid="{00000000-0004-0000-0000-000045020000}"/>
    <hyperlink ref="M2678" location="Repair!A1" display="No" xr:uid="{00000000-0004-0000-0000-000046020000}"/>
    <hyperlink ref="M2680" location="Repair!A1" display="No" xr:uid="{00000000-0004-0000-0000-000047020000}"/>
    <hyperlink ref="M2681" location="Repair!A1" display="No" xr:uid="{00000000-0004-0000-0000-000048020000}"/>
    <hyperlink ref="M2682" location="Repair!A1" display="No" xr:uid="{00000000-0004-0000-0000-000049020000}"/>
    <hyperlink ref="M2683" location="Repair!A1" display="No" xr:uid="{00000000-0004-0000-0000-00004A020000}"/>
    <hyperlink ref="M2684" location="Repair!A1" display="No" xr:uid="{00000000-0004-0000-0000-00004B020000}"/>
    <hyperlink ref="M2686" location="Repair!A1" display="No" xr:uid="{00000000-0004-0000-0000-00004C020000}"/>
    <hyperlink ref="M2687" location="Repair!A1" display="No" xr:uid="{00000000-0004-0000-0000-00004D020000}"/>
    <hyperlink ref="M2688" location="Repair!A1" display="No" xr:uid="{00000000-0004-0000-0000-00004E020000}"/>
    <hyperlink ref="M2689" location="Repair!A1" display="No" xr:uid="{00000000-0004-0000-0000-00004F020000}"/>
    <hyperlink ref="M2690" location="Repair!A1" display="No" xr:uid="{00000000-0004-0000-0000-000050020000}"/>
    <hyperlink ref="M2693" location="Repair!A1" display="No" xr:uid="{00000000-0004-0000-0000-000051020000}"/>
    <hyperlink ref="M2694" location="Repair!A1" display="No" xr:uid="{00000000-0004-0000-0000-000052020000}"/>
    <hyperlink ref="M2696" location="Repair!A1" display="No" xr:uid="{00000000-0004-0000-0000-000053020000}"/>
    <hyperlink ref="M2697" location="Repair!A1" display="No" xr:uid="{00000000-0004-0000-0000-000054020000}"/>
    <hyperlink ref="M2698" location="Repair!A1" display="No" xr:uid="{00000000-0004-0000-0000-000055020000}"/>
    <hyperlink ref="M2699" location="Repair!A1" display="No" xr:uid="{00000000-0004-0000-0000-000056020000}"/>
    <hyperlink ref="M2700" location="Repair!A1" display="No" xr:uid="{00000000-0004-0000-0000-000057020000}"/>
    <hyperlink ref="M2702" location="Repair!A1" display="No" xr:uid="{00000000-0004-0000-0000-000058020000}"/>
    <hyperlink ref="M2703" location="Repair!A1" display="No" xr:uid="{00000000-0004-0000-0000-000059020000}"/>
    <hyperlink ref="M2704" location="Repair!A1" display="No" xr:uid="{00000000-0004-0000-0000-00005A020000}"/>
    <hyperlink ref="M2705" location="Repair!A1" display="No" xr:uid="{00000000-0004-0000-0000-00005B020000}"/>
    <hyperlink ref="M2706" location="Repair!A1" display="No" xr:uid="{00000000-0004-0000-0000-00005C020000}"/>
    <hyperlink ref="M2708" location="Repair!A1" display="No" xr:uid="{00000000-0004-0000-0000-00005D020000}"/>
    <hyperlink ref="M2709" location="Repair!A1" display="No" xr:uid="{00000000-0004-0000-0000-00005E020000}"/>
    <hyperlink ref="M2710" location="Repair!A1" display="No" xr:uid="{00000000-0004-0000-0000-00005F020000}"/>
    <hyperlink ref="M2714" location="Repair!A1" display="No" xr:uid="{00000000-0004-0000-0000-000060020000}"/>
    <hyperlink ref="M2715" location="Repair!A1" display="No" xr:uid="{00000000-0004-0000-0000-000061020000}"/>
    <hyperlink ref="M2716" location="Repair!A1" display="No" xr:uid="{00000000-0004-0000-0000-000062020000}"/>
    <hyperlink ref="M2719" location="Repair!A1" display="No" xr:uid="{00000000-0004-0000-0000-000063020000}"/>
    <hyperlink ref="M2720" location="Repair!A1" display="No" xr:uid="{00000000-0004-0000-0000-000064020000}"/>
    <hyperlink ref="M2722" location="Repair!A1" display="No" xr:uid="{00000000-0004-0000-0000-000065020000}"/>
    <hyperlink ref="M2723" location="Repair!A1" display="No" xr:uid="{00000000-0004-0000-0000-000066020000}"/>
    <hyperlink ref="M2724" location="Repair!A1" display="No" xr:uid="{00000000-0004-0000-0000-000067020000}"/>
    <hyperlink ref="M2725" location="Repair!A1" display="No" xr:uid="{00000000-0004-0000-0000-000068020000}"/>
    <hyperlink ref="M2726" location="Repair!A1" display="No" xr:uid="{00000000-0004-0000-0000-000069020000}"/>
    <hyperlink ref="M2728" location="Repair!A1" display="No" xr:uid="{00000000-0004-0000-0000-00006A020000}"/>
    <hyperlink ref="M2729" location="Repair!A1" display="No" xr:uid="{00000000-0004-0000-0000-00006B020000}"/>
    <hyperlink ref="M2730" location="Repair!A1" display="No" xr:uid="{00000000-0004-0000-0000-00006C020000}"/>
    <hyperlink ref="M2731" location="Repair!A1" display="No" xr:uid="{00000000-0004-0000-0000-00006D020000}"/>
    <hyperlink ref="M2732" location="Repair!A1" display="No" xr:uid="{00000000-0004-0000-0000-00006E020000}"/>
    <hyperlink ref="M2734" location="Repair!A1" display="No" xr:uid="{00000000-0004-0000-0000-00006F020000}"/>
    <hyperlink ref="M2735" location="Repair!A1" display="No" xr:uid="{00000000-0004-0000-0000-000070020000}"/>
    <hyperlink ref="M2736" location="Repair!A1" display="No" xr:uid="{00000000-0004-0000-0000-000071020000}"/>
    <hyperlink ref="M2744" location="Repair!A1" display="No" xr:uid="{00000000-0004-0000-0000-000072020000}"/>
    <hyperlink ref="M2745" location="Repair!A1" display="No" xr:uid="{00000000-0004-0000-0000-000073020000}"/>
    <hyperlink ref="M2746" location="Repair!A1" display="No" xr:uid="{00000000-0004-0000-0000-000074020000}"/>
    <hyperlink ref="M2747" location="Repair!A1" display="No" xr:uid="{00000000-0004-0000-0000-000075020000}"/>
    <hyperlink ref="M2748" location="Repair!A1" display="No" xr:uid="{00000000-0004-0000-0000-000076020000}"/>
    <hyperlink ref="M2751" location="Repair!A1" display="No" xr:uid="{00000000-0004-0000-0000-000077020000}"/>
    <hyperlink ref="M2752" location="Repair!A1" display="No" xr:uid="{00000000-0004-0000-0000-000078020000}"/>
    <hyperlink ref="M2753" location="Repair!A1" display="No" xr:uid="{00000000-0004-0000-0000-000079020000}"/>
    <hyperlink ref="M2754" location="Repair!A1" display="No" xr:uid="{00000000-0004-0000-0000-00007A020000}"/>
    <hyperlink ref="M2757" location="Repair!A1" display="No" xr:uid="{00000000-0004-0000-0000-00007B020000}"/>
    <hyperlink ref="M2758" location="Repair!A1" display="No" xr:uid="{00000000-0004-0000-0000-00007C020000}"/>
    <hyperlink ref="M2759" location="Repair!A1" display="No" xr:uid="{00000000-0004-0000-0000-00007D020000}"/>
    <hyperlink ref="M2760" location="Repair!A1" display="No" xr:uid="{00000000-0004-0000-0000-00007E020000}"/>
    <hyperlink ref="M2772" location="Repair!A1" display="No" xr:uid="{00000000-0004-0000-0000-00007F020000}"/>
    <hyperlink ref="M2773" location="Repair!A1" display="No" xr:uid="{00000000-0004-0000-0000-000080020000}"/>
    <hyperlink ref="M2779" location="Repair!A1" display="No" xr:uid="{00000000-0004-0000-0000-000081020000}"/>
    <hyperlink ref="M2785" location="Repair!A1" display="No" xr:uid="{00000000-0004-0000-0000-000082020000}"/>
    <hyperlink ref="M2792" location="Repair!A1" display="No" xr:uid="{00000000-0004-0000-0000-000083020000}"/>
    <hyperlink ref="M2794" location="Repair!A1" display="No" xr:uid="{00000000-0004-0000-0000-000084020000}"/>
    <hyperlink ref="M2795" location="Repair!A1" display="No" xr:uid="{00000000-0004-0000-0000-000085020000}"/>
    <hyperlink ref="M2800" location="Repair!A1" display="No" xr:uid="{00000000-0004-0000-0000-000086020000}"/>
    <hyperlink ref="M2801" location="Repair!A1" display="No" xr:uid="{00000000-0004-0000-0000-000087020000}"/>
    <hyperlink ref="M2796" location="Repair!A1" display="No" xr:uid="{00000000-0004-0000-0000-000088020000}"/>
    <hyperlink ref="M2807" location="Repair!A1" display="No" xr:uid="{00000000-0004-0000-0000-000089020000}"/>
    <hyperlink ref="M2815" location="Repair!A1" display="No" xr:uid="{00000000-0004-0000-0000-00008A020000}"/>
    <hyperlink ref="M2816" location="Repair!A1" display="No" xr:uid="{00000000-0004-0000-0000-00008B020000}"/>
    <hyperlink ref="M2817" location="Repair!A1" display="No" xr:uid="{00000000-0004-0000-0000-00008C020000}"/>
    <hyperlink ref="M2818" location="Repair!A1" display="No" xr:uid="{00000000-0004-0000-0000-00008D020000}"/>
    <hyperlink ref="M2819" location="Repair!A1" display="No" xr:uid="{00000000-0004-0000-0000-00008E020000}"/>
    <hyperlink ref="M2826" location="Repair!A1" display="No" xr:uid="{00000000-0004-0000-0000-00008F020000}"/>
    <hyperlink ref="M1244" location="Repair!A1" display="No" xr:uid="{00000000-0004-0000-0000-000090020000}"/>
    <hyperlink ref="M1245" location="Repair!A1" display="No" xr:uid="{00000000-0004-0000-0000-000091020000}"/>
    <hyperlink ref="M1246" location="Repair!A1" display="No" xr:uid="{00000000-0004-0000-0000-000092020000}"/>
    <hyperlink ref="M1247" location="Repair!A1" display="No" xr:uid="{00000000-0004-0000-0000-000093020000}"/>
    <hyperlink ref="M1248" location="Repair!A1" display="No" xr:uid="{00000000-0004-0000-0000-000094020000}"/>
    <hyperlink ref="M1249" location="Repair!A1" display="No" xr:uid="{00000000-0004-0000-0000-000095020000}"/>
    <hyperlink ref="M1250" location="Repair!A1" display="No" xr:uid="{00000000-0004-0000-0000-000096020000}"/>
    <hyperlink ref="M1251" location="Repair!A1" display="No" xr:uid="{00000000-0004-0000-0000-000097020000}"/>
    <hyperlink ref="M1252" location="Repair!A1" display="No" xr:uid="{00000000-0004-0000-0000-000098020000}"/>
    <hyperlink ref="M1271" location="Repair!A1" display="No" xr:uid="{00000000-0004-0000-0000-000099020000}"/>
    <hyperlink ref="M1272" location="Repair!A1" display="No" xr:uid="{00000000-0004-0000-0000-00009A020000}"/>
    <hyperlink ref="M1273" location="Repair!A1" display="No" xr:uid="{00000000-0004-0000-0000-00009B020000}"/>
    <hyperlink ref="M1274" location="Repair!A1" display="No" xr:uid="{00000000-0004-0000-0000-00009C020000}"/>
    <hyperlink ref="M1275" location="Repair!A1" display="No" xr:uid="{00000000-0004-0000-0000-00009D020000}"/>
    <hyperlink ref="M1276" location="Repair!A1" display="No" xr:uid="{00000000-0004-0000-0000-00009E020000}"/>
    <hyperlink ref="M1277" location="Repair!A1" display="No" xr:uid="{00000000-0004-0000-0000-00009F020000}"/>
    <hyperlink ref="M1278" location="Repair!A1" display="No" xr:uid="{00000000-0004-0000-0000-0000A0020000}"/>
    <hyperlink ref="M1279" location="Repair!A1" display="No" xr:uid="{00000000-0004-0000-0000-0000A1020000}"/>
    <hyperlink ref="M1280" location="Repair!A1" display="No" xr:uid="{00000000-0004-0000-0000-0000A2020000}"/>
    <hyperlink ref="M1281" location="Repair!A1" display="No" xr:uid="{00000000-0004-0000-0000-0000A3020000}"/>
    <hyperlink ref="M1293" location="Repair!A1" display="No" xr:uid="{00000000-0004-0000-0000-0000A4020000}"/>
    <hyperlink ref="M1297" location="Repair!A1" display="No" xr:uid="{00000000-0004-0000-0000-0000A5020000}"/>
    <hyperlink ref="M1298" location="Repair!A1" display="No" xr:uid="{00000000-0004-0000-0000-0000A6020000}"/>
    <hyperlink ref="M1299" location="Repair!A1" display="No" xr:uid="{00000000-0004-0000-0000-0000A7020000}"/>
    <hyperlink ref="M1300" location="Repair!A1" display="No" xr:uid="{00000000-0004-0000-0000-0000A8020000}"/>
    <hyperlink ref="M1301" location="Repair!A1" display="No" xr:uid="{00000000-0004-0000-0000-0000A9020000}"/>
    <hyperlink ref="M1302" location="Repair!A1" display="No" xr:uid="{00000000-0004-0000-0000-0000AA020000}"/>
    <hyperlink ref="M1303" location="Repair!A1" display="No" xr:uid="{00000000-0004-0000-0000-0000AB020000}"/>
    <hyperlink ref="M1305" location="Repair!A1" display="No" xr:uid="{00000000-0004-0000-0000-0000AC020000}"/>
    <hyperlink ref="M1304" location="Repair!A1" display="No" xr:uid="{00000000-0004-0000-0000-0000AD020000}"/>
    <hyperlink ref="M1313" location="Repair!A1" display="No" xr:uid="{00000000-0004-0000-0000-0000AE020000}"/>
    <hyperlink ref="M1314" location="Repair!A1" display="No" xr:uid="{00000000-0004-0000-0000-0000AF020000}"/>
    <hyperlink ref="M1331" location="Repair!A1" display="No" xr:uid="{00000000-0004-0000-0000-0000B0020000}"/>
    <hyperlink ref="M1332" location="Repair!A1" display="No" xr:uid="{00000000-0004-0000-0000-0000B1020000}"/>
    <hyperlink ref="M1336" location="Repair!A1" display="No" xr:uid="{00000000-0004-0000-0000-0000B2020000}"/>
    <hyperlink ref="M1337" location="Repair!A1" display="No" xr:uid="{00000000-0004-0000-0000-0000B3020000}"/>
    <hyperlink ref="M1338" location="Repair!A1" display="No" xr:uid="{00000000-0004-0000-0000-0000B4020000}"/>
    <hyperlink ref="M1342" location="Repair!A1" display="No" xr:uid="{00000000-0004-0000-0000-0000B5020000}"/>
    <hyperlink ref="M1343" location="Repair!A1" display="No" xr:uid="{00000000-0004-0000-0000-0000B6020000}"/>
    <hyperlink ref="M1344" location="Repair!A1" display="No" xr:uid="{00000000-0004-0000-0000-0000B7020000}"/>
    <hyperlink ref="M1348" location="Repair!A1" display="No" xr:uid="{00000000-0004-0000-0000-0000B8020000}"/>
    <hyperlink ref="M1349" location="Repair!A1" display="No" xr:uid="{00000000-0004-0000-0000-0000B9020000}"/>
    <hyperlink ref="M1350" location="Repair!A1" display="No" xr:uid="{00000000-0004-0000-0000-0000BA020000}"/>
    <hyperlink ref="M1354" location="Repair!A1" display="No" xr:uid="{00000000-0004-0000-0000-0000BB020000}"/>
    <hyperlink ref="M1355" location="Repair!A1" display="No" xr:uid="{00000000-0004-0000-0000-0000BC020000}"/>
    <hyperlink ref="M1356" location="Repair!A1" display="No" xr:uid="{00000000-0004-0000-0000-0000BD020000}"/>
    <hyperlink ref="M1357" location="Repair!A1" display="No" xr:uid="{00000000-0004-0000-0000-0000BE020000}"/>
    <hyperlink ref="M1363" location="Repair!A1" display="No" xr:uid="{00000000-0004-0000-0000-0000BF020000}"/>
    <hyperlink ref="M1370" location="Repair!A1" display="No" xr:uid="{00000000-0004-0000-0000-0000C0020000}"/>
    <hyperlink ref="M1371" location="Repair!A1" display="No" xr:uid="{00000000-0004-0000-0000-0000C1020000}"/>
    <hyperlink ref="M1372" location="Repair!A1" display="No" xr:uid="{00000000-0004-0000-0000-0000C2020000}"/>
    <hyperlink ref="M1373" location="Repair!A1" display="No" xr:uid="{00000000-0004-0000-0000-0000C3020000}"/>
    <hyperlink ref="M1374" location="Repair!A1" display="No" xr:uid="{00000000-0004-0000-0000-0000C4020000}"/>
    <hyperlink ref="M1375" location="Repair!A1" display="No" xr:uid="{00000000-0004-0000-0000-0000C5020000}"/>
    <hyperlink ref="M1376" location="Repair!A1" display="No" xr:uid="{00000000-0004-0000-0000-0000C6020000}"/>
    <hyperlink ref="M1377" location="Repair!A1" display="No" xr:uid="{00000000-0004-0000-0000-0000C7020000}"/>
    <hyperlink ref="M1378" location="Repair!A1" display="No" xr:uid="{00000000-0004-0000-0000-0000C8020000}"/>
    <hyperlink ref="M1379" location="Repair!A1" display="No" xr:uid="{00000000-0004-0000-0000-0000C9020000}"/>
    <hyperlink ref="M1380" location="Repair!A1" display="No" xr:uid="{00000000-0004-0000-0000-0000CA020000}"/>
    <hyperlink ref="M1381" location="Repair!A1" display="No" xr:uid="{00000000-0004-0000-0000-0000CB020000}"/>
    <hyperlink ref="M1382" location="Repair!A1" display="No" xr:uid="{00000000-0004-0000-0000-0000CC020000}"/>
    <hyperlink ref="M1400" location="Repair!A1" display="No" xr:uid="{00000000-0004-0000-0000-0000CD020000}"/>
    <hyperlink ref="M1406" location="Repair!A1" display="No" xr:uid="{00000000-0004-0000-0000-0000CE020000}"/>
    <hyperlink ref="M1407" location="Repair!A1" display="No" xr:uid="{00000000-0004-0000-0000-0000CF020000}"/>
    <hyperlink ref="M1410" location="Repair!A1" display="No" xr:uid="{00000000-0004-0000-0000-0000D0020000}"/>
    <hyperlink ref="M1415" location="Repair!A1" display="No" xr:uid="{00000000-0004-0000-0000-0000D1020000}"/>
    <hyperlink ref="M1416" location="Repair!A1" display="No" xr:uid="{00000000-0004-0000-0000-0000D2020000}"/>
    <hyperlink ref="M1420" location="Repair!A1" display="No" xr:uid="{00000000-0004-0000-0000-0000D3020000}"/>
    <hyperlink ref="M1422" location="Repair!A1" display="No" xr:uid="{00000000-0004-0000-0000-0000D4020000}"/>
    <hyperlink ref="M1423" location="Repair!A1" display="No" xr:uid="{00000000-0004-0000-0000-0000D5020000}"/>
    <hyperlink ref="M1424" location="Repair!A1" display="No" xr:uid="{00000000-0004-0000-0000-0000D6020000}"/>
    <hyperlink ref="M1425" location="Repair!A1" display="No" xr:uid="{00000000-0004-0000-0000-0000D7020000}"/>
    <hyperlink ref="M1518" location="Repair!A1" display="No" xr:uid="{00000000-0004-0000-0000-0000D8020000}"/>
    <hyperlink ref="M1519" location="Repair!A1" display="No" xr:uid="{00000000-0004-0000-0000-0000D9020000}"/>
    <hyperlink ref="M1525" location="Repair!A1" display="No" xr:uid="{00000000-0004-0000-0000-0000DA020000}"/>
    <hyperlink ref="M1529" location="Repair!A1" display="No" xr:uid="{00000000-0004-0000-0000-0000DD020000}"/>
    <hyperlink ref="M1530" location="Repair!A1" display="No" xr:uid="{00000000-0004-0000-0000-0000DE020000}"/>
    <hyperlink ref="M1531" location="Repair!A1" display="No" xr:uid="{00000000-0004-0000-0000-0000DF020000}"/>
    <hyperlink ref="M1532" location="Repair!A1" display="No" xr:uid="{00000000-0004-0000-0000-0000E0020000}"/>
    <hyperlink ref="M1533" location="Repair!A1" display="No" xr:uid="{00000000-0004-0000-0000-0000E1020000}"/>
    <hyperlink ref="M1534" location="Repair!A1" display="No" xr:uid="{00000000-0004-0000-0000-0000E2020000}"/>
    <hyperlink ref="M1535" location="Repair!A1" display="No" xr:uid="{00000000-0004-0000-0000-0000E3020000}"/>
    <hyperlink ref="M1536" location="Repair!A1" display="No" xr:uid="{00000000-0004-0000-0000-0000E4020000}"/>
    <hyperlink ref="M1537" location="Repair!A1" display="No" xr:uid="{00000000-0004-0000-0000-0000E5020000}"/>
    <hyperlink ref="M1551" location="Repair!A1" display="No" xr:uid="{00000000-0004-0000-0000-0000E6020000}"/>
    <hyperlink ref="M1560" location="Repair!A1" display="No" xr:uid="{00000000-0004-0000-0000-0000E7020000}"/>
    <hyperlink ref="M1556" location="Repair!A1" display="No" xr:uid="{00000000-0004-0000-0000-0000E8020000}"/>
    <hyperlink ref="M1557" location="Repair!A1" display="No" xr:uid="{00000000-0004-0000-0000-0000E9020000}"/>
    <hyperlink ref="M1562" location="Repair!A1" display="No" xr:uid="{00000000-0004-0000-0000-0000EA020000}"/>
    <hyperlink ref="M1563" location="Repair!A1" display="No" xr:uid="{00000000-0004-0000-0000-0000EB020000}"/>
    <hyperlink ref="M1564" location="Repair!A1" display="No" xr:uid="{00000000-0004-0000-0000-0000EC020000}"/>
    <hyperlink ref="M1569" location="Repair!A1" display="No" xr:uid="{00000000-0004-0000-0000-0000ED020000}"/>
    <hyperlink ref="M1570" location="Repair!A1" display="No" xr:uid="{00000000-0004-0000-0000-0000EE020000}"/>
    <hyperlink ref="M1565" location="Repair!A1" display="No" xr:uid="{00000000-0004-0000-0000-0000EF020000}"/>
    <hyperlink ref="M1566" location="Repair!A1" display="No" xr:uid="{00000000-0004-0000-0000-0000F0020000}"/>
    <hyperlink ref="M1831" location="Repair!A1" display="No" xr:uid="{00000000-0004-0000-0000-0000F1020000}"/>
    <hyperlink ref="M1832" location="Repair!A1" display="No" xr:uid="{00000000-0004-0000-0000-0000F2020000}"/>
    <hyperlink ref="M1833" location="Repair!A1" display="No" xr:uid="{00000000-0004-0000-0000-0000F3020000}"/>
    <hyperlink ref="M1834" location="Repair!A1" display="No" xr:uid="{00000000-0004-0000-0000-0000F4020000}"/>
    <hyperlink ref="M1835" location="Repair!A1" display="No" xr:uid="{00000000-0004-0000-0000-0000F5020000}"/>
    <hyperlink ref="M1836" location="Repair!A1" display="No" xr:uid="{00000000-0004-0000-0000-0000F6020000}"/>
    <hyperlink ref="M1842" location="Repair!A1" display="No" xr:uid="{00000000-0004-0000-0000-0000F7020000}"/>
    <hyperlink ref="M1843" location="Repair!A1" display="No" xr:uid="{00000000-0004-0000-0000-0000F8020000}"/>
    <hyperlink ref="M1844" location="Repair!A1" display="No" xr:uid="{00000000-0004-0000-0000-0000F9020000}"/>
    <hyperlink ref="M1845" location="Repair!A1" display="No" xr:uid="{00000000-0004-0000-0000-0000FA020000}"/>
    <hyperlink ref="M1848" location="Repair!A1" display="No" xr:uid="{00000000-0004-0000-0000-0000FB020000}"/>
    <hyperlink ref="M1849" location="Repair!A1" display="No" xr:uid="{00000000-0004-0000-0000-0000FC020000}"/>
    <hyperlink ref="M1850" location="Repair!A1" display="No" xr:uid="{00000000-0004-0000-0000-0000FD020000}"/>
    <hyperlink ref="M1854" location="Repair!A1" display="No" xr:uid="{00000000-0004-0000-0000-0000FE020000}"/>
    <hyperlink ref="M1860" location="Repair!A1" display="No" xr:uid="{00000000-0004-0000-0000-0000FF020000}"/>
    <hyperlink ref="M1861" location="Repair!A1" display="No" xr:uid="{00000000-0004-0000-0000-000000030000}"/>
    <hyperlink ref="M1867" location="Repair!A1" display="No" xr:uid="{00000000-0004-0000-0000-000001030000}"/>
    <hyperlink ref="M1868" location="Repair!A1" display="No" xr:uid="{00000000-0004-0000-0000-000002030000}"/>
    <hyperlink ref="M1872" location="Repair!A1" display="No" xr:uid="{00000000-0004-0000-0000-000003030000}"/>
    <hyperlink ref="M1873" location="Repair!A1" display="No" xr:uid="{00000000-0004-0000-0000-000004030000}"/>
    <hyperlink ref="M1879" location="Repair!A1" display="No" xr:uid="{00000000-0004-0000-0000-000005030000}"/>
    <hyperlink ref="M1880" location="Repair!A1" display="No" xr:uid="{00000000-0004-0000-0000-000006030000}"/>
    <hyperlink ref="M1884" location="Repair!A1" display="No" xr:uid="{00000000-0004-0000-0000-000007030000}"/>
    <hyperlink ref="M1885" location="Repair!A1" display="No" xr:uid="{00000000-0004-0000-0000-000008030000}"/>
    <hyperlink ref="M1886" location="Repair!A1" display="No" xr:uid="{00000000-0004-0000-0000-000009030000}"/>
    <hyperlink ref="M1890" location="Repair!A1" display="No" xr:uid="{00000000-0004-0000-0000-00000A030000}"/>
    <hyperlink ref="M1891" location="Repair!A1" display="No" xr:uid="{00000000-0004-0000-0000-00000B030000}"/>
    <hyperlink ref="M1892" location="Repair!A1" display="No" xr:uid="{00000000-0004-0000-0000-00000C030000}"/>
    <hyperlink ref="M1896" location="Repair!A1" display="No" xr:uid="{00000000-0004-0000-0000-00000D030000}"/>
    <hyperlink ref="M1897" location="Repair!A1" display="No" xr:uid="{00000000-0004-0000-0000-00000E030000}"/>
    <hyperlink ref="M1898" location="Repair!A1" display="No" xr:uid="{00000000-0004-0000-0000-00000F030000}"/>
    <hyperlink ref="M1902" location="Repair!A1" display="No" xr:uid="{00000000-0004-0000-0000-000010030000}"/>
    <hyperlink ref="M1903" location="Repair!A1" display="No" xr:uid="{00000000-0004-0000-0000-000011030000}"/>
    <hyperlink ref="M1904" location="Repair!A1" display="No" xr:uid="{00000000-0004-0000-0000-000012030000}"/>
    <hyperlink ref="M1909" location="Repair!A1" display="No" xr:uid="{00000000-0004-0000-0000-000013030000}"/>
    <hyperlink ref="M1910" location="Repair!A1" display="No" xr:uid="{00000000-0004-0000-0000-000014030000}"/>
    <hyperlink ref="M1914" location="Repair!A1" display="No" xr:uid="{00000000-0004-0000-0000-000015030000}"/>
    <hyperlink ref="M1915" location="Repair!A1" display="No" xr:uid="{00000000-0004-0000-0000-000016030000}"/>
    <hyperlink ref="M1916" location="Repair!A1" display="No" xr:uid="{00000000-0004-0000-0000-000017030000}"/>
    <hyperlink ref="M1920" location="Repair!A1" display="No" xr:uid="{00000000-0004-0000-0000-000018030000}"/>
    <hyperlink ref="M1921" location="Repair!A1" display="No" xr:uid="{00000000-0004-0000-0000-000019030000}"/>
    <hyperlink ref="M1927" location="Repair!A1" display="No" xr:uid="{00000000-0004-0000-0000-00001A030000}"/>
    <hyperlink ref="M1928" location="Repair!A1" display="No" xr:uid="{00000000-0004-0000-0000-00001B030000}"/>
    <hyperlink ref="M1932" location="Repair!A1" display="No" xr:uid="{00000000-0004-0000-0000-00001C030000}"/>
    <hyperlink ref="M1933" location="Repair!A1" display="No" xr:uid="{00000000-0004-0000-0000-00001D030000}"/>
    <hyperlink ref="M1934" location="Repair!A1" display="No" xr:uid="{00000000-0004-0000-0000-00001E030000}"/>
    <hyperlink ref="M1938" location="Repair!A1" display="No" xr:uid="{00000000-0004-0000-0000-00001F030000}"/>
    <hyperlink ref="M1939" location="Repair!A1" display="No" xr:uid="{00000000-0004-0000-0000-000020030000}"/>
    <hyperlink ref="M1940" location="Repair!A1" display="No" xr:uid="{00000000-0004-0000-0000-000021030000}"/>
    <hyperlink ref="M1941" location="Repair!A1" display="No" xr:uid="{00000000-0004-0000-0000-000022030000}"/>
    <hyperlink ref="M1942" location="Repair!A1" display="No" xr:uid="{00000000-0004-0000-0000-000023030000}"/>
    <hyperlink ref="M1943" location="Repair!A1" display="No" xr:uid="{00000000-0004-0000-0000-000024030000}"/>
    <hyperlink ref="M1944" location="Repair!A1" display="No" xr:uid="{00000000-0004-0000-0000-000025030000}"/>
    <hyperlink ref="M1945" location="Repair!A1" display="No" xr:uid="{00000000-0004-0000-0000-000026030000}"/>
    <hyperlink ref="M1960" location="Repair!A1" display="No" xr:uid="{00000000-0004-0000-0000-000027030000}"/>
    <hyperlink ref="M1961" location="Repair!A1" display="No" xr:uid="{00000000-0004-0000-0000-000028030000}"/>
    <hyperlink ref="M1967" location="Repair!A1" display="No" xr:uid="{00000000-0004-0000-0000-00002A030000}"/>
    <hyperlink ref="M1968" location="Repair!A1" display="No" xr:uid="{00000000-0004-0000-0000-00002B030000}"/>
    <hyperlink ref="M1969" location="Repair!A1" display="No" xr:uid="{00000000-0004-0000-0000-00002C030000}"/>
    <hyperlink ref="M1971" location="Repair!A1" display="No" xr:uid="{00000000-0004-0000-0000-00002D030000}"/>
    <hyperlink ref="M1972" location="Repair!A1" display="No" xr:uid="{00000000-0004-0000-0000-00002E030000}"/>
    <hyperlink ref="M1974" location="Repair!A1" display="No" xr:uid="{00000000-0004-0000-0000-00002F030000}"/>
    <hyperlink ref="M1975" location="Repair!A1" display="No" xr:uid="{00000000-0004-0000-0000-000030030000}"/>
    <hyperlink ref="M1978" location="Repair!A1" display="No" xr:uid="{00000000-0004-0000-0000-000031030000}"/>
    <hyperlink ref="M1979" location="Repair!A1" display="No" xr:uid="{00000000-0004-0000-0000-000032030000}"/>
    <hyperlink ref="M1981" location="Repair!A1" display="No" xr:uid="{00000000-0004-0000-0000-000033030000}"/>
    <hyperlink ref="M1982" location="Repair!A1" display="No" xr:uid="{00000000-0004-0000-0000-000034030000}"/>
    <hyperlink ref="M1984" location="Repair!A1" display="No" xr:uid="{00000000-0004-0000-0000-000035030000}"/>
    <hyperlink ref="M1985" location="Repair!A1" display="No" xr:uid="{00000000-0004-0000-0000-000036030000}"/>
    <hyperlink ref="M1987" location="Repair!A1" display="No" xr:uid="{00000000-0004-0000-0000-000037030000}"/>
    <hyperlink ref="M1922" location="Repair!A1" display="No" xr:uid="{00000000-0004-0000-0000-000038030000}"/>
    <hyperlink ref="M1926" location="Repair!A1" display="No" xr:uid="{00000000-0004-0000-0000-000039030000}"/>
    <hyperlink ref="M1970" location="Repair!A1" display="No" xr:uid="{00000000-0004-0000-0000-00003A030000}"/>
    <hyperlink ref="M1973" location="Repair!A1" display="No" xr:uid="{00000000-0004-0000-0000-00003B030000}"/>
    <hyperlink ref="M1976" location="Repair!A1" display="No" xr:uid="{00000000-0004-0000-0000-00003C030000}"/>
    <hyperlink ref="M1977" location="Repair!A1" display="No" xr:uid="{00000000-0004-0000-0000-00003D030000}"/>
    <hyperlink ref="M1980" location="Repair!A1" display="No" xr:uid="{00000000-0004-0000-0000-00003E030000}"/>
    <hyperlink ref="M1983" location="Repair!A1" display="No" xr:uid="{00000000-0004-0000-0000-00003F030000}"/>
    <hyperlink ref="M2168" location="Repair!A1" display="No" xr:uid="{00000000-0004-0000-0000-000040030000}"/>
    <hyperlink ref="M2169" location="Repair!A1" display="No" xr:uid="{00000000-0004-0000-0000-000041030000}"/>
    <hyperlink ref="M2170" location="Repair!A1" display="No" xr:uid="{00000000-0004-0000-0000-000042030000}"/>
    <hyperlink ref="M2171" location="Repair!A1" display="No" xr:uid="{00000000-0004-0000-0000-000043030000}"/>
    <hyperlink ref="M2172" location="Repair!A1" display="No" xr:uid="{00000000-0004-0000-0000-000044030000}"/>
    <hyperlink ref="M2173" location="Repair!A1" display="No" xr:uid="{00000000-0004-0000-0000-000045030000}"/>
    <hyperlink ref="M2174" location="Repair!A1" display="No" xr:uid="{00000000-0004-0000-0000-000046030000}"/>
    <hyperlink ref="M2175" location="Repair!A1" display="No" xr:uid="{00000000-0004-0000-0000-000047030000}"/>
    <hyperlink ref="M2176" location="Repair!A1" display="No" xr:uid="{00000000-0004-0000-0000-000048030000}"/>
    <hyperlink ref="M2177" location="Repair!A1" display="No" xr:uid="{00000000-0004-0000-0000-000049030000}"/>
    <hyperlink ref="M1432" location="Repair!A1" display="No" xr:uid="{00000000-0004-0000-0000-00004A030000}"/>
    <hyperlink ref="M1433" location="Repair!A1" display="No" xr:uid="{00000000-0004-0000-0000-00004B030000}"/>
    <hyperlink ref="M1434" location="Repair!A1" display="No" xr:uid="{00000000-0004-0000-0000-00004C030000}"/>
    <hyperlink ref="M1438" location="Repair!A1" display="No" xr:uid="{00000000-0004-0000-0000-00004D030000}"/>
    <hyperlink ref="M1439" location="Repair!A1" display="No" xr:uid="{00000000-0004-0000-0000-00004E030000}"/>
    <hyperlink ref="M1440" location="Repair!A1" display="No" xr:uid="{00000000-0004-0000-0000-00004F030000}"/>
    <hyperlink ref="M1442" location="Repair!A1" display="No" xr:uid="{00000000-0004-0000-0000-000050030000}"/>
    <hyperlink ref="M1444" location="Repair!A1" display="No" xr:uid="{00000000-0004-0000-0000-000051030000}"/>
    <hyperlink ref="M1447" location="Repair!A1" display="No" xr:uid="{00000000-0004-0000-0000-000052030000}"/>
    <hyperlink ref="M1448" location="Repair!A1" display="No" xr:uid="{00000000-0004-0000-0000-000053030000}"/>
    <hyperlink ref="M1445" location="Repair!A1" display="No" xr:uid="{00000000-0004-0000-0000-000054030000}"/>
    <hyperlink ref="M1446" location="Repair!A1" display="No" xr:uid="{00000000-0004-0000-0000-000055030000}"/>
    <hyperlink ref="M1449" location="Repair!A1" display="No" xr:uid="{00000000-0004-0000-0000-000056030000}"/>
    <hyperlink ref="M1450" location="Repair!A1" display="No" xr:uid="{00000000-0004-0000-0000-000057030000}"/>
    <hyperlink ref="M1452" location="Repair!A1" display="No" xr:uid="{00000000-0004-0000-0000-000058030000}"/>
    <hyperlink ref="M1453" location="Repair!A1" display="No" xr:uid="{00000000-0004-0000-0000-000059030000}"/>
    <hyperlink ref="M1456" location="Repair!A1" display="No" xr:uid="{00000000-0004-0000-0000-00005A030000}"/>
    <hyperlink ref="M1457" location="Repair!A1" display="No" xr:uid="{00000000-0004-0000-0000-00005B030000}"/>
    <hyperlink ref="M1460" location="Repair!A1" display="No" xr:uid="{00000000-0004-0000-0000-00005C030000}"/>
    <hyperlink ref="M1461" location="Repair!A1" display="No" xr:uid="{00000000-0004-0000-0000-00005D030000}"/>
    <hyperlink ref="M1462" location="Repair!A1" display="No" xr:uid="{00000000-0004-0000-0000-00005E030000}"/>
    <hyperlink ref="M1458" location="Repair!A1" display="No" xr:uid="{00000000-0004-0000-0000-00005F030000}"/>
    <hyperlink ref="M1459" location="Repair!A1" display="No" xr:uid="{00000000-0004-0000-0000-000060030000}"/>
    <hyperlink ref="M1465" location="Repair!A1" display="No" xr:uid="{00000000-0004-0000-0000-000061030000}"/>
    <hyperlink ref="M1466" location="Repair!A1" display="No" xr:uid="{00000000-0004-0000-0000-000062030000}"/>
    <hyperlink ref="M1463" location="Repair!A1" display="No" xr:uid="{00000000-0004-0000-0000-000063030000}"/>
    <hyperlink ref="M1464" location="Repair!A1" display="No" xr:uid="{00000000-0004-0000-0000-000064030000}"/>
    <hyperlink ref="M1467" location="Repair!A1" display="No" xr:uid="{00000000-0004-0000-0000-000065030000}"/>
    <hyperlink ref="M1468" location="Repair!A1" display="No" xr:uid="{00000000-0004-0000-0000-000066030000}"/>
    <hyperlink ref="M1470" location="Repair!A1" display="No" xr:uid="{00000000-0004-0000-0000-000067030000}"/>
    <hyperlink ref="M1474" location="Repair!A1" display="No" xr:uid="{00000000-0004-0000-0000-000068030000}"/>
    <hyperlink ref="M1475" location="Repair!A1" display="No" xr:uid="{00000000-0004-0000-0000-000069030000}"/>
    <hyperlink ref="M1476" location="Repair!A1" display="No" xr:uid="{00000000-0004-0000-0000-00006A030000}"/>
    <hyperlink ref="M1477" location="Repair!A1" display="No" xr:uid="{00000000-0004-0000-0000-00006B030000}"/>
    <hyperlink ref="M1483" location="Repair!A1" display="No" xr:uid="{00000000-0004-0000-0000-00006C030000}"/>
    <hyperlink ref="M1484" location="Repair!A1" display="No" xr:uid="{00000000-0004-0000-0000-00006D030000}"/>
    <hyperlink ref="M1481" location="Repair!A1" display="No" xr:uid="{00000000-0004-0000-0000-00006E030000}"/>
    <hyperlink ref="M1482" location="Repair!A1" display="No" xr:uid="{00000000-0004-0000-0000-00006F030000}"/>
    <hyperlink ref="M1485" location="Repair!A1" display="No" xr:uid="{00000000-0004-0000-0000-000070030000}"/>
    <hyperlink ref="M1486" location="Repair!A1" display="No" xr:uid="{00000000-0004-0000-0000-000071030000}"/>
    <hyperlink ref="M1488" location="Repair!A1" display="No" xr:uid="{00000000-0004-0000-0000-000072030000}"/>
    <hyperlink ref="M1489" location="Repair!A1" display="No" xr:uid="{00000000-0004-0000-0000-000073030000}"/>
    <hyperlink ref="M1490" location="Repair!A1" display="No" xr:uid="{00000000-0004-0000-0000-000074030000}"/>
    <hyperlink ref="M1491" location="Repair!A1" display="No" xr:uid="{00000000-0004-0000-0000-000075030000}"/>
    <hyperlink ref="M1497" location="Repair!A1" display="No" xr:uid="{00000000-0004-0000-0000-000076030000}"/>
    <hyperlink ref="M1498" location="Repair!A1" display="No" xr:uid="{00000000-0004-0000-0000-000077030000}"/>
    <hyperlink ref="M1495" location="Repair!A1" display="No" xr:uid="{00000000-0004-0000-0000-000078030000}"/>
    <hyperlink ref="M1496" location="Repair!A1" display="No" xr:uid="{00000000-0004-0000-0000-000079030000}"/>
    <hyperlink ref="M1504" location="Repair!A1" display="No" xr:uid="{00000000-0004-0000-0000-00007A030000}"/>
    <hyperlink ref="M1505" location="Repair!A1" display="No" xr:uid="{00000000-0004-0000-0000-00007B030000}"/>
    <hyperlink ref="M1506" location="Repair!A1" display="No" xr:uid="{00000000-0004-0000-0000-00007C030000}"/>
    <hyperlink ref="M2829" location="Repair!A1" display="No" xr:uid="{00000000-0004-0000-0000-00007D030000}"/>
    <hyperlink ref="M2830" location="Repair!A1" display="No" xr:uid="{00000000-0004-0000-0000-00007E030000}"/>
    <hyperlink ref="M1812" location="Repair!A1" display="No" xr:uid="{00000000-0004-0000-0000-00007F030000}"/>
    <hyperlink ref="M2767" location="Repair!A1" display="No" xr:uid="{00000000-0004-0000-0000-000080030000}"/>
    <hyperlink ref="M2255" location="Repair!A1" display="No" xr:uid="{00000000-0004-0000-0000-000081030000}"/>
    <hyperlink ref="M2256" location="Repair!A1" display="No" xr:uid="{00000000-0004-0000-0000-000082030000}"/>
    <hyperlink ref="M2257" location="Repair!A1" display="No" xr:uid="{00000000-0004-0000-0000-000083030000}"/>
    <hyperlink ref="M2258" location="Repair!A1" display="No" xr:uid="{00000000-0004-0000-0000-000084030000}"/>
    <hyperlink ref="M2259" location="Repair!A1" display="No" xr:uid="{00000000-0004-0000-0000-000085030000}"/>
    <hyperlink ref="M2260" location="Repair!A1" display="No" xr:uid="{00000000-0004-0000-0000-000086030000}"/>
    <hyperlink ref="M2261" location="Repair!A1" display="No" xr:uid="{00000000-0004-0000-0000-000087030000}"/>
    <hyperlink ref="M2262" location="Repair!A1" display="No" xr:uid="{00000000-0004-0000-0000-000088030000}"/>
    <hyperlink ref="M2263" location="Repair!A1" display="No" xr:uid="{00000000-0004-0000-0000-000089030000}"/>
    <hyperlink ref="M2491" location="Repair!A1" display="No" xr:uid="{00000000-0004-0000-0000-00008A030000}"/>
    <hyperlink ref="M1403" location="Repair!A1" display="No" xr:uid="{00000000-0004-0000-0000-00008B030000}"/>
    <hyperlink ref="M2236" location="Repair!A1" display="No" xr:uid="{00000000-0004-0000-0000-00008C030000}"/>
    <hyperlink ref="M2238" location="Repair!A1" display="No" xr:uid="{00000000-0004-0000-0000-00008D030000}"/>
    <hyperlink ref="M2245" location="Repair!A1" display="No" xr:uid="{00000000-0004-0000-0000-00008E030000}"/>
    <hyperlink ref="M2246" location="Repair!A1" display="No" xr:uid="{00000000-0004-0000-0000-00008F030000}"/>
    <hyperlink ref="M2247" location="Repair!A1" display="No" xr:uid="{00000000-0004-0000-0000-000090030000}"/>
    <hyperlink ref="M2248" location="Repair!A1" display="No" xr:uid="{00000000-0004-0000-0000-000091030000}"/>
    <hyperlink ref="M2249" location="Repair!A1" display="No" xr:uid="{00000000-0004-0000-0000-000092030000}"/>
    <hyperlink ref="M2250" location="Repair!A1" display="No" xr:uid="{00000000-0004-0000-0000-000093030000}"/>
    <hyperlink ref="M2251" location="Repair!A1" display="No" xr:uid="{00000000-0004-0000-0000-000094030000}"/>
    <hyperlink ref="M2252" location="Repair!A1" display="No" xr:uid="{00000000-0004-0000-0000-000095030000}"/>
    <hyperlink ref="M2253" location="Repair!A1" display="No" xr:uid="{00000000-0004-0000-0000-000096030000}"/>
    <hyperlink ref="M2254" location="Repair!A1" display="No" xr:uid="{00000000-0004-0000-0000-000097030000}"/>
    <hyperlink ref="M2264" location="Repair!A1" display="No" xr:uid="{00000000-0004-0000-0000-000098030000}"/>
    <hyperlink ref="M2270" location="Repair!A1" display="No" xr:uid="{00000000-0004-0000-0000-000099030000}"/>
    <hyperlink ref="M2271" location="Repair!A1" display="No" xr:uid="{00000000-0004-0000-0000-00009A030000}"/>
    <hyperlink ref="M2272" location="Repair!A1" display="No" xr:uid="{00000000-0004-0000-0000-00009B030000}"/>
    <hyperlink ref="M1514" location="Repair!A1" display="No" xr:uid="{00000000-0004-0000-0000-00009C030000}"/>
    <hyperlink ref="M1515" location="Repair!A1" display="No" xr:uid="{00000000-0004-0000-0000-00009D030000}"/>
    <hyperlink ref="M1516" location="Repair!A1" display="No" xr:uid="{00000000-0004-0000-0000-00009E030000}"/>
    <hyperlink ref="M1517" location="Repair!A1" display="No" xr:uid="{00000000-0004-0000-0000-00009F030000}"/>
    <hyperlink ref="D2889" location="'OPTION &amp; ACCESS'!A1" display="NOTE           When Utilizing this procedure code       Click HERE " xr:uid="{00000000-0004-0000-0000-0000A0030000}"/>
    <hyperlink ref="D2892" location="'OPTION &amp; ACCESS'!A1" display="NOTE           When Utilizing this procedure code       Click HERE " xr:uid="{00000000-0004-0000-0000-0000A1030000}"/>
    <hyperlink ref="D2895:D2904" location="'OPTION &amp; ACCESS'!A1" display="NOTE           When Utilizing this procedure code       Click HERE " xr:uid="{00000000-0004-0000-0000-0000A2030000}"/>
    <hyperlink ref="D2907" location="'OPTION &amp; ACCESS'!A1" display="NOTE           When Utilizing this procedure code       Click HERE " xr:uid="{00000000-0004-0000-0000-0000A3030000}"/>
    <hyperlink ref="D2906" location="'OPTION &amp; ACCESS'!A1" display="NOTE           When Utilizing this procedure code       Click HERE " xr:uid="{00000000-0004-0000-0000-0000A4030000}"/>
    <hyperlink ref="D2963" location="'OPTION &amp; ACCESS'!A1" display="NOTE           When Utilizing this procedure code       Click HERE " xr:uid="{00000000-0004-0000-0000-0000A5030000}"/>
    <hyperlink ref="D1342" location="'OPTION &amp; ACCESS'!A1" display="NOTE           When Utilizing this procedure code       Click HERE " xr:uid="{00000000-0004-0000-0000-0000A6030000}"/>
    <hyperlink ref="B1839" location="'POS 31 32 33'!A1" display="DME/MOB  Click Here POS 31 32" xr:uid="{00000000-0004-0000-0000-0000A7030000}"/>
    <hyperlink ref="D1846" location="'OPTION &amp; ACCESS'!A1" display="NOTE           When Utilizing this procedure code       Click HERE " xr:uid="{00000000-0004-0000-0000-0000A8030000}"/>
    <hyperlink ref="B1845" location="'POS 31 32 33'!A1" display="DME/MOB  Click Here POS 31 32" xr:uid="{00000000-0004-0000-0000-0000A9030000}"/>
    <hyperlink ref="D1855" location="'OPTION &amp; ACCESS'!A1" display="NOTE           When Utilizing this procedure code       Click HERE " xr:uid="{00000000-0004-0000-0000-0000AA030000}"/>
    <hyperlink ref="B1854" location="'POS 31 32 33'!A1" display="DME/MOB  Click Here POS 31 32" xr:uid="{00000000-0004-0000-0000-0000AB030000}"/>
    <hyperlink ref="B1861" location="'POS 31 32 33'!A1" display="DME/MOB  Click Here POS 31 32" xr:uid="{00000000-0004-0000-0000-0000AC030000}"/>
    <hyperlink ref="D2167" location="'OPTION &amp; ACCESS'!A1" display="NOTE           When Utilizing this procedure code       Click HERE " xr:uid="{00000000-0004-0000-0000-0000AD030000}"/>
    <hyperlink ref="D748" location="'HOSP BEDS'!A1" display="NOTE           When Utilizing this procedure code       CLICK HERE" xr:uid="{00000000-0004-0000-0000-0000AE030000}"/>
    <hyperlink ref="D749" location="'HOSP BEDS'!A1" display="NOTE           When Utilizing this procedure code       CLICK HERE" xr:uid="{00000000-0004-0000-0000-0000AF030000}"/>
    <hyperlink ref="D744" location="'HOSP BEDS'!A1" display="NOTE           When Utilizing this procedure code       CLICK HERE" xr:uid="{00000000-0004-0000-0000-0000B0030000}"/>
    <hyperlink ref="D743" location="'HOSP BEDS'!A1" display="NOTE           When Utilizing this procedure code       CLICK HERE" xr:uid="{00000000-0004-0000-0000-0000B1030000}"/>
    <hyperlink ref="D2796" location="'OPTION &amp; ACCESS'!A1" display="NOTE           When Utilizing this procedure code       Click HERE " xr:uid="{00000000-0004-0000-0000-0000B2030000}"/>
    <hyperlink ref="D2780:D2801" location="'OPTION &amp; ACCESS'!A1" display="NOTE           When Utilizing this procedure code       Click HERE " xr:uid="{00000000-0004-0000-0000-0000B3030000}"/>
    <hyperlink ref="D2779" location="'OPTION &amp; ACCESS'!A1" display="NOTE           When Utilizing this procedure code       Click HERE " xr:uid="{00000000-0004-0000-0000-0000B4030000}"/>
    <hyperlink ref="D2755:D2761" location="'OPTION &amp; ACCESS'!A1" display="NOTE           When Utilizing this procedure code       Click HERE " xr:uid="{00000000-0004-0000-0000-0000B5030000}"/>
    <hyperlink ref="D2749:D2754" location="'OPTION &amp; ACCESS'!A1" display="NOTE           When Utilizing this procedure code       Click HERE " xr:uid="{00000000-0004-0000-0000-0000B6030000}"/>
    <hyperlink ref="D2722:D2748" location="'OPTION &amp; ACCESS'!A1" display="NOTE           When Utilizing this procedure code       Click HERE " xr:uid="{00000000-0004-0000-0000-0000B7030000}"/>
    <hyperlink ref="M1401" location="Repair!A1" display="No" xr:uid="{00000000-0004-0000-0000-0000B8030000}"/>
    <hyperlink ref="M1402" location="Repair!A1" display="No" xr:uid="{00000000-0004-0000-0000-0000B9030000}"/>
    <hyperlink ref="M1957" location="Repair!A1" display="No" xr:uid="{00000000-0004-0000-0000-0000BA030000}"/>
    <hyperlink ref="D2648" location="'OPTION &amp; ACCESS'!A1" display="NOTE           When Utilizing this procedure code       Click HERE " xr:uid="{00000000-0004-0000-0000-0000BB030000}"/>
    <hyperlink ref="M2648" location="Repair!A1" display="No" xr:uid="{00000000-0004-0000-0000-0000BC030000}"/>
    <hyperlink ref="M2786" location="Repair!A1" display="No" xr:uid="{00000000-0004-0000-0000-0000BD030000}"/>
    <hyperlink ref="D2786" location="'OPTION &amp; ACCESS'!A1" display="NOTE           When Utilizing this procedure code       Click HERE " xr:uid="{00000000-0004-0000-0000-0000BE030000}"/>
    <hyperlink ref="M1285" location="Repair!A1" display="No" xr:uid="{00000000-0004-0000-0000-0000BF030000}"/>
    <hyperlink ref="M1291" location="Repair!A1" display="No" xr:uid="{00000000-0004-0000-0000-0000C0030000}"/>
    <hyperlink ref="M1524" location="Repair!A1" display="No" xr:uid="{00000000-0004-0000-0000-0000C1030000}"/>
    <hyperlink ref="M1538" location="Repair!A1" display="No" xr:uid="{00000000-0004-0000-0000-0000C3030000}"/>
    <hyperlink ref="M1539" location="Repair!A1" display="No" xr:uid="{00000000-0004-0000-0000-0000C4030000}"/>
    <hyperlink ref="M1540" location="Repair!A1" display="No" xr:uid="{00000000-0004-0000-0000-0000C5030000}"/>
    <hyperlink ref="M1541" location="Repair!A1" display="No" xr:uid="{00000000-0004-0000-0000-0000C6030000}"/>
    <hyperlink ref="M1542" location="Repair!A1" display="No" xr:uid="{00000000-0004-0000-0000-0000C7030000}"/>
    <hyperlink ref="D1552" location="'OPTION &amp; ACCESS'!A1" display="NOTE           When Utilizing this procedure code       Click HERE " xr:uid="{00000000-0004-0000-0000-0000C8030000}"/>
    <hyperlink ref="D1549" location="'OPTION &amp; ACCESS'!A1" display="NOTE           When Utilizing this procedure code       Click HERE " xr:uid="{00000000-0004-0000-0000-0000C9030000}"/>
    <hyperlink ref="D1550" location="'OPTION &amp; ACCESS'!A1" display="NOTE           When Utilizing this procedure code       Click HERE " xr:uid="{00000000-0004-0000-0000-0000CA030000}"/>
    <hyperlink ref="D1558" location="'OPTION &amp; ACCESS'!A1" display="NOTE           When Utilizing this procedure code       Click HERE " xr:uid="{00000000-0004-0000-0000-0000CB030000}"/>
    <hyperlink ref="D1559" location="'OPTION &amp; ACCESS'!A1" display="NOTE           When Utilizing this procedure code       Click HERE " xr:uid="{00000000-0004-0000-0000-0000CC030000}"/>
    <hyperlink ref="M1552" location="Repair!A1" display="No" xr:uid="{00000000-0004-0000-0000-0000CD030000}"/>
    <hyperlink ref="M1549" location="Repair!A1" display="No" xr:uid="{00000000-0004-0000-0000-0000CE030000}"/>
    <hyperlink ref="M1550" location="Repair!A1" display="No" xr:uid="{00000000-0004-0000-0000-0000CF030000}"/>
    <hyperlink ref="D2178" location="'OPTION &amp; ACCESS'!A1" display="NOTE           When Utilizing this procedure code       Click HERE " xr:uid="{00000000-0004-0000-0000-0000D0030000}"/>
    <hyperlink ref="M2178" location="Repair!A1" display="No" xr:uid="{00000000-0004-0000-0000-0000D1030000}"/>
    <hyperlink ref="D2180" location="'OPTION &amp; ACCESS'!A1" display="NOTE           When Utilizing this procedure code       Click HERE " xr:uid="{00000000-0004-0000-0000-0000D2030000}"/>
    <hyperlink ref="M2180" location="Repair!A1" display="No" xr:uid="{00000000-0004-0000-0000-0000D3030000}"/>
    <hyperlink ref="D2181" location="'OPTION &amp; ACCESS'!A1" display="NOTE           When Utilizing this procedure code       Click HERE " xr:uid="{00000000-0004-0000-0000-0000D4030000}"/>
    <hyperlink ref="D2182" location="'OPTION &amp; ACCESS'!A1" display="NOTE           When Utilizing this procedure code       Click HERE " xr:uid="{00000000-0004-0000-0000-0000D5030000}"/>
    <hyperlink ref="D2183" location="'OPTION &amp; ACCESS'!A1" display="NOTE           When Utilizing this procedure code       Click HERE " xr:uid="{00000000-0004-0000-0000-0000D6030000}"/>
    <hyperlink ref="D2184" location="'OPTION &amp; ACCESS'!A1" display="NOTE           When Utilizing this procedure code       Click HERE " xr:uid="{00000000-0004-0000-0000-0000D7030000}"/>
    <hyperlink ref="D2185" location="'OPTION &amp; ACCESS'!A1" display="NOTE           When Utilizing this procedure code       Click HERE " xr:uid="{00000000-0004-0000-0000-0000D8030000}"/>
    <hyperlink ref="D2186" location="'OPTION &amp; ACCESS'!A1" display="NOTE           When Utilizing this procedure code       Click HERE " xr:uid="{00000000-0004-0000-0000-0000D9030000}"/>
    <hyperlink ref="M2181" location="Repair!A1" display="No" xr:uid="{00000000-0004-0000-0000-0000DA030000}"/>
    <hyperlink ref="M2182" location="Repair!A1" display="No" xr:uid="{00000000-0004-0000-0000-0000DB030000}"/>
    <hyperlink ref="M2183" location="Repair!A1" display="No" xr:uid="{00000000-0004-0000-0000-0000DC030000}"/>
    <hyperlink ref="M2184" location="Repair!A1" display="No" xr:uid="{00000000-0004-0000-0000-0000DD030000}"/>
    <hyperlink ref="M2185" location="Repair!A1" display="No" xr:uid="{00000000-0004-0000-0000-0000DE030000}"/>
    <hyperlink ref="M2186" location="Repair!A1" display="No" xr:uid="{00000000-0004-0000-0000-0000DF030000}"/>
    <hyperlink ref="D2187" location="'OPTION &amp; ACCESS'!A1" display="NOTE           When Utilizing this procedure code       Click HERE " xr:uid="{00000000-0004-0000-0000-0000E0030000}"/>
    <hyperlink ref="M2187" location="Repair!A1" display="No" xr:uid="{00000000-0004-0000-0000-0000E1030000}"/>
    <hyperlink ref="D2199" location="'OPTION &amp; ACCESS'!A1" display="NOTE           When Utilizing this procedure code       Click HERE " xr:uid="{00000000-0004-0000-0000-0000E2030000}"/>
    <hyperlink ref="M2199" location="Repair!A1" display="No" xr:uid="{00000000-0004-0000-0000-0000E3030000}"/>
    <hyperlink ref="M2202" location="Repair!A1" display="No" xr:uid="{00000000-0004-0000-0000-0000E4030000}"/>
    <hyperlink ref="M2203" location="Repair!A1" display="No" xr:uid="{00000000-0004-0000-0000-0000E5030000}"/>
    <hyperlink ref="D2196" location="'OPTION &amp; ACCESS'!A1" display="NOTE           When Utilizing this procedure code       Click HERE " xr:uid="{00000000-0004-0000-0000-0000E6030000}"/>
    <hyperlink ref="M2196" location="Repair!A1" display="No" xr:uid="{00000000-0004-0000-0000-0000E7030000}"/>
    <hyperlink ref="M2205" location="Repair!A1" display="No" xr:uid="{00000000-0004-0000-0000-0000E8030000}"/>
    <hyperlink ref="D2239" location="'OPTION &amp; ACCESS'!A1" display="NOTE           When Utilizing this procedure code       Click HERE " xr:uid="{00000000-0004-0000-0000-0000E9030000}"/>
    <hyperlink ref="M2239" location="Repair!A1" display="No" xr:uid="{00000000-0004-0000-0000-0000EA030000}"/>
    <hyperlink ref="D2240" location="'OPTION &amp; ACCESS'!A1" display="NOTE           When Utilizing this procedure code       Click HERE " xr:uid="{00000000-0004-0000-0000-0000EB030000}"/>
    <hyperlink ref="M2240" location="Repair!A1" display="No" xr:uid="{00000000-0004-0000-0000-0000EC030000}"/>
    <hyperlink ref="D2242" location="'OPTION &amp; ACCESS'!A1" display="NOTE           When Utilizing this procedure code       Click HERE " xr:uid="{00000000-0004-0000-0000-0000ED030000}"/>
    <hyperlink ref="M2242" location="Repair!A1" display="No" xr:uid="{00000000-0004-0000-0000-0000EE030000}"/>
    <hyperlink ref="D2243" location="'OPTION &amp; ACCESS'!A1" display="NOTE           When Utilizing this procedure code       Click HERE " xr:uid="{00000000-0004-0000-0000-0000EF030000}"/>
    <hyperlink ref="M2243" location="Repair!A1" display="No" xr:uid="{00000000-0004-0000-0000-0000F0030000}"/>
    <hyperlink ref="D2244" location="'OPTION &amp; ACCESS'!A1" display="NOTE           When Utilizing this procedure code       Click HERE " xr:uid="{00000000-0004-0000-0000-0000F1030000}"/>
    <hyperlink ref="M2244" location="Repair!A1" display="No" xr:uid="{00000000-0004-0000-0000-0000F2030000}"/>
    <hyperlink ref="M2265" location="Repair!A1" display="No" xr:uid="{00000000-0004-0000-0000-0000F3030000}"/>
    <hyperlink ref="M2266" location="Repair!A1" display="No" xr:uid="{00000000-0004-0000-0000-0000F4030000}"/>
    <hyperlink ref="M2267" location="Repair!A1" display="No" xr:uid="{00000000-0004-0000-0000-0000F5030000}"/>
    <hyperlink ref="M2268" location="Repair!A1" display="No" xr:uid="{00000000-0004-0000-0000-0000F6030000}"/>
    <hyperlink ref="M2269" location="Repair!A1" display="No" xr:uid="{00000000-0004-0000-0000-0000F7030000}"/>
    <hyperlink ref="D2286" location="'OPTION &amp; ACCESS'!A1" display="NOTE           When Utilizing this procedure code       Click HERE " xr:uid="{00000000-0004-0000-0000-0000F8030000}"/>
    <hyperlink ref="M2286" location="Repair!A1" display="No" xr:uid="{00000000-0004-0000-0000-0000F9030000}"/>
    <hyperlink ref="D2289" location="'OPTION &amp; ACCESS'!A1" display="NOTE           When Utilizing this procedure code       Click HERE " xr:uid="{00000000-0004-0000-0000-0000FA030000}"/>
    <hyperlink ref="M2289" location="Repair!A1" display="No" xr:uid="{00000000-0004-0000-0000-0000FB030000}"/>
    <hyperlink ref="D2283" location="'OPTION &amp; ACCESS'!A1" display="NOTE           When Utilizing this procedure code       Click HERE " xr:uid="{00000000-0004-0000-0000-0000FC030000}"/>
    <hyperlink ref="M2283" location="Repair!A1" display="No" xr:uid="{00000000-0004-0000-0000-0000FD030000}"/>
    <hyperlink ref="D2285" location="'OPTION &amp; ACCESS'!A1" display="NOTE           When Utilizing this procedure code       Click HERE " xr:uid="{00000000-0004-0000-0000-0000FE030000}"/>
    <hyperlink ref="M2285" location="Repair!A1" display="No" xr:uid="{00000000-0004-0000-0000-0000FF030000}"/>
    <hyperlink ref="D2291" location="'OPTION &amp; ACCESS'!A1" display="NOTE           When Utilizing this procedure code       Click HERE " xr:uid="{00000000-0004-0000-0000-000000040000}"/>
    <hyperlink ref="M2291" location="Repair!A1" display="No" xr:uid="{00000000-0004-0000-0000-000001040000}"/>
    <hyperlink ref="D2297" location="'OPTION &amp; ACCESS'!A1" display="NOTE           When Utilizing this procedure code       Click HERE " xr:uid="{00000000-0004-0000-0000-000002040000}"/>
    <hyperlink ref="M2297" location="Repair!A1" display="No" xr:uid="{00000000-0004-0000-0000-000003040000}"/>
    <hyperlink ref="D2307" location="'OPTION &amp; ACCESS'!A1" display="NOTE           When Utilizing this procedure code       Click HERE " xr:uid="{00000000-0004-0000-0000-000004040000}"/>
    <hyperlink ref="M2307" location="Repair!A1" display="No" xr:uid="{00000000-0004-0000-0000-000005040000}"/>
    <hyperlink ref="D2309" location="'OPTION &amp; ACCESS'!A1" display="NOTE           When Utilizing this procedure code       Click HERE " xr:uid="{00000000-0004-0000-0000-000006040000}"/>
    <hyperlink ref="M2309" location="Repair!A1" display="No" xr:uid="{00000000-0004-0000-0000-000007040000}"/>
    <hyperlink ref="D2326" location="'OPTION &amp; ACCESS'!A1" display="NOTE           When Utilizing this procedure code       Click HERE " xr:uid="{00000000-0004-0000-0000-000008040000}"/>
    <hyperlink ref="M2326" location="Repair!A1" display="No" xr:uid="{00000000-0004-0000-0000-000009040000}"/>
    <hyperlink ref="D2333" location="'OPTION &amp; ACCESS'!A1" display="NOTE           When Utilizing this procedure code       Click HERE " xr:uid="{00000000-0004-0000-0000-00000A040000}"/>
    <hyperlink ref="M2333" location="Repair!A1" display="No" xr:uid="{00000000-0004-0000-0000-00000B040000}"/>
    <hyperlink ref="D2332" location="'OPTION &amp; ACCESS'!A1" display="NOTE           When Utilizing this procedure code       Click HERE " xr:uid="{00000000-0004-0000-0000-00000C040000}"/>
    <hyperlink ref="M2332" location="Repair!A1" display="No" xr:uid="{00000000-0004-0000-0000-00000D040000}"/>
    <hyperlink ref="D2339" location="'OPTION &amp; ACCESS'!A1" display="NOTE           When Utilizing this procedure code       Click HERE " xr:uid="{00000000-0004-0000-0000-00000E040000}"/>
    <hyperlink ref="M2339" location="Repair!A1" display="No" xr:uid="{00000000-0004-0000-0000-00000F040000}"/>
    <hyperlink ref="D2338" location="'OPTION &amp; ACCESS'!A1" display="NOTE           When Utilizing this procedure code       Click HERE " xr:uid="{00000000-0004-0000-0000-000010040000}"/>
    <hyperlink ref="M2338" location="Repair!A1" display="No" xr:uid="{00000000-0004-0000-0000-000011040000}"/>
    <hyperlink ref="D2344" location="'OPTION &amp; ACCESS'!A1" display="NOTE           When Utilizing this procedure code       Click HERE " xr:uid="{00000000-0004-0000-0000-000012040000}"/>
    <hyperlink ref="M2344" location="Repair!A1" display="No" xr:uid="{00000000-0004-0000-0000-000013040000}"/>
    <hyperlink ref="D2345" location="'OPTION &amp; ACCESS'!A1" display="NOTE           When Utilizing this procedure code       Click HERE " xr:uid="{00000000-0004-0000-0000-000014040000}"/>
    <hyperlink ref="M2345" location="Repair!A1" display="No" xr:uid="{00000000-0004-0000-0000-000015040000}"/>
    <hyperlink ref="D2350" location="'OPTION &amp; ACCESS'!A1" display="NOTE           When Utilizing this procedure code       Click HERE " xr:uid="{00000000-0004-0000-0000-000016040000}"/>
    <hyperlink ref="M2350" location="Repair!A1" display="No" xr:uid="{00000000-0004-0000-0000-000017040000}"/>
    <hyperlink ref="D2351" location="'OPTION &amp; ACCESS'!A1" display="NOTE           When Utilizing this procedure code       Click HERE " xr:uid="{00000000-0004-0000-0000-000018040000}"/>
    <hyperlink ref="M2351" location="Repair!A1" display="No" xr:uid="{00000000-0004-0000-0000-000019040000}"/>
    <hyperlink ref="D2357" location="'OPTION &amp; ACCESS'!A1" display="NOTE           When Utilizing this procedure code       Click HERE " xr:uid="{00000000-0004-0000-0000-00001A040000}"/>
    <hyperlink ref="M2357" location="Repair!A1" display="No" xr:uid="{00000000-0004-0000-0000-00001B040000}"/>
    <hyperlink ref="D2358" location="'OPTION &amp; ACCESS'!A1" display="NOTE           When Utilizing this procedure code       Click HERE " xr:uid="{00000000-0004-0000-0000-00001C040000}"/>
    <hyperlink ref="M2358" location="Repair!A1" display="No" xr:uid="{00000000-0004-0000-0000-00001D040000}"/>
    <hyperlink ref="M2362" location="Repair!A1" display="No" xr:uid="{00000000-0004-0000-0000-00001E040000}"/>
    <hyperlink ref="M2363" location="Repair!A1" display="No" xr:uid="{00000000-0004-0000-0000-00001F040000}"/>
    <hyperlink ref="M2364" location="Repair!A1" display="No" xr:uid="{00000000-0004-0000-0000-000020040000}"/>
    <hyperlink ref="M2538" location="Repair!A1" display="No" xr:uid="{00000000-0004-0000-0000-000021040000}"/>
    <hyperlink ref="M2544" location="Repair!A1" display="No" xr:uid="{00000000-0004-0000-0000-000022040000}"/>
    <hyperlink ref="M2545" location="Repair!A1" display="No" xr:uid="{00000000-0004-0000-0000-000023040000}"/>
    <hyperlink ref="M2547" location="Repair!A1" display="No" xr:uid="{00000000-0004-0000-0000-000024040000}"/>
    <hyperlink ref="M2548" location="Repair!A1" display="No" xr:uid="{00000000-0004-0000-0000-000025040000}"/>
    <hyperlink ref="M2550" location="Repair!A1" display="No" xr:uid="{00000000-0004-0000-0000-000026040000}"/>
    <hyperlink ref="M2551" location="Repair!A1" display="No" xr:uid="{00000000-0004-0000-0000-000027040000}"/>
    <hyperlink ref="M2553" location="Repair!A1" display="No" xr:uid="{00000000-0004-0000-0000-000028040000}"/>
    <hyperlink ref="M2554" location="Repair!A1" display="No" xr:uid="{00000000-0004-0000-0000-000029040000}"/>
    <hyperlink ref="M2556" location="Repair!A1" display="No" xr:uid="{00000000-0004-0000-0000-00002A040000}"/>
    <hyperlink ref="M2557" location="Repair!A1" display="No" xr:uid="{00000000-0004-0000-0000-00002B040000}"/>
    <hyperlink ref="M2559" location="Repair!A1" display="No" xr:uid="{00000000-0004-0000-0000-00002C040000}"/>
    <hyperlink ref="M2562" location="Repair!A1" display="No" xr:uid="{00000000-0004-0000-0000-00002D040000}"/>
    <hyperlink ref="M2563" location="Repair!A1" display="No" xr:uid="{00000000-0004-0000-0000-00002E040000}"/>
    <hyperlink ref="M2564" location="Repair!A1" display="No" xr:uid="{00000000-0004-0000-0000-00002F040000}"/>
    <hyperlink ref="M2565" location="Repair!A1" display="No" xr:uid="{00000000-0004-0000-0000-000030040000}"/>
    <hyperlink ref="M2568" location="Repair!A1" display="No" xr:uid="{00000000-0004-0000-0000-000031040000}"/>
    <hyperlink ref="M2569" location="Repair!A1" display="No" xr:uid="{00000000-0004-0000-0000-000032040000}"/>
    <hyperlink ref="M2570" location="Repair!A1" display="No" xr:uid="{00000000-0004-0000-0000-000033040000}"/>
    <hyperlink ref="M2571" location="Repair!A1" display="No" xr:uid="{00000000-0004-0000-0000-000034040000}"/>
    <hyperlink ref="M2575" location="Repair!A1" display="No" xr:uid="{00000000-0004-0000-0000-000035040000}"/>
    <hyperlink ref="M2579" location="Repair!A1" display="No" xr:uid="{00000000-0004-0000-0000-000036040000}"/>
    <hyperlink ref="M2581" location="Repair!A1" display="No" xr:uid="{00000000-0004-0000-0000-000037040000}"/>
    <hyperlink ref="D2637" location="'OPTION &amp; ACCESS'!A1" display="NOTE           When Utilizing this procedure code       Click HERE " xr:uid="{00000000-0004-0000-0000-000038040000}"/>
    <hyperlink ref="M2637" location="Repair!A1" display="No" xr:uid="{00000000-0004-0000-0000-000039040000}"/>
    <hyperlink ref="D2642" location="'OPTION &amp; ACCESS'!A1" display="NOTE           When Utilizing this procedure code       Click HERE " xr:uid="{00000000-0004-0000-0000-00003A040000}"/>
    <hyperlink ref="M2642" location="Repair!A1" display="No" xr:uid="{00000000-0004-0000-0000-00003B040000}"/>
    <hyperlink ref="D2643" location="'OPTION &amp; ACCESS'!A1" display="NOTE           When Utilizing this procedure code       Click HERE " xr:uid="{00000000-0004-0000-0000-00003C040000}"/>
    <hyperlink ref="D2644" location="'OPTION &amp; ACCESS'!A1" display="NOTE           When Utilizing this procedure code       Click HERE " xr:uid="{00000000-0004-0000-0000-00003D040000}"/>
    <hyperlink ref="D2647" location="'OPTION &amp; ACCESS'!A1" display="NOTE           When Utilizing this procedure code       Click HERE " xr:uid="{00000000-0004-0000-0000-00003E040000}"/>
    <hyperlink ref="M2643" location="Repair!A1" display="No" xr:uid="{00000000-0004-0000-0000-00003F040000}"/>
    <hyperlink ref="M2644" location="Repair!A1" display="No" xr:uid="{00000000-0004-0000-0000-000040040000}"/>
    <hyperlink ref="M2647" location="Repair!A1" display="No" xr:uid="{00000000-0004-0000-0000-000041040000}"/>
    <hyperlink ref="D2649" location="'OPTION &amp; ACCESS'!A1" display="NOTE           When Utilizing this procedure code       Click HERE " xr:uid="{00000000-0004-0000-0000-000042040000}"/>
    <hyperlink ref="M2649" location="Repair!A1" display="No" xr:uid="{00000000-0004-0000-0000-000043040000}"/>
    <hyperlink ref="D2655" location="'OPTION &amp; ACCESS'!A1" display="NOTE           When Utilizing this procedure code       Click HERE " xr:uid="{00000000-0004-0000-0000-000044040000}"/>
    <hyperlink ref="M2655" location="Repair!A1" display="No" xr:uid="{00000000-0004-0000-0000-000045040000}"/>
    <hyperlink ref="D2661" location="'OPTION &amp; ACCESS'!A1" display="NOTE           When Utilizing this procedure code       Click HERE " xr:uid="{00000000-0004-0000-0000-000046040000}"/>
    <hyperlink ref="D2662" location="'OPTION &amp; ACCESS'!A1" display="NOTE           When Utilizing this procedure code       Click HERE " xr:uid="{00000000-0004-0000-0000-000047040000}"/>
    <hyperlink ref="M2661" location="Repair!A1" display="No" xr:uid="{00000000-0004-0000-0000-000048040000}"/>
    <hyperlink ref="M2662" location="Repair!A1" display="No" xr:uid="{00000000-0004-0000-0000-000049040000}"/>
    <hyperlink ref="D2673" location="'OPTION &amp; ACCESS'!A1" display="NOTE           When Utilizing this procedure code       Click HERE " xr:uid="{00000000-0004-0000-0000-00004A040000}"/>
    <hyperlink ref="M2673" location="Repair!A1" display="No" xr:uid="{00000000-0004-0000-0000-00004B040000}"/>
    <hyperlink ref="D2679" location="'OPTION &amp; ACCESS'!A1" display="NOTE           When Utilizing this procedure code       Click HERE " xr:uid="{00000000-0004-0000-0000-00004C040000}"/>
    <hyperlink ref="M2679" location="Repair!A1" display="No" xr:uid="{00000000-0004-0000-0000-00004D040000}"/>
    <hyperlink ref="D2685" location="'OPTION &amp; ACCESS'!A1" display="NOTE           When Utilizing this procedure code       Click HERE " xr:uid="{00000000-0004-0000-0000-00004E040000}"/>
    <hyperlink ref="M2685" location="Repair!A1" display="No" xr:uid="{00000000-0004-0000-0000-00004F040000}"/>
    <hyperlink ref="D2691" location="'OPTION &amp; ACCESS'!A1" display="NOTE           When Utilizing this procedure code       Click HERE " xr:uid="{00000000-0004-0000-0000-000050040000}"/>
    <hyperlink ref="D2692" location="'OPTION &amp; ACCESS'!A1" display="NOTE           When Utilizing this procedure code       Click HERE " xr:uid="{00000000-0004-0000-0000-000051040000}"/>
    <hyperlink ref="M2691" location="Repair!A1" display="No" xr:uid="{00000000-0004-0000-0000-000052040000}"/>
    <hyperlink ref="M2692" location="Repair!A1" display="No" xr:uid="{00000000-0004-0000-0000-000053040000}"/>
    <hyperlink ref="D2695" location="'OPTION &amp; ACCESS'!A1" display="NOTE           When Utilizing this procedure code       Click HERE " xr:uid="{00000000-0004-0000-0000-000054040000}"/>
    <hyperlink ref="M2695" location="Repair!A1" display="No" xr:uid="{00000000-0004-0000-0000-000055040000}"/>
    <hyperlink ref="D2701" location="'OPTION &amp; ACCESS'!A1" display="NOTE           When Utilizing this procedure code       Click HERE " xr:uid="{00000000-0004-0000-0000-000056040000}"/>
    <hyperlink ref="M2701" location="Repair!A1" display="No" xr:uid="{00000000-0004-0000-0000-000057040000}"/>
    <hyperlink ref="D2707" location="'OPTION &amp; ACCESS'!A1" display="NOTE           When Utilizing this procedure code       Click HERE " xr:uid="{00000000-0004-0000-0000-000058040000}"/>
    <hyperlink ref="M2707" location="Repair!A1" display="No" xr:uid="{00000000-0004-0000-0000-000059040000}"/>
    <hyperlink ref="M2713" location="Repair!A1" display="No" xr:uid="{00000000-0004-0000-0000-00005A040000}"/>
    <hyperlink ref="M2721" location="Repair!A1" display="No" xr:uid="{00000000-0004-0000-0000-00005B040000}"/>
    <hyperlink ref="D2721" location="'OPTION &amp; ACCESS'!A1" display="NOTE           When Utilizing this procedure code       Click HERE " xr:uid="{00000000-0004-0000-0000-00005C040000}"/>
    <hyperlink ref="M2727" location="Repair!A1" display="No" xr:uid="{00000000-0004-0000-0000-00005D040000}"/>
    <hyperlink ref="D2727" location="'OPTION &amp; ACCESS'!A1" display="NOTE           When Utilizing this procedure code       Click HERE " xr:uid="{00000000-0004-0000-0000-00005E040000}"/>
    <hyperlink ref="M2733" location="Repair!A1" display="No" xr:uid="{00000000-0004-0000-0000-00005F040000}"/>
    <hyperlink ref="D2733" location="'OPTION &amp; ACCESS'!A1" display="NOTE           When Utilizing this procedure code       Click HERE " xr:uid="{00000000-0004-0000-0000-000060040000}"/>
    <hyperlink ref="M2743" location="Repair!A1" display="No" xr:uid="{00000000-0004-0000-0000-000061040000}"/>
    <hyperlink ref="D2743" location="'OPTION &amp; ACCESS'!A1" display="NOTE           When Utilizing this procedure code       Click HERE " xr:uid="{00000000-0004-0000-0000-000062040000}"/>
    <hyperlink ref="M2749" location="Repair!A1" display="No" xr:uid="{00000000-0004-0000-0000-000063040000}"/>
    <hyperlink ref="M2750" location="Repair!A1" display="No" xr:uid="{00000000-0004-0000-0000-000064040000}"/>
    <hyperlink ref="D2749" location="'OPTION &amp; ACCESS'!A1" display="NOTE           When Utilizing this procedure code       Click HERE " xr:uid="{00000000-0004-0000-0000-000065040000}"/>
    <hyperlink ref="D2750" location="'OPTION &amp; ACCESS'!A1" display="NOTE           When Utilizing this procedure code       Click HERE " xr:uid="{00000000-0004-0000-0000-000066040000}"/>
    <hyperlink ref="M2755" location="Repair!A1" display="No" xr:uid="{00000000-0004-0000-0000-000067040000}"/>
    <hyperlink ref="D2755" location="'OPTION &amp; ACCESS'!A1" display="NOTE           When Utilizing this procedure code       Click HERE " xr:uid="{00000000-0004-0000-0000-000068040000}"/>
    <hyperlink ref="D2756" location="'OPTION &amp; ACCESS'!A1" display="NOTE           When Utilizing this procedure code       Click HERE " xr:uid="{00000000-0004-0000-0000-000069040000}"/>
    <hyperlink ref="M2756" location="Repair!A1" display="No" xr:uid="{00000000-0004-0000-0000-00006A040000}"/>
    <hyperlink ref="M2761" location="Repair!A1" display="No" xr:uid="{00000000-0004-0000-0000-00006B040000}"/>
    <hyperlink ref="M2762" location="Repair!A1" display="No" xr:uid="{00000000-0004-0000-0000-00006C040000}"/>
    <hyperlink ref="M2763" location="Repair!A1" display="No" xr:uid="{00000000-0004-0000-0000-00006D040000}"/>
    <hyperlink ref="M2764" location="Repair!A1" display="No" xr:uid="{00000000-0004-0000-0000-00006E040000}"/>
    <hyperlink ref="M2765" location="Repair!A1" display="No" xr:uid="{00000000-0004-0000-0000-00006F040000}"/>
    <hyperlink ref="M2768" location="Repair!A1" display="No" xr:uid="{00000000-0004-0000-0000-000070040000}"/>
    <hyperlink ref="M2769" location="Repair!A1" display="No" xr:uid="{00000000-0004-0000-0000-000071040000}"/>
    <hyperlink ref="M2770" location="Repair!A1" display="No" xr:uid="{00000000-0004-0000-0000-000072040000}"/>
    <hyperlink ref="M2771" location="Repair!A1" display="No" xr:uid="{00000000-0004-0000-0000-000073040000}"/>
    <hyperlink ref="M2774" location="Repair!A1" display="No" xr:uid="{00000000-0004-0000-0000-000074040000}"/>
    <hyperlink ref="D2774" location="'OPTION &amp; ACCESS'!A1" display="NOTE           When Utilizing this procedure code       Click HERE " xr:uid="{00000000-0004-0000-0000-000075040000}"/>
    <hyperlink ref="M2775" location="Repair!A1" display="No" xr:uid="{00000000-0004-0000-0000-000076040000}"/>
    <hyperlink ref="D2775" location="'OPTION &amp; ACCESS'!A1" display="NOTE           When Utilizing this procedure code       Click HERE " xr:uid="{00000000-0004-0000-0000-000077040000}"/>
    <hyperlink ref="M2776" location="Repair!A1" display="No" xr:uid="{00000000-0004-0000-0000-000078040000}"/>
    <hyperlink ref="D2776" location="'OPTION &amp; ACCESS'!A1" display="NOTE           When Utilizing this procedure code       Click HERE " xr:uid="{00000000-0004-0000-0000-000079040000}"/>
    <hyperlink ref="M2777" location="Repair!A1" display="No" xr:uid="{00000000-0004-0000-0000-00007A040000}"/>
    <hyperlink ref="D2777" location="'OPTION &amp; ACCESS'!A1" display="NOTE           When Utilizing this procedure code       Click HERE " xr:uid="{00000000-0004-0000-0000-00007B040000}"/>
    <hyperlink ref="M2778" location="Repair!A1" display="No" xr:uid="{00000000-0004-0000-0000-00007C040000}"/>
    <hyperlink ref="D2778" location="'OPTION &amp; ACCESS'!A1" display="NOTE           When Utilizing this procedure code       Click HERE " xr:uid="{00000000-0004-0000-0000-00007D040000}"/>
    <hyperlink ref="M2780" location="Repair!A1" display="No" xr:uid="{00000000-0004-0000-0000-00007E040000}"/>
    <hyperlink ref="D2780" location="'OPTION &amp; ACCESS'!A1" display="NOTE           When Utilizing this procedure code       Click HERE " xr:uid="{00000000-0004-0000-0000-00007F040000}"/>
    <hyperlink ref="M2781" location="Repair!A1" display="No" xr:uid="{00000000-0004-0000-0000-000080040000}"/>
    <hyperlink ref="D2781" location="'OPTION &amp; ACCESS'!A1" display="NOTE           When Utilizing this procedure code       Click HERE " xr:uid="{00000000-0004-0000-0000-000081040000}"/>
    <hyperlink ref="M2782" location="Repair!A1" display="No" xr:uid="{00000000-0004-0000-0000-000082040000}"/>
    <hyperlink ref="D2782" location="'OPTION &amp; ACCESS'!A1" display="NOTE           When Utilizing this procedure code       Click HERE " xr:uid="{00000000-0004-0000-0000-000083040000}"/>
    <hyperlink ref="M2783" location="Repair!A1" display="No" xr:uid="{00000000-0004-0000-0000-000084040000}"/>
    <hyperlink ref="D2783" location="'OPTION &amp; ACCESS'!A1" display="NOTE           When Utilizing this procedure code       Click HERE " xr:uid="{00000000-0004-0000-0000-000085040000}"/>
    <hyperlink ref="D2789" location="'OPTION &amp; ACCESS'!A1" display="NOTE           When Utilizing this procedure code       Click HERE " xr:uid="{00000000-0004-0000-0000-000086040000}"/>
    <hyperlink ref="M2789" location="Repair!A1" display="No" xr:uid="{00000000-0004-0000-0000-000087040000}"/>
    <hyperlink ref="D2784" location="'OPTION &amp; ACCESS'!A1" display="NOTE           When Utilizing this procedure code       Click HERE " xr:uid="{00000000-0004-0000-0000-000088040000}"/>
    <hyperlink ref="M2784" location="Repair!A1" display="No" xr:uid="{00000000-0004-0000-0000-000089040000}"/>
    <hyperlink ref="D2788" location="'OPTION &amp; ACCESS'!A1" display="NOTE           When Utilizing this procedure code       Click HERE " xr:uid="{00000000-0004-0000-0000-00008A040000}"/>
    <hyperlink ref="M2788" location="Repair!A1" display="No" xr:uid="{00000000-0004-0000-0000-00008B040000}"/>
    <hyperlink ref="D2787" location="'OPTION &amp; ACCESS'!A1" display="NOTE           When Utilizing this procedure code       Click HERE " xr:uid="{00000000-0004-0000-0000-00008C040000}"/>
    <hyperlink ref="M2787" location="Repair!A1" display="No" xr:uid="{00000000-0004-0000-0000-00008D040000}"/>
    <hyperlink ref="M2790" location="Repair!A1" display="No" xr:uid="{00000000-0004-0000-0000-00008E040000}"/>
    <hyperlink ref="M2791" location="Repair!A1" display="No" xr:uid="{00000000-0004-0000-0000-00008F040000}"/>
    <hyperlink ref="D2790" location="'OPTION &amp; ACCESS'!A1" display="NOTE           When Utilizing this procedure code       Click HERE " xr:uid="{00000000-0004-0000-0000-000090040000}"/>
    <hyperlink ref="D2791" location="'OPTION &amp; ACCESS'!A1" display="NOTE           When Utilizing this procedure code       Click HERE " xr:uid="{00000000-0004-0000-0000-000091040000}"/>
    <hyperlink ref="M2793" location="Repair!A1" display="No" xr:uid="{00000000-0004-0000-0000-000092040000}"/>
    <hyperlink ref="D2793" location="'OPTION &amp; ACCESS'!A1" display="NOTE           When Utilizing this procedure code       Click HERE " xr:uid="{00000000-0004-0000-0000-000093040000}"/>
    <hyperlink ref="M2797" location="Repair!A1" display="No" xr:uid="{00000000-0004-0000-0000-000094040000}"/>
    <hyperlink ref="D2797" location="'OPTION &amp; ACCESS'!A1" display="NOTE           When Utilizing this procedure code       Click HERE " xr:uid="{00000000-0004-0000-0000-000095040000}"/>
    <hyperlink ref="M2798" location="Repair!A1" display="No" xr:uid="{00000000-0004-0000-0000-000096040000}"/>
    <hyperlink ref="D2798" location="'OPTION &amp; ACCESS'!A1" display="NOTE           When Utilizing this procedure code       Click HERE " xr:uid="{00000000-0004-0000-0000-000097040000}"/>
    <hyperlink ref="M2799" location="Repair!A1" display="No" xr:uid="{00000000-0004-0000-0000-000098040000}"/>
    <hyperlink ref="D2799" location="'OPTION &amp; ACCESS'!A1" display="NOTE           When Utilizing this procedure code       Click HERE " xr:uid="{00000000-0004-0000-0000-000099040000}"/>
    <hyperlink ref="M2802" location="Repair!A1" display="No" xr:uid="{00000000-0004-0000-0000-00009A040000}"/>
    <hyperlink ref="M2803" location="Repair!A1" display="No" xr:uid="{00000000-0004-0000-0000-00009B040000}"/>
    <hyperlink ref="M2804" location="Repair!A1" display="No" xr:uid="{00000000-0004-0000-0000-00009C040000}"/>
    <hyperlink ref="M2805" location="Repair!A1" display="No" xr:uid="{00000000-0004-0000-0000-00009D040000}"/>
    <hyperlink ref="M2806" location="Repair!A1" display="No" xr:uid="{00000000-0004-0000-0000-00009E040000}"/>
    <hyperlink ref="M2808" location="Repair!A1" display="No" xr:uid="{00000000-0004-0000-0000-00009F040000}"/>
    <hyperlink ref="M2809" location="Repair!A1" display="No" xr:uid="{00000000-0004-0000-0000-0000A0040000}"/>
    <hyperlink ref="M2810" location="Repair!A1" display="No" xr:uid="{00000000-0004-0000-0000-0000A1040000}"/>
    <hyperlink ref="M2828" location="Repair!A1" display="No" xr:uid="{00000000-0004-0000-0000-0000A4040000}"/>
    <hyperlink ref="M2831" location="Repair!A1" display="No" xr:uid="{00000000-0004-0000-0000-0000A5040000}"/>
    <hyperlink ref="M2872" location="Repair!A1" display="No" xr:uid="{00000000-0004-0000-0000-0000A6040000}"/>
    <hyperlink ref="M2873" location="Repair!A1" display="No" xr:uid="{00000000-0004-0000-0000-0000A7040000}"/>
    <hyperlink ref="M2874" location="Repair!A1" display="No" xr:uid="{00000000-0004-0000-0000-0000A8040000}"/>
    <hyperlink ref="D2887" location="'OPTION &amp; ACCESS'!A1" display="NOTE           When Utilizing this procedure code       Click HERE " xr:uid="{00000000-0004-0000-0000-0000A9040000}"/>
    <hyperlink ref="D2890" location="'OPTION &amp; ACCESS'!A1" display="NOTE           When Utilizing this procedure code       Click HERE " xr:uid="{00000000-0004-0000-0000-0000AA040000}"/>
    <hyperlink ref="D2891" location="'OPTION &amp; ACCESS'!A1" display="NOTE           When Utilizing this procedure code       Click HERE " xr:uid="{00000000-0004-0000-0000-0000AB040000}"/>
    <hyperlink ref="D2893" location="'OPTION &amp; ACCESS'!A1" display="NOTE           When Utilizing this procedure code       Click HERE " xr:uid="{00000000-0004-0000-0000-0000AC040000}"/>
    <hyperlink ref="D2894" location="'OPTION &amp; ACCESS'!A1" display="NOTE           When Utilizing this procedure code       Click HERE " xr:uid="{00000000-0004-0000-0000-0000AD040000}"/>
    <hyperlink ref="D2905" location="'OPTION &amp; ACCESS'!A1" display="NOTE           When Utilizing this procedure code       Click HERE " xr:uid="{00000000-0004-0000-0000-0000AE040000}"/>
    <hyperlink ref="D2908" location="'OPTION &amp; ACCESS'!A1" display="NOTE           When Utilizing this procedure code       Click HERE " xr:uid="{00000000-0004-0000-0000-0000AF040000}"/>
    <hyperlink ref="D2909" location="'OPTION &amp; ACCESS'!A1" display="NOTE           When Utilizing this procedure code       Click HERE " xr:uid="{00000000-0004-0000-0000-0000B0040000}"/>
    <hyperlink ref="D2910" location="'OPTION &amp; ACCESS'!A1" display="NOTE           When Utilizing this procedure code       Click HERE " xr:uid="{00000000-0004-0000-0000-0000B1040000}"/>
    <hyperlink ref="D2911" location="'OPTION &amp; ACCESS'!A1" display="NOTE           When Utilizing this procedure code       Click HERE " xr:uid="{00000000-0004-0000-0000-0000B2040000}"/>
    <hyperlink ref="D2912" location="'OPTION &amp; ACCESS'!A1" display="NOTE           When Utilizing this procedure code       Click HERE " xr:uid="{00000000-0004-0000-0000-0000B3040000}"/>
    <hyperlink ref="D2913" location="'OPTION &amp; ACCESS'!A1" display="NOTE           When Utilizing this procedure code       Click HERE " xr:uid="{00000000-0004-0000-0000-0000B4040000}"/>
    <hyperlink ref="D2914" location="'OPTION &amp; ACCESS'!A1" display="NOTE           When Utilizing this procedure code       Click HERE " xr:uid="{00000000-0004-0000-0000-0000B5040000}"/>
    <hyperlink ref="D2915" location="'OPTION &amp; ACCESS'!A1" display="NOTE           When Utilizing this procedure code       Click HERE " xr:uid="{00000000-0004-0000-0000-0000B6040000}"/>
    <hyperlink ref="D2916" location="'OPTION &amp; ACCESS'!A1" display="NOTE           When Utilizing this procedure code       Click HERE " xr:uid="{00000000-0004-0000-0000-0000B7040000}"/>
    <hyperlink ref="D2917" location="'OPTION &amp; ACCESS'!A1" display="NOTE           When Utilizing this procedure code       Click HERE " xr:uid="{00000000-0004-0000-0000-0000B8040000}"/>
    <hyperlink ref="D2918" location="'OPTION &amp; ACCESS'!A1" display="NOTE           When Utilizing this procedure code       Click HERE " xr:uid="{00000000-0004-0000-0000-0000B9040000}"/>
    <hyperlink ref="D2919" location="'OPTION &amp; ACCESS'!A1" display="NOTE           When Utilizing this procedure code       Click HERE " xr:uid="{00000000-0004-0000-0000-0000BA040000}"/>
    <hyperlink ref="D2920" location="'OPTION &amp; ACCESS'!A1" display="NOTE           When Utilizing this procedure code       Click HERE " xr:uid="{00000000-0004-0000-0000-0000BB040000}"/>
    <hyperlink ref="D2921" location="'OPTION &amp; ACCESS'!A1" display="NOTE           When Utilizing this procedure code       Click HERE " xr:uid="{00000000-0004-0000-0000-0000BC040000}"/>
    <hyperlink ref="D2922" location="'OPTION &amp; ACCESS'!A1" display="NOTE           When Utilizing this procedure code       Click HERE " xr:uid="{00000000-0004-0000-0000-0000BD040000}"/>
    <hyperlink ref="D2923" location="'OPTION &amp; ACCESS'!A1" display="NOTE           When Utilizing this procedure code       Click HERE " xr:uid="{00000000-0004-0000-0000-0000BE040000}"/>
    <hyperlink ref="D2924" location="'OPTION &amp; ACCESS'!A1" display="NOTE           When Utilizing this procedure code       Click HERE " xr:uid="{00000000-0004-0000-0000-0000BF040000}"/>
    <hyperlink ref="D2925" location="'OPTION &amp; ACCESS'!A1" display="NOTE           When Utilizing this procedure code       Click HERE " xr:uid="{00000000-0004-0000-0000-0000C0040000}"/>
    <hyperlink ref="D2926" location="'OPTION &amp; ACCESS'!A1" display="NOTE           When Utilizing this procedure code       Click HERE " xr:uid="{00000000-0004-0000-0000-0000C1040000}"/>
    <hyperlink ref="D2927" location="'OPTION &amp; ACCESS'!A1" display="NOTE           When Utilizing this procedure code       Click HERE " xr:uid="{00000000-0004-0000-0000-0000C2040000}"/>
    <hyperlink ref="D2928" location="'OPTION &amp; ACCESS'!A1" display="NOTE           When Utilizing this procedure code       Click HERE " xr:uid="{00000000-0004-0000-0000-0000C3040000}"/>
    <hyperlink ref="D2929" location="'OPTION &amp; ACCESS'!A1" display="NOTE           When Utilizing this procedure code       Click HERE " xr:uid="{00000000-0004-0000-0000-0000C4040000}"/>
    <hyperlink ref="D2930" location="'OPTION &amp; ACCESS'!A1" display="NOTE           When Utilizing this procedure code       Click HERE " xr:uid="{00000000-0004-0000-0000-0000C5040000}"/>
    <hyperlink ref="D2931" location="'OPTION &amp; ACCESS'!A1" display="NOTE           When Utilizing this procedure code       Click HERE " xr:uid="{00000000-0004-0000-0000-0000C6040000}"/>
    <hyperlink ref="D2932" location="'OPTION &amp; ACCESS'!A1" display="NOTE           When Utilizing this procedure code       Click HERE " xr:uid="{00000000-0004-0000-0000-0000C7040000}"/>
    <hyperlink ref="D2933" location="'OPTION &amp; ACCESS'!A1" display="NOTE           When Utilizing this procedure code       Click HERE " xr:uid="{00000000-0004-0000-0000-0000C8040000}"/>
    <hyperlink ref="D2934" location="'OPTION &amp; ACCESS'!A1" display="NOTE           When Utilizing this procedure code       Click HERE " xr:uid="{00000000-0004-0000-0000-0000C9040000}"/>
    <hyperlink ref="D2935" location="'OPTION &amp; ACCESS'!A1" display="NOTE           When Utilizing this procedure code       Click HERE " xr:uid="{00000000-0004-0000-0000-0000CA040000}"/>
    <hyperlink ref="D2936" location="'OPTION &amp; ACCESS'!A1" display="NOTE           When Utilizing this procedure code       Click HERE " xr:uid="{00000000-0004-0000-0000-0000CB040000}"/>
    <hyperlink ref="D2937" location="'OPTION &amp; ACCESS'!A1" display="NOTE           When Utilizing this procedure code       Click HERE " xr:uid="{00000000-0004-0000-0000-0000CC040000}"/>
    <hyperlink ref="D2938" location="'OPTION &amp; ACCESS'!A1" display="NOTE           When Utilizing this procedure code       Click HERE " xr:uid="{00000000-0004-0000-0000-0000CD040000}"/>
    <hyperlink ref="D2939" location="'OPTION &amp; ACCESS'!A1" display="NOTE           When Utilizing this procedure code       Click HERE " xr:uid="{00000000-0004-0000-0000-0000CE040000}"/>
    <hyperlink ref="D2940" location="'OPTION &amp; ACCESS'!A1" display="NOTE           When Utilizing this procedure code       Click HERE " xr:uid="{00000000-0004-0000-0000-0000CF040000}"/>
    <hyperlink ref="D2941" location="'OPTION &amp; ACCESS'!A1" display="NOTE           When Utilizing this procedure code       Click HERE " xr:uid="{00000000-0004-0000-0000-0000D0040000}"/>
    <hyperlink ref="D2942" location="'OPTION &amp; ACCESS'!A1" display="NOTE           When Utilizing this procedure code       Click HERE " xr:uid="{00000000-0004-0000-0000-0000D1040000}"/>
    <hyperlink ref="D2943" location="'OPTION &amp; ACCESS'!A1" display="NOTE           When Utilizing this procedure code       Click HERE " xr:uid="{00000000-0004-0000-0000-0000D2040000}"/>
    <hyperlink ref="D2944" location="'OPTION &amp; ACCESS'!A1" display="NOTE           When Utilizing this procedure code       Click HERE " xr:uid="{00000000-0004-0000-0000-0000D3040000}"/>
    <hyperlink ref="D2953" location="'OPTION &amp; ACCESS'!A1" display="NOTE           When Utilizing this procedure code       Click HERE " xr:uid="{00000000-0004-0000-0000-0000D4040000}"/>
    <hyperlink ref="D2954" location="'OPTION &amp; ACCESS'!A1" display="NOTE           When Utilizing this procedure code       Click HERE " xr:uid="{00000000-0004-0000-0000-0000D5040000}"/>
    <hyperlink ref="D2955" location="'OPTION &amp; ACCESS'!A1" display="NOTE           When Utilizing this procedure code       Click HERE " xr:uid="{00000000-0004-0000-0000-0000D6040000}"/>
    <hyperlink ref="D2956" location="'OPTION &amp; ACCESS'!A1" display="NOTE           When Utilizing this procedure code       Click HERE " xr:uid="{00000000-0004-0000-0000-0000D7040000}"/>
    <hyperlink ref="D2957" location="'OPTION &amp; ACCESS'!A1" display="NOTE           When Utilizing this procedure code       Click HERE " xr:uid="{00000000-0004-0000-0000-0000D8040000}"/>
    <hyperlink ref="D2958" location="'OPTION &amp; ACCESS'!A1" display="NOTE           When Utilizing this procedure code       Click HERE " xr:uid="{00000000-0004-0000-0000-0000D9040000}"/>
    <hyperlink ref="D2959" location="'OPTION &amp; ACCESS'!A1" display="NOTE           When Utilizing this procedure code       Click HERE " xr:uid="{00000000-0004-0000-0000-0000DA040000}"/>
    <hyperlink ref="D2960" location="'OPTION &amp; ACCESS'!A1" display="NOTE           When Utilizing this procedure code       Click HERE " xr:uid="{00000000-0004-0000-0000-0000DB040000}"/>
    <hyperlink ref="D2962" location="'OPTION &amp; ACCESS'!A1" display="NOTE           When Utilizing this procedure code       Click HERE " xr:uid="{00000000-0004-0000-0000-0000DC040000}"/>
    <hyperlink ref="D2965" location="'OPTION &amp; ACCESS'!A1" display="NOTE           When Utilizing this procedure code       Click HERE " xr:uid="{00000000-0004-0000-0000-0000DD040000}"/>
    <hyperlink ref="D562" location="'DME MAC A List'!A1" display="NOTE           When Utilizing this procedure code                         Click HERE " xr:uid="{00000000-0004-0000-0000-0000DE040000}"/>
    <hyperlink ref="D590" location="'DME MAC A List'!A1" display="NOTE           When Utilizing this procedure code                         Click HERE " xr:uid="{00000000-0004-0000-0000-0000DF040000}"/>
    <hyperlink ref="D588" location="'DME MAC A List'!A1" display="NOTE           When Utilizing this procedure code                         Click HERE " xr:uid="{00000000-0004-0000-0000-0000E0040000}"/>
    <hyperlink ref="B2993:B2994" location="'POS 31 32 33'!A1" display="DME/MOB  Click Here POS 31 32" xr:uid="{00000000-0004-0000-0000-0000E1040000}"/>
    <hyperlink ref="B2985:B2986" location="'POS 31 32 33'!A1" display="DME/MOB  Click Here POS 31 32" xr:uid="{00000000-0004-0000-0000-0000E2040000}"/>
    <hyperlink ref="B2977:B2978" location="'POS 31 32 33'!A1" display="DME/MOB  Click Here POS 31 32" xr:uid="{00000000-0004-0000-0000-0000E3040000}"/>
    <hyperlink ref="B2973:B2974" location="'POS 31 32 33'!A1" display="DME/MOB  Click Here POS 31 32" xr:uid="{00000000-0004-0000-0000-0000E4040000}"/>
    <hyperlink ref="B2969:B2970" location="'POS 31 32 33'!A1" display="DME/MOB  Click Here POS 31 32" xr:uid="{00000000-0004-0000-0000-0000E5040000}"/>
    <hyperlink ref="B2958" location="'POS 31 32 33'!A1" display="DME/MOB  Click Here POS 31 32" xr:uid="{00000000-0004-0000-0000-0000E6040000}"/>
    <hyperlink ref="B2957" location="'POS 31 32 33'!A1" display="DME/MOB  Click Here POS 31 32" xr:uid="{00000000-0004-0000-0000-0000E7040000}"/>
    <hyperlink ref="B2956" location="'POS 31 32 33'!A1" display="DME/MOB  Click Here POS 31 32" xr:uid="{00000000-0004-0000-0000-0000E8040000}"/>
    <hyperlink ref="B2955" location="'POS 31 32 33'!A1" display="DME/MOB  Click Here POS 31 32" xr:uid="{00000000-0004-0000-0000-0000E9040000}"/>
    <hyperlink ref="B2954" location="'POS 31 32 33'!A1" display="DME/MOB  Click Here POS 31 32" xr:uid="{00000000-0004-0000-0000-0000EA040000}"/>
    <hyperlink ref="B2953" location="'POS 31 32 33'!A1" display="DME/MOB  Click Here POS 31 32" xr:uid="{00000000-0004-0000-0000-0000EB040000}"/>
    <hyperlink ref="B2952" location="'POS 31 32 33'!A1" display="DME/MOB  Click Here POS 31 32" xr:uid="{00000000-0004-0000-0000-0000EC040000}"/>
    <hyperlink ref="B2951" location="'POS 31 32 33'!A1" display="DME/MOB  Click Here POS 31 32" xr:uid="{00000000-0004-0000-0000-0000ED040000}"/>
    <hyperlink ref="B2950" location="'POS 31 32 33'!A1" display="DME/MOB  Click Here POS 31 32" xr:uid="{00000000-0004-0000-0000-0000EE040000}"/>
    <hyperlink ref="B2949" location="'POS 31 32 33'!A1" display="DME/MOB  Click Here POS 31 32" xr:uid="{00000000-0004-0000-0000-0000EF040000}"/>
    <hyperlink ref="B2948" location="'POS 31 32 33'!A1" display="DME/MOB  Click Here POS 31 32" xr:uid="{00000000-0004-0000-0000-0000F0040000}"/>
    <hyperlink ref="B2947" location="'POS 31 32 33'!A1" display="DME/MOB  Click Here POS 31 32" xr:uid="{00000000-0004-0000-0000-0000F1040000}"/>
    <hyperlink ref="B2946" location="'POS 31 32 33'!A1" display="DME/MOB  Click Here POS 31 32" xr:uid="{00000000-0004-0000-0000-0000F2040000}"/>
    <hyperlink ref="B2945" location="'POS 31 32 33'!A1" display="DME/MOB  Click Here POS 31 32" xr:uid="{00000000-0004-0000-0000-0000F3040000}"/>
    <hyperlink ref="B2944" location="'POS 31 32 33'!A1" display="DME/MOB  Click Here POS 31 32" xr:uid="{00000000-0004-0000-0000-0000F4040000}"/>
    <hyperlink ref="B2943" location="'POS 31 32 33'!A1" display="DME/MOB  Click Here POS 31 32" xr:uid="{00000000-0004-0000-0000-0000F5040000}"/>
    <hyperlink ref="B2942" location="'POS 31 32 33'!A1" display="DME/MOB  Click Here POS 31 32" xr:uid="{00000000-0004-0000-0000-0000F6040000}"/>
    <hyperlink ref="B2941" location="'POS 31 32 33'!A1" display="DME/MOB  Click Here POS 31 32" xr:uid="{00000000-0004-0000-0000-0000F7040000}"/>
    <hyperlink ref="B2940" location="'POS 31 32 33'!A1" display="DME/MOB  Click Here POS 31 32" xr:uid="{00000000-0004-0000-0000-0000F8040000}"/>
    <hyperlink ref="B2939" location="'POS 31 32 33'!A1" display="DME/MOB  Click Here POS 31 32" xr:uid="{00000000-0004-0000-0000-0000F9040000}"/>
    <hyperlink ref="B2938" location="'POS 31 32 33'!A1" display="DME/MOB  Click Here POS 31 32" xr:uid="{00000000-0004-0000-0000-0000FA040000}"/>
    <hyperlink ref="B2937" location="'POS 31 32 33'!A1" display="DME/MOB  Click Here POS 31 32" xr:uid="{00000000-0004-0000-0000-0000FB040000}"/>
    <hyperlink ref="B2936" location="'POS 31 32 33'!A1" display="DME/MOB  Click Here POS 31 32" xr:uid="{00000000-0004-0000-0000-0000FC040000}"/>
    <hyperlink ref="B2935" location="'POS 31 32 33'!A1" display="DME/MOB  Click Here POS 31 32" xr:uid="{00000000-0004-0000-0000-0000FD040000}"/>
    <hyperlink ref="B2934" location="'POS 31 32 33'!A1" display="DME/MOB  Click Here POS 31 32" xr:uid="{00000000-0004-0000-0000-0000FE040000}"/>
    <hyperlink ref="B2933" location="'POS 31 32 33'!A1" display="DME/MOB  Click Here POS 31 32" xr:uid="{00000000-0004-0000-0000-0000FF040000}"/>
    <hyperlink ref="B2932" location="'POS 31 32 33'!A1" display="DME/MOB  Click Here POS 31 32" xr:uid="{00000000-0004-0000-0000-000000050000}"/>
    <hyperlink ref="B2931" location="'POS 31 32 33'!A1" display="DME/MOB  Click Here POS 31 32" xr:uid="{00000000-0004-0000-0000-000001050000}"/>
    <hyperlink ref="B2930" location="'POS 31 32 33'!A1" display="DME/MOB  Click Here POS 31 32" xr:uid="{00000000-0004-0000-0000-000002050000}"/>
    <hyperlink ref="B2929" location="'POS 31 32 33'!A1" display="DME/MOB  Click Here POS 31 32" xr:uid="{00000000-0004-0000-0000-000003050000}"/>
    <hyperlink ref="B2928" location="'POS 31 32 33'!A1" display="DME/MOB  Click Here POS 31 32" xr:uid="{00000000-0004-0000-0000-000004050000}"/>
    <hyperlink ref="B2927" location="'POS 31 32 33'!A1" display="DME/MOB  Click Here POS 31 32" xr:uid="{00000000-0004-0000-0000-000005050000}"/>
    <hyperlink ref="B2926" location="'POS 31 32 33'!A1" display="DME/MOB  Click Here POS 31 32" xr:uid="{00000000-0004-0000-0000-000006050000}"/>
    <hyperlink ref="B2925" location="'POS 31 32 33'!A1" display="DME/MOB  Click Here POS 31 32" xr:uid="{00000000-0004-0000-0000-000007050000}"/>
    <hyperlink ref="B2924" location="'POS 31 32 33'!A1" display="DME/MOB  Click Here POS 31 32" xr:uid="{00000000-0004-0000-0000-000008050000}"/>
    <hyperlink ref="B2923" location="'POS 31 32 33'!A1" display="DME/MOB  Click Here POS 31 32" xr:uid="{00000000-0004-0000-0000-000009050000}"/>
    <hyperlink ref="B2922" location="'POS 31 32 33'!A1" display="DME/MOB  Click Here POS 31 32" xr:uid="{00000000-0004-0000-0000-00000A050000}"/>
    <hyperlink ref="B2921" location="'POS 31 32 33'!A1" display="DME/MOB  Click Here POS 31 32" xr:uid="{00000000-0004-0000-0000-00000B050000}"/>
    <hyperlink ref="B2920" location="'POS 31 32 33'!A1" display="DME/MOB  Click Here POS 31 32" xr:uid="{00000000-0004-0000-0000-00000C050000}"/>
    <hyperlink ref="B2919" location="'POS 31 32 33'!A1" display="DME/MOB  Click Here POS 31 32" xr:uid="{00000000-0004-0000-0000-00000D050000}"/>
    <hyperlink ref="B2918" location="'POS 31 32 33'!A1" display="DME/MOB  Click Here POS 31 32" xr:uid="{00000000-0004-0000-0000-00000E050000}"/>
    <hyperlink ref="B2917" location="'POS 31 32 33'!A1" display="DME/MOB  Click Here POS 31 32" xr:uid="{00000000-0004-0000-0000-00000F050000}"/>
    <hyperlink ref="B2916" location="'POS 31 32 33'!A1" display="DME/MOB  Click Here POS 31 32" xr:uid="{00000000-0004-0000-0000-000010050000}"/>
    <hyperlink ref="B2915" location="'POS 31 32 33'!A1" display="DME/MOB  Click Here POS 31 32" xr:uid="{00000000-0004-0000-0000-000011050000}"/>
    <hyperlink ref="B2914" location="'POS 31 32 33'!A1" display="DME/MOB  Click Here POS 31 32" xr:uid="{00000000-0004-0000-0000-000012050000}"/>
    <hyperlink ref="B2913" location="'POS 31 32 33'!A1" display="DME/MOB  Click Here POS 31 32" xr:uid="{00000000-0004-0000-0000-000013050000}"/>
    <hyperlink ref="B2912" location="'POS 31 32 33'!A1" display="DME/MOB  Click Here POS 31 32" xr:uid="{00000000-0004-0000-0000-000014050000}"/>
    <hyperlink ref="B2911" location="'POS 31 32 33'!A1" display="DME/MOB  Click Here POS 31 32" xr:uid="{00000000-0004-0000-0000-000015050000}"/>
    <hyperlink ref="B2910" location="'POS 31 32 33'!A1" display="DME/MOB  Click Here POS 31 32" xr:uid="{00000000-0004-0000-0000-000016050000}"/>
    <hyperlink ref="B2909" location="'POS 31 32 33'!A1" display="DME/MOB  Click Here POS 31 32" xr:uid="{00000000-0004-0000-0000-000017050000}"/>
    <hyperlink ref="B2903" location="'POS 31 32 33'!A1" display="DME/MOB  Click Here POS 31 32" xr:uid="{00000000-0004-0000-0000-000018050000}"/>
    <hyperlink ref="B2892" location="'POS 31 32 33'!A1" display="DME/MOB  Click Here POS 31 32" xr:uid="{00000000-0004-0000-0000-000019050000}"/>
    <hyperlink ref="B2891" location="'POS 31 32 33'!A1" display="DME/MOB  Click Here POS 31 32" xr:uid="{00000000-0004-0000-0000-00001A050000}"/>
    <hyperlink ref="B2889" location="'POS 31 32 33'!A1" display="DME/MOB  Click Here POS 31 32" xr:uid="{00000000-0004-0000-0000-00001B050000}"/>
    <hyperlink ref="B2888" location="'POS 31 32 33'!A1" display="DME/MOB  Click Here POS 31 32" xr:uid="{00000000-0004-0000-0000-00001C050000}"/>
    <hyperlink ref="B2884" location="'POS 31 32 33'!A1" display="DME/MOB  Click Here POS 31 32" xr:uid="{00000000-0004-0000-0000-00001D050000}"/>
    <hyperlink ref="B2886" location="'POS 31 32 33'!A1" display="DME/MOB  Click Here POS 31 32" xr:uid="{00000000-0004-0000-0000-00001E050000}"/>
    <hyperlink ref="B2578" location="'POS 31 32 33'!A1" display="DME/MOB  Click Here POS 31 32" xr:uid="{00000000-0004-0000-0000-00001F050000}"/>
    <hyperlink ref="B2576" location="'POS 31 32 33'!A1" display="DME/MOB  Click Here POS 31 32" xr:uid="{00000000-0004-0000-0000-000020050000}"/>
    <hyperlink ref="B2582" location="'POS 31 32 33'!A1" display="DME/MOB  Click Here POS 31 32" xr:uid="{00000000-0004-0000-0000-000021050000}"/>
    <hyperlink ref="B2581" location="'POS 31 32 33'!A1" display="DME/MOB  Click Here POS 31 32" xr:uid="{00000000-0004-0000-0000-000022050000}"/>
    <hyperlink ref="B2580" location="'POS 31 32 33'!A1" display="DME/MOB  Click Here POS 31 32" xr:uid="{00000000-0004-0000-0000-000023050000}"/>
    <hyperlink ref="B2572" location="'POS 31 32 33'!A1" display="DME/MOB  Click Here POS 31 32" xr:uid="{00000000-0004-0000-0000-000024050000}"/>
    <hyperlink ref="B2568" location="'POS 31 32 33'!A1" display="DME/MOB  Click Here POS 31 32" xr:uid="{00000000-0004-0000-0000-000025050000}"/>
    <hyperlink ref="B2567" location="'POS 31 32 33'!A1" display="DME/MOB  Click Here POS 31 32" xr:uid="{00000000-0004-0000-0000-000026050000}"/>
    <hyperlink ref="B2566" location="'POS 31 32 33'!A1" display="DME/MOB  Click Here POS 31 32" xr:uid="{00000000-0004-0000-0000-000027050000}"/>
    <hyperlink ref="B2565" location="'POS 31 32 33'!A1" display="DME/MOB  Click Here POS 31 32" xr:uid="{00000000-0004-0000-0000-000028050000}"/>
    <hyperlink ref="B2562" location="'POS 31 32 33'!A1" display="DME/MOB  Click Here POS 31 32" xr:uid="{00000000-0004-0000-0000-000029050000}"/>
    <hyperlink ref="B2561" location="'POS 31 32 33'!A1" display="DME/MOB  Click Here POS 31 32" xr:uid="{00000000-0004-0000-0000-00002A050000}"/>
    <hyperlink ref="B2560" location="'POS 31 32 33'!A1" display="DME/MOB  Click Here POS 31 32" xr:uid="{00000000-0004-0000-0000-00002B050000}"/>
    <hyperlink ref="B2559" location="'POS 31 32 33'!A1" display="DME/MOB  Click Here POS 31 32" xr:uid="{00000000-0004-0000-0000-00002C050000}"/>
    <hyperlink ref="B2556" location="'POS 31 32 33'!A1" display="DME/MOB  Click Here POS 31 32" xr:uid="{00000000-0004-0000-0000-00002D050000}"/>
    <hyperlink ref="B2554" location="'POS 31 32 33'!A1" display="DME/MOB  Click Here POS 31 32" xr:uid="{00000000-0004-0000-0000-00002E050000}"/>
    <hyperlink ref="B2553" location="'POS 31 32 33'!A1" display="DME/MOB  Click Here POS 31 32" xr:uid="{00000000-0004-0000-0000-00002F050000}"/>
    <hyperlink ref="B2551" location="'POS 31 32 33'!A1" display="DME/MOB  Click Here POS 31 32" xr:uid="{00000000-0004-0000-0000-000030050000}"/>
    <hyperlink ref="B2550" location="'POS 31 32 33'!A1" display="DME/MOB  Click Here POS 31 32" xr:uid="{00000000-0004-0000-0000-000031050000}"/>
    <hyperlink ref="B2548" location="'POS 31 32 33'!A1" display="DME/MOB  Click Here POS 31 32" xr:uid="{00000000-0004-0000-0000-000032050000}"/>
    <hyperlink ref="B2547" location="'POS 31 32 33'!A1" display="DME/MOB  Click Here POS 31 32" xr:uid="{00000000-0004-0000-0000-000033050000}"/>
    <hyperlink ref="B2545" location="'POS 31 32 33'!A1" display="DME/MOB  Click Here POS 31 32" xr:uid="{00000000-0004-0000-0000-000034050000}"/>
    <hyperlink ref="B2544" location="'POS 31 32 33'!A1" display="DME/MOB  Click Here POS 31 32" xr:uid="{00000000-0004-0000-0000-000035050000}"/>
    <hyperlink ref="B2542" location="'POS 31 32 33'!A1" display="DME/MOB  Click Here POS 31 32" xr:uid="{00000000-0004-0000-0000-000036050000}"/>
    <hyperlink ref="B2541" location="'POS 31 32 33'!A1" display="DME/MOB  Click Here POS 31 32" xr:uid="{00000000-0004-0000-0000-000037050000}"/>
    <hyperlink ref="B2537" location="'POS 31 32 33'!A1" display="DME/MOB  Click Here POS 31 32" xr:uid="{00000000-0004-0000-0000-000038050000}"/>
    <hyperlink ref="B2536" location="'POS 31 32 33'!A1" display="DME/MOB  Click Here POS 31 32" xr:uid="{00000000-0004-0000-0000-000039050000}"/>
    <hyperlink ref="B2535" location="'POS 31 32 33'!A1" display="DME/MOB  Click Here POS 31 32" xr:uid="{00000000-0004-0000-0000-00003A050000}"/>
    <hyperlink ref="B2506" location="'POS 31 32 33'!A1" display="DME/MOB  Click Here POS 31 32" xr:uid="{00000000-0004-0000-0000-00003B050000}"/>
    <hyperlink ref="B2501" location="'POS 31 32 33'!A1" display="DME/MOB  Click Here POS 31 32" xr:uid="{00000000-0004-0000-0000-00003C050000}"/>
    <hyperlink ref="B2499" location="'POS 31 32 33'!A1" display="DME/MOB  Click Here POS 31 32" xr:uid="{00000000-0004-0000-0000-00003D050000}"/>
    <hyperlink ref="B2493" location="'POS 31 32 33'!A1" display="DME/MOB  Click Here POS 31 32" xr:uid="{00000000-0004-0000-0000-00003E050000}"/>
    <hyperlink ref="B2478" location="'POS 31 32 33'!A1" display="DME/MOB  Click Here POS 31 32" xr:uid="{00000000-0004-0000-0000-00003F050000}"/>
    <hyperlink ref="B2486" location="'POS 31 32 33'!A1" display="DME/MOB  Click Here POS 31 32" xr:uid="{00000000-0004-0000-0000-000040050000}"/>
    <hyperlink ref="B2479" location="'POS 31 32 33'!A1" display="DME/MOB  Click Here POS 31 32" xr:uid="{00000000-0004-0000-0000-000041050000}"/>
    <hyperlink ref="B2473" location="'POS 31 32 33'!A1" display="DME/MOB  Click Here POS 31 32" xr:uid="{00000000-0004-0000-0000-000042050000}"/>
    <hyperlink ref="B2472" location="'POS 31 32 33'!A1" display="DME/MOB  Click Here POS 31 32" xr:uid="{00000000-0004-0000-0000-000043050000}"/>
    <hyperlink ref="B2467" location="'POS 31 32 33'!A1" display="DME/MOB  Click Here POS 31 32" xr:uid="{00000000-0004-0000-0000-000044050000}"/>
    <hyperlink ref="B2466" location="'POS 31 32 33'!A1" display="DME/MOB  Click Here POS 31 32" xr:uid="{00000000-0004-0000-0000-000045050000}"/>
    <hyperlink ref="B2461" location="'POS 31 32 33'!A1" display="DME/MOB  Click Here POS 31 32" xr:uid="{00000000-0004-0000-0000-000046050000}"/>
    <hyperlink ref="B2460" location="'POS 31 32 33'!A1" display="DME/MOB  Click Here POS 31 32" xr:uid="{00000000-0004-0000-0000-000047050000}"/>
    <hyperlink ref="B2455" location="'POS 31 32 33'!A1" display="DME/MOB  Click Here POS 31 32" xr:uid="{00000000-0004-0000-0000-000048050000}"/>
    <hyperlink ref="B2454" location="'POS 31 32 33'!A1" display="DME/MOB  Click Here POS 31 32" xr:uid="{00000000-0004-0000-0000-000049050000}"/>
    <hyperlink ref="B2445" location="'POS 31 32 33'!A1" display="DME/MOB  Click Here POS 31 32" xr:uid="{00000000-0004-0000-0000-00004A050000}"/>
    <hyperlink ref="B2444" location="'POS 31 32 33'!A1" display="DME/MOB  Click Here POS 31 32" xr:uid="{00000000-0004-0000-0000-00004B050000}"/>
    <hyperlink ref="B2443" location="'POS 31 32 33'!A1" display="DME/MOB  Click Here POS 31 32" xr:uid="{00000000-0004-0000-0000-00004C050000}"/>
    <hyperlink ref="B2437" location="'POS 31 32 33'!A1" display="DME/MOB  Click Here POS 31 32" xr:uid="{00000000-0004-0000-0000-00004D050000}"/>
    <hyperlink ref="B2436" location="'POS 31 32 33'!A1" display="DME/MOB  Click Here POS 31 32" xr:uid="{00000000-0004-0000-0000-00004E050000}"/>
    <hyperlink ref="B2431" location="'POS 31 32 33'!A1" display="DME/MOB  Click Here POS 31 32" xr:uid="{00000000-0004-0000-0000-00004F050000}"/>
    <hyperlink ref="B2430" location="'POS 31 32 33'!A1" display="DME/MOB  Click Here POS 31 32" xr:uid="{00000000-0004-0000-0000-000050050000}"/>
    <hyperlink ref="B2425" location="'POS 31 32 33'!A1" display="DME/MOB  Click Here POS 31 32" xr:uid="{00000000-0004-0000-0000-000051050000}"/>
    <hyperlink ref="B2424" location="'POS 31 32 33'!A1" display="DME/MOB  Click Here POS 31 32" xr:uid="{00000000-0004-0000-0000-000052050000}"/>
    <hyperlink ref="B2419" location="'POS 31 32 33'!A1" display="DME/MOB  Click Here POS 31 32" xr:uid="{00000000-0004-0000-0000-000053050000}"/>
    <hyperlink ref="B2418" location="'POS 31 32 33'!A1" display="DME/MOB  Click Here POS 31 32" xr:uid="{00000000-0004-0000-0000-000054050000}"/>
    <hyperlink ref="B2412" location="'POS 31 32 33'!A1" display="DME/MOB  Click Here POS 31 32" xr:uid="{00000000-0004-0000-0000-000055050000}"/>
    <hyperlink ref="B2414" location="'POS 31 32 33'!A1" display="DME/MOB  Click Here POS 31 32" xr:uid="{00000000-0004-0000-0000-000056050000}"/>
    <hyperlink ref="B2407" location="'POS 31 32 33'!A1" display="DME/MOB  Click Here POS 31 32" xr:uid="{00000000-0004-0000-0000-000057050000}"/>
    <hyperlink ref="B2406" location="'POS 31 32 33'!A1" display="DME/MOB  Click Here POS 31 32" xr:uid="{00000000-0004-0000-0000-000058050000}"/>
    <hyperlink ref="B2402" location="'POS 31 32 33'!A1" display="DME/MOB  Click Here POS 31 32" xr:uid="{00000000-0004-0000-0000-000059050000}"/>
    <hyperlink ref="B2401" location="'POS 31 32 33'!A1" display="DME/MOB  Click Here POS 31 32" xr:uid="{00000000-0004-0000-0000-00005A050000}"/>
    <hyperlink ref="B2400" location="'POS 31 32 33'!A1" display="DME/MOB  Click Here POS 31 32" xr:uid="{00000000-0004-0000-0000-00005B050000}"/>
    <hyperlink ref="B2361" location="'POS 31 32 33'!A1" display="DME/MOB  Click Here POS 31 32" xr:uid="{00000000-0004-0000-0000-00005C050000}"/>
    <hyperlink ref="B2360" location="'POS 31 32 33'!A1" display="DME/MOB  Click Here POS 31 32" xr:uid="{00000000-0004-0000-0000-00005D050000}"/>
    <hyperlink ref="B2359" location="'POS 31 32 33'!A1" display="DME/MOB  Click Here POS 31 32" xr:uid="{00000000-0004-0000-0000-00005E050000}"/>
    <hyperlink ref="B2355" location="'POS 31 32 33'!A1" display="DME/MOB  Click Here POS 31 32" xr:uid="{00000000-0004-0000-0000-00005F050000}"/>
    <hyperlink ref="B2354" location="'POS 31 32 33'!A1" display="DME/MOB  Click Here POS 31 32" xr:uid="{00000000-0004-0000-0000-000060050000}"/>
    <hyperlink ref="B2348" location="'POS 31 32 33'!A1" display="DME/MOB  Click Here POS 31 32" xr:uid="{00000000-0004-0000-0000-000061050000}"/>
    <hyperlink ref="B2347" location="'POS 31 32 33'!A1" display="DME/MOB  Click Here POS 31 32" xr:uid="{00000000-0004-0000-0000-000062050000}"/>
    <hyperlink ref="B2342" location="'POS 31 32 33'!A1" display="DME/MOB  Click Here POS 31 32" xr:uid="{00000000-0004-0000-0000-000063050000}"/>
    <hyperlink ref="B2341" location="'POS 31 32 33'!A1" display="DME/MOB  Click Here POS 31 32" xr:uid="{00000000-0004-0000-0000-000064050000}"/>
    <hyperlink ref="B2335" location="'POS 31 32 33'!A1" display="DME/MOB  Click Here POS 31 32" xr:uid="{00000000-0004-0000-0000-000065050000}"/>
    <hyperlink ref="B2336" location="'POS 31 32 33'!A1" display="DME/MOB  Click Here POS 31 32" xr:uid="{00000000-0004-0000-0000-000066050000}"/>
    <hyperlink ref="B2329" location="'POS 31 32 33'!A1" display="DME/MOB  Click Here POS 31 32" xr:uid="{00000000-0004-0000-0000-000067050000}"/>
    <hyperlink ref="B2330" location="'POS 31 32 33'!A1" display="DME/MOB  Click Here POS 31 32" xr:uid="{00000000-0004-0000-0000-000068050000}"/>
    <hyperlink ref="B2323" location="'POS 31 32 33'!A1" display="DME/MOB  Click Here POS 31 32" xr:uid="{00000000-0004-0000-0000-000069050000}"/>
    <hyperlink ref="B2306" location="'POS 31 32 33'!A1" display="DME/MOB  Click Here POS 31 32" xr:uid="{00000000-0004-0000-0000-00006A050000}"/>
    <hyperlink ref="B2294" location="'POS 31 32 33'!A1" display="DME/MOB  Click Here POS 31 32" xr:uid="{00000000-0004-0000-0000-00006B050000}"/>
    <hyperlink ref="B2288" location="'POS 31 32 33'!A1" display="DME/MOB  Click Here POS 31 32" xr:uid="{00000000-0004-0000-0000-00006C050000}"/>
    <hyperlink ref="B2282" location="'POS 31 32 33'!A1" display="DME/MOB  Click Here POS 31 32" xr:uid="{00000000-0004-0000-0000-00006D050000}"/>
    <hyperlink ref="B2280" location="'POS 31 32 33'!A1" display="DME/MOB  Click Here POS 31 32" xr:uid="{00000000-0004-0000-0000-00006E050000}"/>
    <hyperlink ref="B2286" location="'POS 31 32 33'!A1" display="DME/MOB  Click Here POS 31 32" xr:uid="{00000000-0004-0000-0000-00006F050000}"/>
    <hyperlink ref="B2283" location="'POS 31 32 33'!A1" display="DME/MOB  Click Here POS 31 32" xr:uid="{00000000-0004-0000-0000-000070050000}"/>
    <hyperlink ref="B2266" location="'POS 31 32 33'!A1" display="DME/MOB  Click Here POS 31 32" xr:uid="{00000000-0004-0000-0000-000071050000}"/>
    <hyperlink ref="B2265" location="'POS 31 32 33'!A1" display="DME/MOB  Click Here POS 31 32" xr:uid="{00000000-0004-0000-0000-000072050000}"/>
    <hyperlink ref="B2264" location="'POS 31 32 33'!A1" display="DME/MOB  Click Here POS 31 32" xr:uid="{00000000-0004-0000-0000-000073050000}"/>
    <hyperlink ref="B2263" location="'POS 31 32 33'!A1" display="DME/MOB  Click Here POS 31 32" xr:uid="{00000000-0004-0000-0000-000074050000}"/>
    <hyperlink ref="B2262" location="'POS 31 32 33'!A1" display="DME/MOB  Click Here POS 31 32" xr:uid="{00000000-0004-0000-0000-000075050000}"/>
    <hyperlink ref="B2241" location="'POS 31 32 33'!A1" display="DME/MOB  Click Here POS 31 32" xr:uid="{00000000-0004-0000-0000-000076050000}"/>
    <hyperlink ref="B2239" location="'POS 31 32 33'!A1" display="DME/MOB  Click Here POS 31 32" xr:uid="{00000000-0004-0000-0000-000077050000}"/>
    <hyperlink ref="B2238" location="'POS 31 32 33'!A1" display="DME/MOB  Click Here POS 31 32" xr:uid="{00000000-0004-0000-0000-000078050000}"/>
    <hyperlink ref="B2237" location="'POS 31 32 33'!A1" display="DME/MOB  Click Here POS 31 32" xr:uid="{00000000-0004-0000-0000-000079050000}"/>
    <hyperlink ref="B2236" location="'POS 31 32 33'!A1" display="DME/MOB  Click Here POS 31 32" xr:uid="{00000000-0004-0000-0000-00007A050000}"/>
    <hyperlink ref="B2202" location="'POS 31 32 33'!A1" display="DME/MOB  Click Here POS 31 32" xr:uid="{00000000-0004-0000-0000-00007B050000}"/>
    <hyperlink ref="B2193" location="'POS 31 32 33'!A1" display="DME/MOB  Click Here POS 31 32" xr:uid="{00000000-0004-0000-0000-00007C050000}"/>
    <hyperlink ref="B2198" location="'POS 31 32 33'!A1" display="DME/MOB  Click Here POS 31 32" xr:uid="{00000000-0004-0000-0000-00007D050000}"/>
    <hyperlink ref="B2197" location="'POS 31 32 33'!A1" display="DME/MOB  Click Here POS 31 32" xr:uid="{00000000-0004-0000-0000-00007E050000}"/>
    <hyperlink ref="B2196" location="'POS 31 32 33'!A1" display="DME/MOB  Click Here POS 31 32" xr:uid="{00000000-0004-0000-0000-00007F050000}"/>
    <hyperlink ref="B2184" location="'POS 31 32 33'!A1" display="DME/MOB  Click Here POS 31 32" xr:uid="{00000000-0004-0000-0000-000080050000}"/>
    <hyperlink ref="B2183" location="'POS 31 32 33'!A1" display="DME/MOB  Click Here POS 31 32" xr:uid="{00000000-0004-0000-0000-000081050000}"/>
    <hyperlink ref="B2182" location="'POS 31 32 33'!A1" display="DME/MOB  Click Here POS 31 32" xr:uid="{00000000-0004-0000-0000-000082050000}"/>
    <hyperlink ref="B2181" location="'POS 31 32 33'!A1" display="DME/MOB  Click Here POS 31 32" xr:uid="{00000000-0004-0000-0000-000083050000}"/>
    <hyperlink ref="B2180" location="'POS 31 32 33'!A1" display="DME/MOB  Click Here POS 31 32" xr:uid="{00000000-0004-0000-0000-000084050000}"/>
    <hyperlink ref="B2179" location="'POS 31 32 33'!A1" display="DME/MOB  Click Here POS 31 32" xr:uid="{00000000-0004-0000-0000-000085050000}"/>
    <hyperlink ref="B2178" location="'POS 31 32 33'!A1" display="DME/MOB  Click Here POS 31 32" xr:uid="{00000000-0004-0000-0000-000086050000}"/>
    <hyperlink ref="B2177" location="'POS 31 32 33'!A1" display="DME/MOB  Click Here POS 31 32" xr:uid="{00000000-0004-0000-0000-000087050000}"/>
    <hyperlink ref="B2175" location="'POS 31 32 33'!A1" display="DME/MOB  Click Here POS 31 32" xr:uid="{00000000-0004-0000-0000-000088050000}"/>
    <hyperlink ref="B1952" location="'POS 31 32 33'!A1" display="DME/MOB  Click Here POS 31 32" xr:uid="{00000000-0004-0000-0000-000095050000}"/>
    <hyperlink ref="B1951" location="'POS 31 32 33'!A1" display="DME/MOB  Click Here POS 31 32" xr:uid="{00000000-0004-0000-0000-000096050000}"/>
    <hyperlink ref="B3061" location="'POS 31 32 33'!A1" display="DME/MOB  Click Here POS 31 32" xr:uid="{00000000-0004-0000-0000-000097050000}"/>
    <hyperlink ref="B3012" location="'POS 31 32 33'!A1" display="DME/MOB  Click Here POS 31 32" xr:uid="{00000000-0004-0000-0000-000098050000}"/>
    <hyperlink ref="B3003" location="'POS 31 32 33'!A1" display="DME/MOB  Click Here POS 31 32" xr:uid="{00000000-0004-0000-0000-000099050000}"/>
    <hyperlink ref="B3002" location="'POS 31 32 33'!A1" display="DME/MOB  Click Here POS 31 32" xr:uid="{00000000-0004-0000-0000-00009A050000}"/>
    <hyperlink ref="B3001" location="'POS 31 32 33'!A1" display="DME/MOB  Click Here POS 31 32" xr:uid="{00000000-0004-0000-0000-00009B050000}"/>
    <hyperlink ref="B2793:B2804" location="'POS 31 32 33'!A1" display="DME/MOB  Click Here POS 31 32" xr:uid="{00000000-0004-0000-0000-00009C050000}"/>
    <hyperlink ref="B2887" location="'POS 31 32 33'!A1" display="DME/MOB  Click Here POS 31 32" xr:uid="{00000000-0004-0000-0000-00009D050000}"/>
    <hyperlink ref="B2013" location="'POS 31 32 33'!A1" display="DME/MOB  Click Here POS 31 32" xr:uid="{00000000-0004-0000-0000-00009E050000}"/>
    <hyperlink ref="B2012" location="'POS 31 32 33'!A1" display="DME/MOB  Click Here POS 31 32" xr:uid="{00000000-0004-0000-0000-00009F050000}"/>
    <hyperlink ref="B2011" location="'POS 31 32 33'!A1" display="DME/MOB  Click Here POS 31 32" xr:uid="{00000000-0004-0000-0000-0000A0050000}"/>
    <hyperlink ref="B1654" location="'POS 31 32 33'!A1" display="DME/MOB  Click Here POS 31 32" xr:uid="{00000000-0004-0000-0000-0000A1050000}"/>
    <hyperlink ref="B1653" location="'POS 31 32 33'!A1" display="DME/MOB  Click Here POS 31 32" xr:uid="{00000000-0004-0000-0000-0000A2050000}"/>
    <hyperlink ref="B2269" location="'POS 31 32 33'!A1" display="DME/MOB  Click Here POS 31 32" xr:uid="{00000000-0004-0000-0000-0000A3050000}"/>
    <hyperlink ref="B2260" location="'POS 31 32 33'!A1" display="DME/MOB  Click Here POS 31 32" xr:uid="{00000000-0004-0000-0000-0000A4050000}"/>
    <hyperlink ref="B2259" location="'POS 31 32 33'!A1" display="DME/MOB  Click Here POS 31 32" xr:uid="{00000000-0004-0000-0000-0000A5050000}"/>
    <hyperlink ref="B2258" location="'POS 31 32 33'!A1" display="DME/MOB  Click Here POS 31 32" xr:uid="{00000000-0004-0000-0000-0000A6050000}"/>
    <hyperlink ref="B2251" location="'POS 31 32 33'!A1" display="DME/MOB  Click Here POS 31 32" xr:uid="{00000000-0004-0000-0000-0000A7050000}"/>
    <hyperlink ref="B2250" location="'POS 31 32 33'!A1" display="DME/MOB  Click Here POS 31 32" xr:uid="{00000000-0004-0000-0000-0000A8050000}"/>
    <hyperlink ref="B2249" location="'POS 31 32 33'!A1" display="DME/MOB  Click Here POS 31 32" xr:uid="{00000000-0004-0000-0000-0000A9050000}"/>
    <hyperlink ref="B2232" location="'POS 31 32 33'!A1" display="DME/MOB  Click Here POS 31 32" xr:uid="{00000000-0004-0000-0000-0000AA050000}"/>
    <hyperlink ref="B2231" location="'POS 31 32 33'!A1" display="DME/MOB  Click Here POS 31 32" xr:uid="{00000000-0004-0000-0000-0000AB050000}"/>
    <hyperlink ref="B2219" location="'POS 31 32 33'!A1" display="DME/MOB  Click Here POS 31 32" xr:uid="{00000000-0004-0000-0000-0000AC050000}"/>
    <hyperlink ref="B2218" location="'POS 31 32 33'!A1" display="DME/MOB  Click Here POS 31 32" xr:uid="{00000000-0004-0000-0000-0000AD050000}"/>
    <hyperlink ref="B2217" location="'POS 31 32 33'!A1" display="DME/MOB  Click Here POS 31 32" xr:uid="{00000000-0004-0000-0000-0000AE050000}"/>
    <hyperlink ref="B2216" location="'POS 31 32 33'!A1" display="DME/MOB  Click Here POS 31 32" xr:uid="{00000000-0004-0000-0000-0000AF050000}"/>
    <hyperlink ref="B2117" location="'POS 31 32 33'!A1" display="DME/MOB  Click Here POS 31 32" xr:uid="{00000000-0004-0000-0000-0000B0050000}"/>
    <hyperlink ref="B2116" location="'POS 31 32 33'!A1" display="DME/MOB  Click Here POS 31 32" xr:uid="{00000000-0004-0000-0000-0000B1050000}"/>
    <hyperlink ref="B2096" location="'POS 31 32 33'!A1" display="DME/MOB  Click Here POS 31 32" xr:uid="{00000000-0004-0000-0000-0000B2050000}"/>
    <hyperlink ref="B2087" location="'POS 31 32 33'!A1" display="DME/MOB  Click Here POS 31 32" xr:uid="{00000000-0004-0000-0000-0000B3050000}"/>
    <hyperlink ref="B2078" location="'POS 31 32 33'!A1" display="DME/MOB  Click Here POS 31 32" xr:uid="{00000000-0004-0000-0000-0000B4050000}"/>
    <hyperlink ref="B2069" location="'POS 31 32 33'!A1" display="DME/MOB  Click Here POS 31 32" xr:uid="{00000000-0004-0000-0000-0000B5050000}"/>
    <hyperlink ref="B2066" location="'POS 31 32 33'!A1" display="DME/MOB  Click Here POS 31 32" xr:uid="{00000000-0004-0000-0000-0000B6050000}"/>
    <hyperlink ref="B2065" location="'POS 31 32 33'!A1" display="DME/MOB  Click Here POS 31 32" xr:uid="{00000000-0004-0000-0000-0000B7050000}"/>
    <hyperlink ref="B2064" location="'POS 31 32 33'!A1" display="DME/MOB  Click Here POS 31 32" xr:uid="{00000000-0004-0000-0000-0000B8050000}"/>
    <hyperlink ref="B2063" location="'POS 31 32 33'!A1" display="DME/MOB  Click Here POS 31 32" xr:uid="{00000000-0004-0000-0000-0000B9050000}"/>
    <hyperlink ref="B2062" location="'POS 31 32 33'!A1" display="DME/MOB  Click Here POS 31 32" xr:uid="{00000000-0004-0000-0000-0000BA050000}"/>
    <hyperlink ref="B2055" location="'POS 31 32 33'!A1" display="DME/MOB  Click Here POS 31 32" xr:uid="{00000000-0004-0000-0000-0000BB050000}"/>
    <hyperlink ref="B2054" location="'POS 31 32 33'!A1" display="DME/MOB  Click Here POS 31 32" xr:uid="{00000000-0004-0000-0000-0000BC050000}"/>
    <hyperlink ref="B2053" location="'POS 31 32 33'!A1" display="DME/MOB  Click Here POS 31 32" xr:uid="{00000000-0004-0000-0000-0000BD050000}"/>
    <hyperlink ref="B2052" location="'POS 31 32 33'!A1" display="DME/MOB  Click Here POS 31 32" xr:uid="{00000000-0004-0000-0000-0000BE050000}"/>
    <hyperlink ref="B2051" location="'POS 31 32 33'!A1" display="DME/MOB  Click Here POS 31 32" xr:uid="{00000000-0004-0000-0000-0000BF050000}"/>
    <hyperlink ref="B2046" location="'POS 31 32 33'!A1" display="DME/MOB  Click Here POS 31 32" xr:uid="{00000000-0004-0000-0000-0000C0050000}"/>
    <hyperlink ref="B2045" location="'POS 31 32 33'!A1" display="DME/MOB  Click Here POS 31 32" xr:uid="{00000000-0004-0000-0000-0000C1050000}"/>
    <hyperlink ref="B2044" location="'POS 31 32 33'!A1" display="DME/MOB  Click Here POS 31 32" xr:uid="{00000000-0004-0000-0000-0000C2050000}"/>
    <hyperlink ref="B2025" location="'POS 31 32 33'!A1" display="DME/MOB  Click Here POS 31 32" xr:uid="{00000000-0004-0000-0000-0000C3050000}"/>
    <hyperlink ref="B2005" location="'POS 31 32 33'!A1" display="DME/MOB  Click Here POS 31 32" xr:uid="{00000000-0004-0000-0000-0000C4050000}"/>
    <hyperlink ref="B2004" location="'POS 31 32 33'!A1" display="DME/MOB  Click Here POS 31 32" xr:uid="{00000000-0004-0000-0000-0000C5050000}"/>
    <hyperlink ref="B1997" location="'POS 31 32 33'!A1" display="DME/MOB  Click Here POS 31 32" xr:uid="{00000000-0004-0000-0000-0000C6050000}"/>
    <hyperlink ref="B1992" location="'POS 31 32 33'!A1" display="DME/MOB  Click Here POS 31 32" xr:uid="{00000000-0004-0000-0000-0000C7050000}"/>
    <hyperlink ref="B1989" location="'POS 31 32 33'!A1" display="DME/MOB  Click Here POS 31 32" xr:uid="{00000000-0004-0000-0000-0000C8050000}"/>
    <hyperlink ref="B1988" location="'POS 31 32 33'!A1" display="DME/MOB  Click Here POS 31 32" xr:uid="{00000000-0004-0000-0000-0000C9050000}"/>
    <hyperlink ref="B1986" location="'POS 31 32 33'!A1" display="DME/MOB  Click Here POS 31 32" xr:uid="{00000000-0004-0000-0000-0000CA050000}"/>
    <hyperlink ref="B1984" location="'POS 31 32 33'!A1" display="DME/MOB  Click Here POS 31 32" xr:uid="{00000000-0004-0000-0000-0000CB050000}"/>
    <hyperlink ref="B1983" location="'POS 31 32 33'!A1" display="DME/MOB  Click Here POS 31 32" xr:uid="{00000000-0004-0000-0000-0000CC050000}"/>
    <hyperlink ref="B1980" location="'POS 31 32 33'!A1" display="DME/MOB  Click Here POS 31 32" xr:uid="{00000000-0004-0000-0000-0000CD050000}"/>
    <hyperlink ref="B1979" location="'POS 31 32 33'!A1" display="DME/MOB  Click Here POS 31 32" xr:uid="{00000000-0004-0000-0000-0000CE050000}"/>
    <hyperlink ref="B1978" location="'POS 31 32 33'!A1" display="DME/MOB  Click Here POS 31 32" xr:uid="{00000000-0004-0000-0000-0000CF050000}"/>
    <hyperlink ref="B1971" location="'POS 31 32 33'!A1" display="DME/MOB  Click Here POS 31 32" xr:uid="{00000000-0004-0000-0000-0000D0050000}"/>
    <hyperlink ref="B1970" location="'POS 31 32 33'!A1" display="DME/MOB  Click Here POS 31 32" xr:uid="{00000000-0004-0000-0000-0000D1050000}"/>
    <hyperlink ref="B1969" location="'POS 31 32 33'!A1" display="DME/MOB  Click Here POS 31 32" xr:uid="{00000000-0004-0000-0000-0000D2050000}"/>
    <hyperlink ref="B2215:B2364" location="'POS 31 32 33'!A1" display="DME/MOB  Click Here POS 31 32" xr:uid="{00000000-0004-0000-0000-0000D3050000}"/>
    <hyperlink ref="B2205:B2212" location="'POS 31 32 33'!A1" display="DME/MOB  Click Here POS 31 32" xr:uid="{00000000-0004-0000-0000-0000D4050000}"/>
    <hyperlink ref="B2167:B2204" location="'POS 31 32 33'!A1" display="DME/MOB  Click Here POS 31 32" xr:uid="{00000000-0004-0000-0000-0000D5050000}"/>
    <hyperlink ref="B1966:B2039" location="'POS 31 32 33'!A1" display="DME/MOB  Click Here POS 31 32" xr:uid="{00000000-0004-0000-0000-0000D6050000}"/>
    <hyperlink ref="B1957:B1961" location="'POS 31 32 33'!A1" display="DME/MOB  Click Here POS 31 32" xr:uid="{00000000-0004-0000-0000-0000D7050000}"/>
    <hyperlink ref="B1943:B1952" location="'POS 31 32 33'!A1" display="DME/MOB  Click Here POS 31 32" xr:uid="{00000000-0004-0000-0000-0000D8050000}"/>
    <hyperlink ref="B1880:B1942" location="'POS 31 32 33'!A1" display="DME/MOB  Click Here POS 31 32" xr:uid="{00000000-0004-0000-0000-0000D9050000}"/>
    <hyperlink ref="B1647" location="'POS 31 32 33'!A1" display="DME/MOB  Click Here POS 31 32" xr:uid="{00000000-0004-0000-0000-0000DA050000}"/>
    <hyperlink ref="B1655:B1656" location="'POS 31 32 33'!A1" display="DME/MOB  Click Here POS 31 32" xr:uid="{00000000-0004-0000-0000-0000DB050000}"/>
    <hyperlink ref="B1648:B1652" location="'POS 31 32 33'!A1" display="DME/MOB  Click Here POS 31 32" xr:uid="{00000000-0004-0000-0000-0000DC050000}"/>
    <hyperlink ref="B1630:B1646" location="'POS 31 32 33'!A1" display="DME/MOB  Click Here POS 31 32" xr:uid="{00000000-0004-0000-0000-0000DD050000}"/>
    <hyperlink ref="B1629" location="'POS 31 32 33'!A1" display="DME/MOB  Click Here POS 31 32" xr:uid="{00000000-0004-0000-0000-0000DE050000}"/>
    <hyperlink ref="B1879" location="'POS 31 32 33'!A1" display="DME/MOB  Click Here POS 31 32" xr:uid="{00000000-0004-0000-0000-0000E1050000}"/>
    <hyperlink ref="B1878" location="'POS 31 32 33'!A1" display="DME/MOB  Click Here POS 31 32" xr:uid="{00000000-0004-0000-0000-0000E2050000}"/>
    <hyperlink ref="B1872" location="'POS 31 32 33'!A1" display="DME/MOB  Click Here POS 31 32" xr:uid="{00000000-0004-0000-0000-0000E3050000}"/>
    <hyperlink ref="B1868" location="'POS 31 32 33'!A1" display="DME/MOB  Click Here POS 31 32" xr:uid="{00000000-0004-0000-0000-0000E4050000}"/>
    <hyperlink ref="B1856" location="'POS 31 32 33'!A1" display="DME/MOB  Click Here POS 31 32" xr:uid="{00000000-0004-0000-0000-0000E5050000}"/>
    <hyperlink ref="B1855" location="'POS 31 32 33'!A1" display="DME/MOB  Click Here POS 31 32" xr:uid="{00000000-0004-0000-0000-0000E6050000}"/>
    <hyperlink ref="B1848" location="'POS 31 32 33'!A1" display="DME/MOB  Click Here POS 31 32" xr:uid="{00000000-0004-0000-0000-0000E7050000}"/>
    <hyperlink ref="B1847" location="'POS 31 32 33'!A1" display="DME/MOB  Click Here POS 31 32" xr:uid="{00000000-0004-0000-0000-0000E8050000}"/>
    <hyperlink ref="B1846" location="'POS 31 32 33'!A1" display="DME/MOB  Click Here POS 31 32" xr:uid="{00000000-0004-0000-0000-0000E9050000}"/>
    <hyperlink ref="B1842" location="'POS 31 32 33'!A1" display="DME/MOB  Click Here POS 31 32" xr:uid="{00000000-0004-0000-0000-0000EA050000}"/>
    <hyperlink ref="B1841" location="'POS 31 32 33'!A1" display="DME/MOB  Click Here POS 31 32" xr:uid="{00000000-0004-0000-0000-0000EB050000}"/>
    <hyperlink ref="B1840" location="'POS 31 32 33'!A1" display="DME/MOB  Click Here POS 31 32" xr:uid="{00000000-0004-0000-0000-0000EC050000}"/>
    <hyperlink ref="B1834" location="'POS 31 32 33'!A1" display="DME/MOB  Click Here POS 31 32" xr:uid="{00000000-0004-0000-0000-0000ED050000}"/>
    <hyperlink ref="B1833" location="'POS 31 32 33'!A1" display="DME/MOB  Click Here POS 31 32" xr:uid="{00000000-0004-0000-0000-0000EE050000}"/>
    <hyperlink ref="B1831" location="'POS 31 32 33'!A1" display="DME/MOB  Click Here POS 31 32" xr:uid="{00000000-0004-0000-0000-0000EF050000}"/>
    <hyperlink ref="B2579" location="'POS 31 32 33'!A1" display="DME/MOB  Click Here POS 31 32" xr:uid="{00000000-0004-0000-0000-0000F0050000}"/>
    <hyperlink ref="B2575" location="'POS 31 32 33'!A1" display="DME/MOB  Click Here POS 31 32" xr:uid="{00000000-0004-0000-0000-0000F1050000}"/>
    <hyperlink ref="B2574" location="'POS 31 32 33'!A1" display="DME/MOB  Click Here POS 31 32" xr:uid="{00000000-0004-0000-0000-0000F2050000}"/>
    <hyperlink ref="B2571" location="'POS 31 32 33'!A1" display="DME/MOB  Click Here POS 31 32" xr:uid="{00000000-0004-0000-0000-0000F3050000}"/>
    <hyperlink ref="B2570" location="'POS 31 32 33'!A1" display="DME/MOB  Click Here POS 31 32" xr:uid="{00000000-0004-0000-0000-0000F4050000}"/>
    <hyperlink ref="B2564" location="'POS 31 32 33'!A1" display="DME/MOB  Click Here POS 31 32" xr:uid="{00000000-0004-0000-0000-0000F5050000}"/>
    <hyperlink ref="B2558" location="'POS 31 32 33'!A1" display="DME/MOB  Click Here POS 31 32" xr:uid="{00000000-0004-0000-0000-0000F6050000}"/>
    <hyperlink ref="B2557" location="'POS 31 32 33'!A1" display="DME/MOB  Click Here POS 31 32" xr:uid="{00000000-0004-0000-0000-0000F7050000}"/>
    <hyperlink ref="B2552" location="'POS 31 32 33'!A1" display="DME/MOB  Click Here POS 31 32" xr:uid="{00000000-0004-0000-0000-0000F8050000}"/>
    <hyperlink ref="B2546" location="'POS 31 32 33'!A1" display="DME/MOB  Click Here POS 31 32" xr:uid="{00000000-0004-0000-0000-0000F9050000}"/>
    <hyperlink ref="B2577" location="'POS 31 32 33'!A1" display="DME/MOB  Click Here POS 31 32" xr:uid="{00000000-0004-0000-0000-0000FA050000}"/>
    <hyperlink ref="B2573" location="'POS 31 32 33'!A1" display="DME/MOB  Click Here POS 31 32" xr:uid="{00000000-0004-0000-0000-0000FB050000}"/>
    <hyperlink ref="B2569" location="'POS 31 32 33'!A1" display="DME/MOB  Click Here POS 31 32" xr:uid="{00000000-0004-0000-0000-0000FC050000}"/>
    <hyperlink ref="B2563" location="'POS 31 32 33'!A1" display="DME/MOB  Click Here POS 31 32" xr:uid="{00000000-0004-0000-0000-0000FD050000}"/>
    <hyperlink ref="B2555" location="'POS 31 32 33'!A1" display="DME/MOB  Click Here POS 31 32" xr:uid="{00000000-0004-0000-0000-0000FE050000}"/>
    <hyperlink ref="B2549" location="'POS 31 32 33'!A1" display="DME/MOB  Click Here POS 31 32" xr:uid="{00000000-0004-0000-0000-0000FF050000}"/>
    <hyperlink ref="B2543" location="'POS 31 32 33'!A1" display="DME/MOB  Click Here POS 31 32" xr:uid="{00000000-0004-0000-0000-000000060000}"/>
    <hyperlink ref="B2400:B2534" location="'POS 31 32 33'!A1" display="DME/MOB  Click Here POS 31 32" xr:uid="{00000000-0004-0000-0000-000001060000}"/>
    <hyperlink ref="B33" location="'9'!A1" display="* BA Modifier - Calorie To Unit " xr:uid="{00000000-0004-0000-0000-000002060000}"/>
    <hyperlink ref="B7" location="PROGRAMS!A1" display="( Link )" xr:uid="{00000000-0004-0000-0000-000003060000}"/>
    <hyperlink ref="D1263" location="'OPTION &amp; ACCESS'!A1" display="NOTE           When Utilizing this procedure code       Click HERE " xr:uid="{00000000-0004-0000-0000-000004060000}"/>
    <hyperlink ref="M1270" location="Repair!A1" display="No" xr:uid="{00000000-0004-0000-0000-000005060000}"/>
    <hyperlink ref="M1306" location="Repair!A1" display="No" xr:uid="{00000000-0004-0000-0000-000006060000}"/>
    <hyperlink ref="M1312" location="Repair!A1" display="No" xr:uid="{00000000-0004-0000-0000-000007060000}"/>
    <hyperlink ref="D1348" location="'OPTION &amp; ACCESS'!A1" display="NOTE           When Utilizing this procedure code       Click HERE " xr:uid="{00000000-0004-0000-0000-000008060000}"/>
    <hyperlink ref="M1421" location="Repair!A1" display="No" xr:uid="{00000000-0004-0000-0000-000009060000}"/>
    <hyperlink ref="D1349" location="'OPTION &amp; ACCESS'!A1" display="NOTE           When Utilizing this procedure code       Click HERE " xr:uid="{00000000-0004-0000-0000-00000A060000}"/>
    <hyperlink ref="D1357" location="'&quot;&quot;'!A6" display="NOTE           When Utilizing this procedure code       Click HERE " xr:uid="{00000000-0004-0000-0000-00000B060000}"/>
    <hyperlink ref="M1361" location="Repair!A1" display="No" xr:uid="{00000000-0004-0000-0000-00000C060000}"/>
    <hyperlink ref="M1366" location="Repair!A1" display="No" xr:uid="{00000000-0004-0000-0000-00000D060000}"/>
    <hyperlink ref="M1364" location="Repair!A1" display="No" xr:uid="{00000000-0004-0000-0000-00000E060000}"/>
    <hyperlink ref="M1369" location="Repair!A1" display="No" xr:uid="{00000000-0004-0000-0000-00000F060000}"/>
    <hyperlink ref="M1367" location="Repair!A1" display="No" xr:uid="{00000000-0004-0000-0000-000010060000}"/>
    <hyperlink ref="D1370:D1372" location="'OPTION &amp; ACCESS'!A1" display="NOTE           When Utilizing this procedure code       Click HERE " xr:uid="{00000000-0004-0000-0000-000011060000}"/>
    <hyperlink ref="D1375" location="'OPTION &amp; ACCESS'!A1" display="NOTE           When Utilizing this procedure code       Click HERE " xr:uid="{00000000-0004-0000-0000-000012060000}"/>
    <hyperlink ref="D1385" location="'OPTION &amp; ACCESS'!A1" display="NOTE           When Utilizing this procedure code       Click HERE " xr:uid="{00000000-0004-0000-0000-000013060000}"/>
    <hyperlink ref="D1386" location="'OPTION &amp; ACCESS'!A1" display="NOTE           When Utilizing this procedure code       Click HERE " xr:uid="{00000000-0004-0000-0000-000014060000}"/>
    <hyperlink ref="M1383:M1390" location="Repair!A1" display="No" xr:uid="{00000000-0004-0000-0000-000015060000}"/>
    <hyperlink ref="M1391" location="Repair!A1" display="No" xr:uid="{00000000-0004-0000-0000-000016060000}"/>
    <hyperlink ref="M1392" location="Repair!A1" display="No" xr:uid="{00000000-0004-0000-0000-000017060000}"/>
    <hyperlink ref="M1393" location="Repair!A1" display="No" xr:uid="{00000000-0004-0000-0000-000018060000}"/>
    <hyperlink ref="M1394" location="Repair!A1" display="No" xr:uid="{00000000-0004-0000-0000-000019060000}"/>
    <hyperlink ref="M1395" location="Repair!A1" display="No" xr:uid="{00000000-0004-0000-0000-00001A060000}"/>
    <hyperlink ref="M1396" location="Repair!A1" display="No" xr:uid="{00000000-0004-0000-0000-00001B060000}"/>
    <hyperlink ref="M1397" location="Repair!A1" display="No" xr:uid="{00000000-0004-0000-0000-00001C060000}"/>
    <hyperlink ref="M1398" location="Repair!A1" display="No" xr:uid="{00000000-0004-0000-0000-00001D060000}"/>
    <hyperlink ref="M1399" location="Repair!A1" display="No" xr:uid="{00000000-0004-0000-0000-00001E060000}"/>
    <hyperlink ref="M1413" location="Repair!A1" display="No" xr:uid="{00000000-0004-0000-0000-00001F060000}"/>
    <hyperlink ref="M1414" location="Repair!A1" display="No" xr:uid="{00000000-0004-0000-0000-000020060000}"/>
    <hyperlink ref="M1412" location="Repair!A1" display="No" xr:uid="{00000000-0004-0000-0000-000021060000}"/>
    <hyperlink ref="D1421:D1423" location="'OPTION &amp; ACCESS'!A1" display="NOTE           When Utilizing this procedure code       Click HERE " xr:uid="{00000000-0004-0000-0000-000022060000}"/>
    <hyperlink ref="D1430" location="'OPTION &amp; ACCESS'!A1" display="NOTE           When Utilizing this procedure code       Click HERE " xr:uid="{00000000-0004-0000-0000-000023060000}"/>
    <hyperlink ref="D1431" location="'OPTION &amp; ACCESS'!A1" display="NOTE           When Utilizing this procedure code       Click HERE " xr:uid="{00000000-0004-0000-0000-000024060000}"/>
    <hyperlink ref="D1436" location="'OPTION &amp; ACCESS'!A1" display="NOTE           When Utilizing this procedure code       Click HERE " xr:uid="{00000000-0004-0000-0000-000025060000}"/>
    <hyperlink ref="D1437" location="'OPTION &amp; ACCESS'!A1" display="NOTE           When Utilizing this procedure code       Click HERE " xr:uid="{00000000-0004-0000-0000-000026060000}"/>
    <hyperlink ref="M1436" location="Repair!A1" display="No" xr:uid="{00000000-0004-0000-0000-000027060000}"/>
    <hyperlink ref="M1437" location="Repair!A1" display="No" xr:uid="{00000000-0004-0000-0000-000028060000}"/>
    <hyperlink ref="D1441" location="'OPTION &amp; ACCESS'!A1" display="NOTE           When Utilizing this procedure code       Click HERE " xr:uid="{00000000-0004-0000-0000-000029060000}"/>
    <hyperlink ref="M1441" location="Repair!A1" display="No" xr:uid="{00000000-0004-0000-0000-00002A060000}"/>
    <hyperlink ref="D1443" location="'OPTION &amp; ACCESS'!A1" display="NOTE           When Utilizing this procedure code       Click HERE " xr:uid="{00000000-0004-0000-0000-00002B060000}"/>
    <hyperlink ref="M1443" location="Repair!A1" display="No" xr:uid="{00000000-0004-0000-0000-00002C060000}"/>
    <hyperlink ref="D1451" location="'OPTION &amp; ACCESS'!A1" display="NOTE           When Utilizing this procedure code       Click HERE " xr:uid="{00000000-0004-0000-0000-00002D060000}"/>
    <hyperlink ref="M1451" location="Repair!A1" display="No" xr:uid="{00000000-0004-0000-0000-00002E060000}"/>
    <hyperlink ref="D1454" location="'OPTION &amp; ACCESS'!A1" display="NOTE           When Utilizing this procedure code       Click HERE " xr:uid="{00000000-0004-0000-0000-00002F060000}"/>
    <hyperlink ref="D1455" location="'OPTION &amp; ACCESS'!A1" display="NOTE           When Utilizing this procedure code       Click HERE " xr:uid="{00000000-0004-0000-0000-000030060000}"/>
    <hyperlink ref="M1454" location="Repair!A1" display="No" xr:uid="{00000000-0004-0000-0000-000031060000}"/>
    <hyperlink ref="M1455" location="Repair!A1" display="No" xr:uid="{00000000-0004-0000-0000-000032060000}"/>
    <hyperlink ref="D1469" location="'OPTION &amp; ACCESS'!A1" display="NOTE           When Utilizing this procedure code       Click HERE " xr:uid="{00000000-0004-0000-0000-000033060000}"/>
    <hyperlink ref="M1469" location="Repair!A1" display="No" xr:uid="{00000000-0004-0000-0000-000034060000}"/>
    <hyperlink ref="D1471" location="'OPTION &amp; ACCESS'!A1" display="NOTE           When Utilizing this procedure code       Click HERE " xr:uid="{00000000-0004-0000-0000-000035060000}"/>
    <hyperlink ref="M1471" location="Repair!A1" display="No" xr:uid="{00000000-0004-0000-0000-000036060000}"/>
    <hyperlink ref="D1472" location="'OPTION &amp; ACCESS'!A1" display="NOTE           When Utilizing this procedure code       Click HERE " xr:uid="{00000000-0004-0000-0000-000037060000}"/>
    <hyperlink ref="D1473" location="'OPTION &amp; ACCESS'!A1" display="NOTE           When Utilizing this procedure code       Click HERE " xr:uid="{00000000-0004-0000-0000-000038060000}"/>
    <hyperlink ref="M1472" location="Repair!A1" display="No" xr:uid="{00000000-0004-0000-0000-000039060000}"/>
    <hyperlink ref="M1473" location="Repair!A1" display="No" xr:uid="{00000000-0004-0000-0000-00003A060000}"/>
    <hyperlink ref="D1478" location="'OPTION &amp; ACCESS'!A1" display="NOTE           When Utilizing this procedure code       Click HERE " xr:uid="{00000000-0004-0000-0000-00003B060000}"/>
    <hyperlink ref="D1479" location="'OPTION &amp; ACCESS'!A1" display="NOTE           When Utilizing this procedure code       Click HERE " xr:uid="{00000000-0004-0000-0000-00003C060000}"/>
    <hyperlink ref="D1480" location="'OPTION &amp; ACCESS'!A1" display="NOTE           When Utilizing this procedure code       Click HERE " xr:uid="{00000000-0004-0000-0000-00003D060000}"/>
    <hyperlink ref="M1478" location="Repair!A1" display="No" xr:uid="{00000000-0004-0000-0000-00003E060000}"/>
    <hyperlink ref="M1479" location="Repair!A1" display="No" xr:uid="{00000000-0004-0000-0000-00003F060000}"/>
    <hyperlink ref="M1480" location="Repair!A1" display="No" xr:uid="{00000000-0004-0000-0000-000040060000}"/>
    <hyperlink ref="D1487" location="'OPTION &amp; ACCESS'!A1" display="NOTE           When Utilizing this procedure code       Click HERE " xr:uid="{00000000-0004-0000-0000-000041060000}"/>
    <hyperlink ref="M1487" location="Repair!A1" display="No" xr:uid="{00000000-0004-0000-0000-000042060000}"/>
    <hyperlink ref="M1493" location="Repair!A1" display="No" xr:uid="{00000000-0004-0000-0000-000043060000}"/>
    <hyperlink ref="M1494" location="Repair!A1" display="No" xr:uid="{00000000-0004-0000-0000-000044060000}"/>
    <hyperlink ref="M1503" location="Repair!A1" display="No" xr:uid="{00000000-0004-0000-0000-000045060000}"/>
    <hyperlink ref="M1502" location="Repair!A1" display="No" xr:uid="{00000000-0004-0000-0000-000046060000}"/>
    <hyperlink ref="M1499" location="Repair!A1" display="No" xr:uid="{00000000-0004-0000-0000-000047060000}"/>
    <hyperlink ref="M1500" location="Repair!A1" display="No" xr:uid="{00000000-0004-0000-0000-000048060000}"/>
    <hyperlink ref="M1492" location="Repair!A1" display="No" xr:uid="{00000000-0004-0000-0000-000049060000}"/>
    <hyperlink ref="M1507" location="Repair!A1" display="No" xr:uid="{00000000-0004-0000-0000-00004A060000}"/>
    <hyperlink ref="M1508" location="Repair!A1" display="No" xr:uid="{00000000-0004-0000-0000-00004B060000}"/>
    <hyperlink ref="M1509" location="Repair!A1" display="No" xr:uid="{00000000-0004-0000-0000-00004C060000}"/>
    <hyperlink ref="M1510" location="Repair!A1" display="No" xr:uid="{00000000-0004-0000-0000-00004D060000}"/>
    <hyperlink ref="M1511" location="Repair!A1" display="No" xr:uid="{00000000-0004-0000-0000-00004E060000}"/>
    <hyperlink ref="M1512" location="Repair!A1" display="No" xr:uid="{00000000-0004-0000-0000-00004F060000}"/>
    <hyperlink ref="M1513" location="Repair!A1" display="No" xr:uid="{00000000-0004-0000-0000-000050060000}"/>
    <hyperlink ref="D1553" location="'OPTION &amp; ACCESS'!A1" display="NOTE           When Utilizing this procedure code       Click HERE " xr:uid="{00000000-0004-0000-0000-000051060000}"/>
    <hyperlink ref="D1554" location="'OPTION &amp; ACCESS'!A1" display="NOTE           When Utilizing this procedure code       Click HERE " xr:uid="{00000000-0004-0000-0000-000052060000}"/>
    <hyperlink ref="M1553" location="Repair!A1" display="No" xr:uid="{00000000-0004-0000-0000-000053060000}"/>
    <hyperlink ref="M1554" location="Repair!A1" display="No" xr:uid="{00000000-0004-0000-0000-000054060000}"/>
    <hyperlink ref="M1561" location="Repair!A1" display="No" xr:uid="{00000000-0004-0000-0000-000058060000}"/>
    <hyperlink ref="M1567" location="Repair!A1" display="No" xr:uid="{00000000-0004-0000-0000-000059060000}"/>
    <hyperlink ref="M1568" location="Repair!A1" display="No" xr:uid="{00000000-0004-0000-0000-00005A060000}"/>
    <hyperlink ref="M1571" location="Repair!A1" display="No" xr:uid="{00000000-0004-0000-0000-00005B060000}"/>
    <hyperlink ref="M1572" location="Repair!A1" display="No" xr:uid="{00000000-0004-0000-0000-00005C060000}"/>
    <hyperlink ref="D1606" location="'Competitive BID Product'!A1" display="'Competitive BID Product'!A1" xr:uid="{00000000-0004-0000-0000-00005D060000}"/>
    <hyperlink ref="D1607" location="'Competitive BID Product'!A1" display="'Competitive BID Product'!A1" xr:uid="{00000000-0004-0000-0000-00005E060000}"/>
    <hyperlink ref="D1608" location="'Competitive BID Product'!A1" display="'Competitive BID Product'!A1" xr:uid="{00000000-0004-0000-0000-00005F060000}"/>
    <hyperlink ref="D1617" location="'OPTION &amp; ACCESS'!A1" display="NOTE           When Utilizing this procedure code       Click HERE " xr:uid="{00000000-0004-0000-0000-000060060000}"/>
    <hyperlink ref="D1618:D1620" location="'OPTION &amp; ACCESS'!A1" display="NOTE           When Utilizing this procedure code       Click HERE " xr:uid="{00000000-0004-0000-0000-000061060000}"/>
    <hyperlink ref="M1629:M1637" location="Repair!A1" display="No" xr:uid="{00000000-0004-0000-0000-000062060000}"/>
    <hyperlink ref="D1631" location="'OPTION &amp; ACCESS'!A1" display="NOTE           When Utilizing this procedure code       Click HERE " xr:uid="{00000000-0004-0000-0000-000063060000}"/>
    <hyperlink ref="B1631" location="'POS 31 32 33'!A1" display="DME/MOB  Click Here POS 31 32" xr:uid="{00000000-0004-0000-0000-000064060000}"/>
    <hyperlink ref="M1631" location="Repair!A1" display="No" xr:uid="{00000000-0004-0000-0000-000065060000}"/>
    <hyperlink ref="D1638" location="'OPTION &amp; ACCESS'!A1" display="NOTE           When Utilizing this procedure code       Click HERE " xr:uid="{00000000-0004-0000-0000-000066060000}"/>
    <hyperlink ref="B1638" location="'POS 31 32 33'!A1" display="DME/MOB  Click Here POS 31 32" xr:uid="{00000000-0004-0000-0000-000067060000}"/>
    <hyperlink ref="B1639" location="'POS 31 32 33'!A1" display="DME/MOB  Click Here POS 31 32" xr:uid="{00000000-0004-0000-0000-000068060000}"/>
    <hyperlink ref="B1643" location="'POS 31 32 33'!A1" display="DME/MOB  Click Here POS 31 32" xr:uid="{00000000-0004-0000-0000-000069060000}"/>
    <hyperlink ref="D1639" location="'OPTION &amp; ACCESS'!A1" display="NOTE           When Utilizing this procedure code       Click HERE " xr:uid="{00000000-0004-0000-0000-00006A060000}"/>
    <hyperlink ref="M1638" location="Repair!A1" display="No" xr:uid="{00000000-0004-0000-0000-00006B060000}"/>
    <hyperlink ref="M1639" location="Repair!A1" display="No" xr:uid="{00000000-0004-0000-0000-00006C060000}"/>
    <hyperlink ref="B1644:B1646" location="'POS 31 32 33'!A1" display="DME/MOB  Click Here POS 31 32" xr:uid="{00000000-0004-0000-0000-00006D060000}"/>
    <hyperlink ref="B1644" location="'POS 31 32 33'!A1" display="DME/MOB  Click Here POS 31 32" xr:uid="{00000000-0004-0000-0000-00006E060000}"/>
    <hyperlink ref="B1645" location="'POS 31 32 33'!A1" display="DME/MOB  Click Here POS 31 32" xr:uid="{00000000-0004-0000-0000-00006F060000}"/>
    <hyperlink ref="B1646" location="'POS 31 32 33'!A1" display="DME/MOB  Click Here POS 31 32" xr:uid="{00000000-0004-0000-0000-000070060000}"/>
    <hyperlink ref="B1790" location="'POS 31 32 33'!A1" display="DME/MOB  Click Here POS 31 32" xr:uid="{00000000-0004-0000-0000-000071060000}"/>
    <hyperlink ref="B1794" location="'POS 31 32 33'!A1" display="DME/MOB  Click Here POS 31 32" xr:uid="{00000000-0004-0000-0000-000072060000}"/>
    <hyperlink ref="B1788" location="'POS 31 32 33'!A1" display="DME/MOB  Click Here POS 31 32" xr:uid="{00000000-0004-0000-0000-000073060000}"/>
    <hyperlink ref="M1790:M1795" location="Repair!A1" display="No" xr:uid="{00000000-0004-0000-0000-000074060000}"/>
    <hyperlink ref="M1789:M1794" location="Repair!A1" display="No" xr:uid="{00000000-0004-0000-0000-000075060000}"/>
    <hyperlink ref="M1796:M1801" location="Repair!A1" display="No" xr:uid="{00000000-0004-0000-0000-000076060000}"/>
    <hyperlink ref="M1801:M1806" location="Repair!A1" display="No" xr:uid="{00000000-0004-0000-0000-000077060000}"/>
    <hyperlink ref="M1813" location="Repair!A1" display="No" xr:uid="{00000000-0004-0000-0000-000078060000}"/>
    <hyperlink ref="M1814" location="Repair!A1" display="No" xr:uid="{00000000-0004-0000-0000-000079060000}"/>
    <hyperlink ref="M1824" location="Repair!A1" display="No" xr:uid="{00000000-0004-0000-0000-00007A060000}"/>
    <hyperlink ref="M1825" location="Repair!A1" display="No" xr:uid="{00000000-0004-0000-0000-00007B060000}"/>
    <hyperlink ref="B1832" location="'POS 31 32 33'!A1" display="DME/MOB  Click Here POS 31 32" xr:uid="{00000000-0004-0000-0000-00007C060000}"/>
    <hyperlink ref="B1830" location="'POS 31 32 33'!A1" display="DME/MOB  Click Here POS 31 32" xr:uid="{00000000-0004-0000-0000-00007D060000}"/>
    <hyperlink ref="B1835" location="'POS 31 32 33'!A1" display="DME/MOB  Click Here POS 31 32" xr:uid="{00000000-0004-0000-0000-00007E060000}"/>
    <hyperlink ref="M1840" location="Repair!A1" display="No" xr:uid="{00000000-0004-0000-0000-00007F060000}"/>
    <hyperlink ref="M1841" location="Repair!A1" display="No" xr:uid="{00000000-0004-0000-0000-000080060000}"/>
    <hyperlink ref="B1843" location="'POS 31 32 33'!A1" display="DME/MOB  Click Here POS 31 32" xr:uid="{00000000-0004-0000-0000-000081060000}"/>
    <hyperlink ref="B1844" location="'POS 31 32 33'!A1" display="DME/MOB  Click Here POS 31 32" xr:uid="{00000000-0004-0000-0000-000082060000}"/>
    <hyperlink ref="D1843:D1845" location="'OPTION &amp; ACCESS'!A1" display="NOTE           When Utilizing this procedure code       Click HERE " xr:uid="{00000000-0004-0000-0000-000083060000}"/>
    <hyperlink ref="D1842" location="'OPTION &amp; ACCESS'!A1" display="NOTE           When Utilizing this procedure code       Click HERE " xr:uid="{00000000-0004-0000-0000-000084060000}"/>
    <hyperlink ref="M1846" location="Repair!A1" display="No" xr:uid="{00000000-0004-0000-0000-000085060000}"/>
    <hyperlink ref="M1847" location="Repair!A1" display="No" xr:uid="{00000000-0004-0000-0000-000086060000}"/>
    <hyperlink ref="B1849" location="'POS 31 32 33'!A1" display="DME/MOB  Click Here POS 31 32" xr:uid="{00000000-0004-0000-0000-000087060000}"/>
    <hyperlink ref="B1860" location="'POS 31 32 33'!A1" display="DME/MOB  Click Here POS 31 32" xr:uid="{00000000-0004-0000-0000-000088060000}"/>
    <hyperlink ref="M1855" location="Repair!A1" display="No" xr:uid="{00000000-0004-0000-0000-000089060000}"/>
    <hyperlink ref="M1856" location="Repair!A1" display="No" xr:uid="{00000000-0004-0000-0000-00008A060000}"/>
    <hyperlink ref="M1862" location="Repair!A1" display="No" xr:uid="{00000000-0004-0000-0000-00008B060000}"/>
    <hyperlink ref="M1866" location="Repair!A1" display="No" xr:uid="{00000000-0004-0000-0000-00008C060000}"/>
    <hyperlink ref="B1953" location="'POS 31 32 33'!A1" display="DME/MOB  Click Here POS 31 32" xr:uid="{00000000-0004-0000-0000-00008D060000}"/>
    <hyperlink ref="M1958" location="Repair!A1" display="No" xr:uid="{00000000-0004-0000-0000-00008E060000}"/>
    <hyperlink ref="M1959" location="Repair!A1" display="No" xr:uid="{00000000-0004-0000-0000-00008F060000}"/>
    <hyperlink ref="M1289" location="Repair!A1" display="No" xr:uid="{00000000-0004-0000-0000-000090060000}"/>
    <hyperlink ref="M1288" location="Repair!A1" display="No" xr:uid="{00000000-0004-0000-0000-000091060000}"/>
    <hyperlink ref="M1286" location="Repair!A1" display="No" xr:uid="{00000000-0004-0000-0000-000092060000}"/>
    <hyperlink ref="M1287" location="Repair!A1" display="No" xr:uid="{00000000-0004-0000-0000-000093060000}"/>
    <hyperlink ref="M1290" location="Repair!A1" display="No" xr:uid="{00000000-0004-0000-0000-000094060000}"/>
    <hyperlink ref="M1296" location="Repair!A1" display="No" xr:uid="{00000000-0004-0000-0000-000095060000}"/>
    <hyperlink ref="M1294" location="Repair!A1" display="No" xr:uid="{00000000-0004-0000-0000-000096060000}"/>
    <hyperlink ref="D1435" location="'OPTION &amp; ACCESS'!A1" display="NOTE           When Utilizing this procedure code       Click HERE " xr:uid="{00000000-0004-0000-0000-000097060000}"/>
    <hyperlink ref="M1435" location="Repair!A1" display="No" xr:uid="{00000000-0004-0000-0000-000098060000}"/>
    <hyperlink ref="M1501" location="Repair!A1" display="No" xr:uid="{00000000-0004-0000-0000-000099060000}"/>
    <hyperlink ref="D1546:D1548" location="'OPTION &amp; ACCESS'!A1" display="NOTE           When Utilizing this procedure code       Click HERE " xr:uid="{00000000-0004-0000-0000-00009A060000}"/>
    <hyperlink ref="D1612:D1616" location="'OPTION &amp; ACCESS'!A1" display="NOTE           When Utilizing this procedure code       Click HERE " xr:uid="{00000000-0004-0000-0000-00009B060000}"/>
    <hyperlink ref="D1621:D1623" location="'OPTION &amp; ACCESS'!A1" display="NOTE           When Utilizing this procedure code       Click HERE " xr:uid="{00000000-0004-0000-0000-00009C060000}"/>
    <hyperlink ref="D1624:D1628" location="'OPTION &amp; ACCESS'!A1" display="NOTE           When Utilizing this procedure code       Click HERE " xr:uid="{00000000-0004-0000-0000-00009D060000}"/>
    <hyperlink ref="B1628" location="'POS 31 32 33'!A1" display="DME/MOB  Click Here POS 31 32" xr:uid="{00000000-0004-0000-0000-00009E060000}"/>
    <hyperlink ref="M1628" location="Repair!A1" display="No" xr:uid="{00000000-0004-0000-0000-00009F060000}"/>
    <hyperlink ref="D1644:D1646" location="'OPTION &amp; ACCESS'!A1" display="NOTE           When Utilizing this procedure code       Click HERE " xr:uid="{00000000-0004-0000-0000-0000A0060000}"/>
    <hyperlink ref="M1788" location="Repair!A1" display="No" xr:uid="{00000000-0004-0000-0000-0000A1060000}"/>
    <hyperlink ref="M1807" location="Repair!A1" display="No" xr:uid="{00000000-0004-0000-0000-0000A2060000}"/>
    <hyperlink ref="M1808" location="Repair!A1" display="No" xr:uid="{00000000-0004-0000-0000-0000A3060000}"/>
    <hyperlink ref="M1827" location="Repair!A1" display="No" xr:uid="{00000000-0004-0000-0000-0000A4060000}"/>
    <hyperlink ref="M1828" location="Repair!A1" display="No" xr:uid="{00000000-0004-0000-0000-0000A5060000}"/>
    <hyperlink ref="B1829" location="'POS 31 32 33'!A1" display="DME/MOB  Click Here POS 31 32" xr:uid="{00000000-0004-0000-0000-0000A6060000}"/>
    <hyperlink ref="D1848:D1850" location="'OPTION &amp; ACCESS'!A1" display="NOTE           When Utilizing this procedure code       Click HERE " xr:uid="{00000000-0004-0000-0000-0000A7060000}"/>
    <hyperlink ref="D1854" location="'OPTION &amp; ACCESS'!A1" display="NOTE           When Utilizing this procedure code       Click HERE " xr:uid="{00000000-0004-0000-0000-0000A8060000}"/>
    <hyperlink ref="B1850" location="'POS 31 32 33'!A1" display="DME/MOB  Click Here POS 31 32" xr:uid="{00000000-0004-0000-0000-0000A9060000}"/>
    <hyperlink ref="D1866:D1867" location="'OPTION &amp; ACCESS'!A1" display="NOTE           When Utilizing this procedure code       Click HERE " xr:uid="{00000000-0004-0000-0000-0000AA060000}"/>
    <hyperlink ref="B1867" location="'POS 31 32 33'!A1" display="DME/MOB  Click Here POS 31 32" xr:uid="{00000000-0004-0000-0000-0000AB060000}"/>
    <hyperlink ref="D1868" location="'OPTION &amp; ACCESS'!A1" display="NOTE           When Utilizing this procedure code       Click HERE " xr:uid="{00000000-0004-0000-0000-0000AC060000}"/>
    <hyperlink ref="B1866" location="'POS 31 32 33'!A1" display="DME/MOB  Click Here POS 31 32" xr:uid="{00000000-0004-0000-0000-0000AD060000}"/>
    <hyperlink ref="D1874" location="'OPTION &amp; ACCESS'!A1" display="NOTE           When Utilizing this procedure code       Click HERE " xr:uid="{00000000-0004-0000-0000-0000AE060000}"/>
    <hyperlink ref="B1873" location="'POS 31 32 33'!A1" display="DME/MOB  Click Here POS 31 32" xr:uid="{00000000-0004-0000-0000-0000AF060000}"/>
    <hyperlink ref="M1874" location="Repair!A1" display="No" xr:uid="{00000000-0004-0000-0000-0000B0060000}"/>
    <hyperlink ref="B1874" location="'POS 31 32 33'!A1" display="DME/MOB  Click Here POS 31 32" xr:uid="{00000000-0004-0000-0000-0000B1060000}"/>
    <hyperlink ref="M1878" location="Repair!A1" display="No" xr:uid="{00000000-0004-0000-0000-0000B2060000}"/>
    <hyperlink ref="D1902" location="'OPTION &amp; ACCESS'!A1" display="NOTE           When Utilizing this procedure code       Click HERE " xr:uid="{00000000-0004-0000-0000-0000B3060000}"/>
    <hyperlink ref="M1966" location="Repair!A1" display="No" xr:uid="{00000000-0004-0000-0000-0000B4060000}"/>
    <hyperlink ref="M1986" location="Repair!A1" display="No" xr:uid="{00000000-0004-0000-0000-0000B6060000}"/>
    <hyperlink ref="B1985" location="'POS 31 32 33'!A1" display="DME/MOB  Click Here POS 31 32" xr:uid="{00000000-0004-0000-0000-0000B7060000}"/>
    <hyperlink ref="M1988" location="Repair!A1" display="No" xr:uid="{00000000-0004-0000-0000-0000B8060000}"/>
    <hyperlink ref="B1987" location="'POS 31 32 33'!A1" display="DME/MOB  Click Here POS 31 32" xr:uid="{00000000-0004-0000-0000-0000B9060000}"/>
    <hyperlink ref="B1994" location="'POS 31 32 33'!A1" display="DME/MOB  Click Here POS 31 32" xr:uid="{00000000-0004-0000-0000-0000BA060000}"/>
    <hyperlink ref="B1995" location="'POS 31 32 33'!A1" display="DME/MOB  Click Here POS 31 32" xr:uid="{00000000-0004-0000-0000-0000BB060000}"/>
    <hyperlink ref="B1996" location="'POS 31 32 33'!A1" display="DME/MOB  Click Here POS 31 32" xr:uid="{00000000-0004-0000-0000-0000BC060000}"/>
    <hyperlink ref="B1993" location="'POS 31 32 33'!A1" display="DME/MOB  Click Here POS 31 32" xr:uid="{00000000-0004-0000-0000-0000BD060000}"/>
    <hyperlink ref="M1994" location="Repair!A1" display="No" xr:uid="{00000000-0004-0000-0000-0000BE060000}"/>
    <hyperlink ref="M1995" location="Repair!A1" display="No" xr:uid="{00000000-0004-0000-0000-0000BF060000}"/>
    <hyperlink ref="M1996" location="Repair!A1" display="No" xr:uid="{00000000-0004-0000-0000-0000C0060000}"/>
    <hyperlink ref="M1997" location="Repair!A1" display="No" xr:uid="{00000000-0004-0000-0000-0000C1060000}"/>
    <hyperlink ref="M2007" location="Repair!A1" display="No" xr:uid="{00000000-0004-0000-0000-0000C2060000}"/>
    <hyperlink ref="M2008" location="Repair!A1" display="No" xr:uid="{00000000-0004-0000-0000-0000C3060000}"/>
    <hyperlink ref="M2009" location="Repair!A1" display="No" xr:uid="{00000000-0004-0000-0000-0000C4060000}"/>
    <hyperlink ref="M2010" location="Repair!A1" display="No" xr:uid="{00000000-0004-0000-0000-0000C5060000}"/>
    <hyperlink ref="M2011" location="Repair!A1" display="No" xr:uid="{00000000-0004-0000-0000-0000C6060000}"/>
    <hyperlink ref="B2010" location="'POS 31 32 33'!A1" display="DME/MOB  Click Here POS 31 32" xr:uid="{00000000-0004-0000-0000-0000C7060000}"/>
    <hyperlink ref="B2009" location="'POS 31 32 33'!A1" display="DME/MOB  Click Here POS 31 32" xr:uid="{00000000-0004-0000-0000-0000C8060000}"/>
    <hyperlink ref="B2006:B2010" location="'POS 31 32 33'!A1" display="DME/MOB  Click Here POS 31 32" xr:uid="{00000000-0004-0000-0000-0000C9060000}"/>
    <hyperlink ref="M2036" location="Repair!A1" display="No" xr:uid="{00000000-0004-0000-0000-0000CA060000}"/>
    <hyperlink ref="M2037" location="Repair!A1" display="No" xr:uid="{00000000-0004-0000-0000-0000CB060000}"/>
    <hyperlink ref="B2035" location="'POS 31 32 33'!A1" display="DME/MOB  Click Here POS 31 32" xr:uid="{00000000-0004-0000-0000-0000CC060000}"/>
    <hyperlink ref="B2036" location="'POS 31 32 33'!A1" display="DME/MOB  Click Here POS 31 32" xr:uid="{00000000-0004-0000-0000-0000CD060000}"/>
    <hyperlink ref="D2038:D2040" location="'OPTION &amp; ACCESS'!A1" display="NOTE           When Utilizing this procedure code       Click HERE " xr:uid="{00000000-0004-0000-0000-0000CE060000}"/>
    <hyperlink ref="B2067" location="'POS 31 32 33'!A1" display="DME/MOB  Click Here POS 31 32" xr:uid="{00000000-0004-0000-0000-0000CF060000}"/>
    <hyperlink ref="B2068" location="'POS 31 32 33'!A1" display="DME/MOB  Click Here POS 31 32" xr:uid="{00000000-0004-0000-0000-0000D0060000}"/>
    <hyperlink ref="M2068" location="Repair!A1" display="No" xr:uid="{00000000-0004-0000-0000-0000D1060000}"/>
    <hyperlink ref="M2069" location="Repair!A1" display="No" xr:uid="{00000000-0004-0000-0000-0000D2060000}"/>
    <hyperlink ref="B2073" location="'POS 31 32 33'!A1" display="DME/MOB  Click Here POS 31 32" xr:uid="{00000000-0004-0000-0000-0000D3060000}"/>
    <hyperlink ref="B2074" location="'POS 31 32 33'!A1" display="DME/MOB  Click Here POS 31 32" xr:uid="{00000000-0004-0000-0000-0000D4060000}"/>
    <hyperlink ref="B2075" location="'POS 31 32 33'!A1" display="DME/MOB  Click Here POS 31 32" xr:uid="{00000000-0004-0000-0000-0000D5060000}"/>
    <hyperlink ref="B2076" location="'POS 31 32 33'!A1" display="DME/MOB  Click Here POS 31 32" xr:uid="{00000000-0004-0000-0000-0000D6060000}"/>
    <hyperlink ref="B2077" location="'POS 31 32 33'!A1" display="DME/MOB  Click Here POS 31 32" xr:uid="{00000000-0004-0000-0000-0000D7060000}"/>
    <hyperlink ref="B2082" location="'POS 31 32 33'!A1" display="DME/MOB  Click Here POS 31 32" xr:uid="{00000000-0004-0000-0000-0000D8060000}"/>
    <hyperlink ref="B2083" location="'POS 31 32 33'!A1" display="DME/MOB  Click Here POS 31 32" xr:uid="{00000000-0004-0000-0000-0000D9060000}"/>
    <hyperlink ref="B2084" location="'POS 31 32 33'!A1" display="DME/MOB  Click Here POS 31 32" xr:uid="{00000000-0004-0000-0000-0000DA060000}"/>
    <hyperlink ref="B2085" location="'POS 31 32 33'!A1" display="DME/MOB  Click Here POS 31 32" xr:uid="{00000000-0004-0000-0000-0000DB060000}"/>
    <hyperlink ref="B2086" location="'POS 31 32 33'!A1" display="DME/MOB  Click Here POS 31 32" xr:uid="{00000000-0004-0000-0000-0000DC060000}"/>
    <hyperlink ref="B2091" location="'POS 31 32 33'!A1" display="DME/MOB  Click Here POS 31 32" xr:uid="{00000000-0004-0000-0000-0000DD060000}"/>
    <hyperlink ref="B2093" location="'POS 31 32 33'!A1" display="DME/MOB  Click Here POS 31 32" xr:uid="{00000000-0004-0000-0000-0000DE060000}"/>
    <hyperlink ref="B2094" location="'POS 31 32 33'!A1" display="DME/MOB  Click Here POS 31 32" xr:uid="{00000000-0004-0000-0000-0000DF060000}"/>
    <hyperlink ref="B2095" location="'POS 31 32 33'!A1" display="DME/MOB  Click Here POS 31 32" xr:uid="{00000000-0004-0000-0000-0000E0060000}"/>
    <hyperlink ref="M2124" location="Repair!A1" display="No" xr:uid="{00000000-0004-0000-0000-0000E1060000}"/>
    <hyperlink ref="M2125" location="Repair!A1" display="No" xr:uid="{00000000-0004-0000-0000-0000E2060000}"/>
    <hyperlink ref="M2126" location="Repair!A1" display="No" xr:uid="{00000000-0004-0000-0000-0000E3060000}"/>
    <hyperlink ref="M2127" location="Repair!A1" display="No" xr:uid="{00000000-0004-0000-0000-0000E4060000}"/>
    <hyperlink ref="M2128" location="Repair!A1" display="No" xr:uid="{00000000-0004-0000-0000-0000E5060000}"/>
    <hyperlink ref="M2129" location="Repair!A1" display="No" xr:uid="{00000000-0004-0000-0000-0000E6060000}"/>
    <hyperlink ref="M2135" location="Repair!A1" display="No" xr:uid="{00000000-0004-0000-0000-0000E7060000}"/>
    <hyperlink ref="M2136" location="Repair!A1" display="No" xr:uid="{00000000-0004-0000-0000-0000E8060000}"/>
    <hyperlink ref="M2137" location="Repair!A1" display="No" xr:uid="{00000000-0004-0000-0000-0000E9060000}"/>
    <hyperlink ref="M2139" location="Repair!A1" display="No" xr:uid="{00000000-0004-0000-0000-0000EA060000}"/>
    <hyperlink ref="M2140" location="Repair!A1" display="No" xr:uid="{00000000-0004-0000-0000-0000EB060000}"/>
    <hyperlink ref="M2144" location="Repair!A1" display="No" xr:uid="{00000000-0004-0000-0000-0000EC060000}"/>
    <hyperlink ref="M2141" location="Repair!A1" display="No" xr:uid="{00000000-0004-0000-0000-0000ED060000}"/>
    <hyperlink ref="M2142" location="Repair!A1" display="No" xr:uid="{00000000-0004-0000-0000-0000EE060000}"/>
    <hyperlink ref="M2143" location="Repair!A1" display="No" xr:uid="{00000000-0004-0000-0000-0000EF060000}"/>
    <hyperlink ref="M2153" location="Repair!A1" display="No" xr:uid="{00000000-0004-0000-0000-0000F0060000}"/>
    <hyperlink ref="M2154" location="Repair!A1" display="No" xr:uid="{00000000-0004-0000-0000-0000F1060000}"/>
    <hyperlink ref="M2160" location="Repair!A1" display="No" xr:uid="{00000000-0004-0000-0000-0000F2060000}"/>
    <hyperlink ref="M2161" location="Repair!A1" display="No" xr:uid="{00000000-0004-0000-0000-0000F3060000}"/>
    <hyperlink ref="D2163:D2166" location="'OPTION &amp; ACCESS'!A1" display="NOTE           When Utilizing this procedure code       Click HERE " xr:uid="{00000000-0004-0000-0000-0000F4060000}"/>
    <hyperlink ref="M2166" location="Repair!A1" display="No" xr:uid="{00000000-0004-0000-0000-0000F5060000}"/>
    <hyperlink ref="M2167" location="Repair!A1" display="No" xr:uid="{00000000-0004-0000-0000-0000F6060000}"/>
    <hyperlink ref="D2188" location="'OPTION &amp; ACCESS'!A1" display="NOTE           When Utilizing this procedure code       Click HERE " xr:uid="{00000000-0004-0000-0000-0000F7060000}"/>
    <hyperlink ref="D2189" location="'OPTION &amp; ACCESS'!A1" display="NOTE           When Utilizing this procedure code       Click HERE " xr:uid="{00000000-0004-0000-0000-0000F8060000}"/>
    <hyperlink ref="D2190" location="'OPTION &amp; ACCESS'!A1" display="NOTE           When Utilizing this procedure code       Click HERE " xr:uid="{00000000-0004-0000-0000-0000F9060000}"/>
    <hyperlink ref="D2191" location="'OPTION &amp; ACCESS'!A1" display="NOTE           When Utilizing this procedure code       Click HERE " xr:uid="{00000000-0004-0000-0000-0000FA060000}"/>
    <hyperlink ref="D2192" location="'OPTION &amp; ACCESS'!A1" display="NOTE           When Utilizing this procedure code       Click HERE " xr:uid="{00000000-0004-0000-0000-0000FB060000}"/>
    <hyperlink ref="B2187" location="'POS 31 32 33'!A1" display="DME/MOB  Click Here POS 31 32" xr:uid="{00000000-0004-0000-0000-0000FC060000}"/>
    <hyperlink ref="B2188" location="'POS 31 32 33'!A1" display="DME/MOB  Click Here POS 31 32" xr:uid="{00000000-0004-0000-0000-0000FD060000}"/>
    <hyperlink ref="B2189" location="'POS 31 32 33'!A1" display="DME/MOB  Click Here POS 31 32" xr:uid="{00000000-0004-0000-0000-0000FE060000}"/>
    <hyperlink ref="B2190" location="'POS 31 32 33'!A1" display="DME/MOB  Click Here POS 31 32" xr:uid="{00000000-0004-0000-0000-0000FF060000}"/>
    <hyperlink ref="B2191" location="'POS 31 32 33'!A1" display="DME/MOB  Click Here POS 31 32" xr:uid="{00000000-0004-0000-0000-000000070000}"/>
    <hyperlink ref="M2188" location="Repair!A1" display="No" xr:uid="{00000000-0004-0000-0000-000001070000}"/>
    <hyperlink ref="M2189" location="Repair!A1" display="No" xr:uid="{00000000-0004-0000-0000-000002070000}"/>
    <hyperlink ref="M2190" location="Repair!A1" display="No" xr:uid="{00000000-0004-0000-0000-000003070000}"/>
    <hyperlink ref="M2191" location="Repair!A1" display="No" xr:uid="{00000000-0004-0000-0000-000004070000}"/>
    <hyperlink ref="M2192" location="Repair!A1" display="No" xr:uid="{00000000-0004-0000-0000-000005070000}"/>
    <hyperlink ref="D2200" location="'OPTION &amp; ACCESS'!A1" display="NOTE           When Utilizing this procedure code       Click HERE " xr:uid="{00000000-0004-0000-0000-000006070000}"/>
    <hyperlink ref="D2201" location="'OPTION &amp; ACCESS'!A1" display="NOTE           When Utilizing this procedure code       Click HERE " xr:uid="{00000000-0004-0000-0000-000007070000}"/>
    <hyperlink ref="B2199" location="'POS 31 32 33'!A1" display="DME/MOB  Click Here POS 31 32" xr:uid="{00000000-0004-0000-0000-000008070000}"/>
    <hyperlink ref="B2200" location="'POS 31 32 33'!A1" display="DME/MOB  Click Here POS 31 32" xr:uid="{00000000-0004-0000-0000-000009070000}"/>
    <hyperlink ref="M2200" location="Repair!A1" display="No" xr:uid="{00000000-0004-0000-0000-00000A070000}"/>
    <hyperlink ref="M2201" location="Repair!A1" display="No" xr:uid="{00000000-0004-0000-0000-00000B070000}"/>
    <hyperlink ref="B2220" location="'POS 31 32 33'!A1" display="DME/MOB  Click Here POS 31 32" xr:uid="{00000000-0004-0000-0000-00000C070000}"/>
    <hyperlink ref="B2221" location="'POS 31 32 33'!A1" display="DME/MOB  Click Here POS 31 32" xr:uid="{00000000-0004-0000-0000-00000D070000}"/>
    <hyperlink ref="B2222" location="'POS 31 32 33'!A1" display="DME/MOB  Click Here POS 31 32" xr:uid="{00000000-0004-0000-0000-00000E070000}"/>
    <hyperlink ref="B2223" location="'POS 31 32 33'!A1" display="DME/MOB  Click Here POS 31 32" xr:uid="{00000000-0004-0000-0000-00000F070000}"/>
    <hyperlink ref="B2224" location="'POS 31 32 33'!A1" display="DME/MOB  Click Here POS 31 32" xr:uid="{00000000-0004-0000-0000-000010070000}"/>
    <hyperlink ref="M2221" location="Repair!A1" display="No" xr:uid="{00000000-0004-0000-0000-000011070000}"/>
    <hyperlink ref="M2222" location="Repair!A1" display="No" xr:uid="{00000000-0004-0000-0000-000012070000}"/>
    <hyperlink ref="M2223" location="Repair!A1" display="No" xr:uid="{00000000-0004-0000-0000-000013070000}"/>
    <hyperlink ref="M2224" location="Repair!A1" display="No" xr:uid="{00000000-0004-0000-0000-000014070000}"/>
    <hyperlink ref="D2227" location="'OPTION &amp; ACCESS'!A1" display="NOTE           When Utilizing this procedure code       Click HERE " xr:uid="{00000000-0004-0000-0000-000015070000}"/>
    <hyperlink ref="D2225:D2226" location="'OPTION &amp; ACCESS'!A1" display="NOTE           When Utilizing this procedure code       Click HERE " xr:uid="{00000000-0004-0000-0000-000016070000}"/>
    <hyperlink ref="D2241" location="'OPTION &amp; ACCESS'!A1" display="NOTE           When Utilizing this procedure code       Click HERE " xr:uid="{00000000-0004-0000-0000-000017070000}"/>
    <hyperlink ref="M2241" location="Repair!A1" display="No" xr:uid="{00000000-0004-0000-0000-000018070000}"/>
    <hyperlink ref="B2240" location="'POS 31 32 33'!A1" display="DME/MOB  Click Here POS 31 32" xr:uid="{00000000-0004-0000-0000-000019070000}"/>
    <hyperlink ref="D2261:D2270" location="'OPTION &amp; ACCESS'!A1" display="NOTE           When Utilizing this procedure code       Click HERE " xr:uid="{00000000-0004-0000-0000-00001A070000}"/>
    <hyperlink ref="D2303" location="'OPTION &amp; ACCESS'!A1" display="NOTE           When Utilizing this procedure code       Click HERE " xr:uid="{00000000-0004-0000-0000-00001B070000}"/>
    <hyperlink ref="M2303" location="Repair!A1" display="No" xr:uid="{00000000-0004-0000-0000-00001C070000}"/>
    <hyperlink ref="B2302" location="'POS 31 32 33'!A1" display="DME/MOB  Click Here POS 31 32" xr:uid="{00000000-0004-0000-0000-00001D070000}"/>
    <hyperlink ref="B2303" location="'POS 31 32 33'!A1" display="DME/MOB  Click Here POS 31 32" xr:uid="{00000000-0004-0000-0000-00001E070000}"/>
    <hyperlink ref="D2304" location="'OPTION &amp; ACCESS'!A1" display="NOTE           When Utilizing this procedure code       Click HERE " xr:uid="{00000000-0004-0000-0000-00001F070000}"/>
    <hyperlink ref="B2304" location="'POS 31 32 33'!A1" display="DME/MOB  Click Here POS 31 32" xr:uid="{00000000-0004-0000-0000-000020070000}"/>
    <hyperlink ref="D2305" location="'OPTION &amp; ACCESS'!A1" display="NOTE           When Utilizing this procedure code       Click HERE " xr:uid="{00000000-0004-0000-0000-000021070000}"/>
    <hyperlink ref="M2304" location="Repair!A1" display="No" xr:uid="{00000000-0004-0000-0000-000022070000}"/>
    <hyperlink ref="M2305" location="Repair!A1" display="No" xr:uid="{00000000-0004-0000-0000-000023070000}"/>
    <hyperlink ref="M2539" location="Repair!A1" display="No" xr:uid="{00000000-0004-0000-0000-000024070000}"/>
    <hyperlink ref="B2538" location="'POS 31 32 33'!A1" display="DME/MOB  Click Here POS 31 32" xr:uid="{00000000-0004-0000-0000-000025070000}"/>
    <hyperlink ref="M2540" location="Repair!A1" display="No" xr:uid="{00000000-0004-0000-0000-000026070000}"/>
    <hyperlink ref="M2541" location="Repair!A1" display="No" xr:uid="{00000000-0004-0000-0000-000027070000}"/>
    <hyperlink ref="B2539" location="'POS 31 32 33'!A1" display="DME/MOB  Click Here POS 31 32" xr:uid="{00000000-0004-0000-0000-000028070000}"/>
    <hyperlink ref="B2540" location="'POS 31 32 33'!A1" display="DME/MOB  Click Here POS 31 32" xr:uid="{00000000-0004-0000-0000-000029070000}"/>
    <hyperlink ref="M2536:M2537" location="Repair!A1" display="No" xr:uid="{00000000-0004-0000-0000-00002A070000}"/>
    <hyperlink ref="M2583" location="Repair!A1" display="No" xr:uid="{00000000-0004-0000-0000-00002B070000}"/>
    <hyperlink ref="D2589" location="'OPTION &amp; ACCESS'!A1" display="NOTE           When Utilizing this procedure code       Click HERE " xr:uid="{00000000-0004-0000-0000-00002C070000}"/>
    <hyperlink ref="D2590" location="'OPTION &amp; ACCESS'!A1" display="NOTE           When Utilizing this procedure code       Click HERE " xr:uid="{00000000-0004-0000-0000-00002D070000}"/>
    <hyperlink ref="D2595" location="'OPTION &amp; ACCESS'!A1" display="NOTE           When Utilizing this procedure code       Click HERE " xr:uid="{00000000-0004-0000-0000-00002E070000}"/>
    <hyperlink ref="D2596" location="'OPTION &amp; ACCESS'!A1" display="NOTE           When Utilizing this procedure code       Click HERE " xr:uid="{00000000-0004-0000-0000-00002F070000}"/>
    <hyperlink ref="D2597" location="'OPTION &amp; ACCESS'!A1" display="NOTE           When Utilizing this procedure code       Click HERE " xr:uid="{00000000-0004-0000-0000-000030070000}"/>
    <hyperlink ref="D2598" location="'OPTION &amp; ACCESS'!A1" display="NOTE           When Utilizing this procedure code       Click HERE " xr:uid="{00000000-0004-0000-0000-000031070000}"/>
    <hyperlink ref="D2599" location="'OPTION &amp; ACCESS'!A1" display="NOTE           When Utilizing this procedure code       Click HERE " xr:uid="{00000000-0004-0000-0000-000032070000}"/>
    <hyperlink ref="D2600" location="'OPTION &amp; ACCESS'!A1" display="NOTE           When Utilizing this procedure code       Click HERE " xr:uid="{00000000-0004-0000-0000-000033070000}"/>
    <hyperlink ref="D2601" location="'OPTION &amp; ACCESS'!A1" display="NOTE           When Utilizing this procedure code       Click HERE " xr:uid="{00000000-0004-0000-0000-000034070000}"/>
    <hyperlink ref="D2602" location="'OPTION &amp; ACCESS'!A1" display="NOTE           When Utilizing this procedure code       Click HERE " xr:uid="{00000000-0004-0000-0000-000035070000}"/>
    <hyperlink ref="D2603" location="'OPTION &amp; ACCESS'!A1" display="NOTE           When Utilizing this procedure code       Click HERE " xr:uid="{00000000-0004-0000-0000-000036070000}"/>
    <hyperlink ref="D2604" location="'OPTION &amp; ACCESS'!A1" display="NOTE           When Utilizing this procedure code       Click HERE " xr:uid="{00000000-0004-0000-0000-000037070000}"/>
    <hyperlink ref="D2605" location="'OPTION &amp; ACCESS'!A1" display="NOTE           When Utilizing this procedure code       Click HERE " xr:uid="{00000000-0004-0000-0000-000038070000}"/>
    <hyperlink ref="D2610" location="'OPTION &amp; ACCESS'!A1" display="NOTE           When Utilizing this procedure code       Click HERE " xr:uid="{00000000-0004-0000-0000-000039070000}"/>
    <hyperlink ref="D2611:D2613" location="'OPTION &amp; ACCESS'!A1" display="NOTE           When Utilizing this procedure code       Click HERE " xr:uid="{00000000-0004-0000-0000-00003A070000}"/>
    <hyperlink ref="D2614:D2618" location="'OPTION &amp; ACCESS'!A1" display="NOTE           When Utilizing this procedure code       Click HERE " xr:uid="{00000000-0004-0000-0000-00003B070000}"/>
    <hyperlink ref="D2619:D2635" location="'OPTION &amp; ACCESS'!A1" display="NOTE           When Utilizing this procedure code       Click HERE " xr:uid="{00000000-0004-0000-0000-00003C070000}"/>
    <hyperlink ref="D2627" location="'OPTION &amp; ACCESS'!A1" display="NOTE           When Utilizing this procedure code       Click HERE " xr:uid="{00000000-0004-0000-0000-00003D070000}"/>
    <hyperlink ref="D2628" location="'OPTION &amp; ACCESS'!A1" display="NOTE           When Utilizing this procedure code       Click HERE " xr:uid="{00000000-0004-0000-0000-00003E070000}"/>
    <hyperlink ref="D2629" location="'OPTION &amp; ACCESS'!A1" display="NOTE           When Utilizing this procedure code       Click HERE " xr:uid="{00000000-0004-0000-0000-00003F070000}"/>
    <hyperlink ref="D2630" location="'OPTION &amp; ACCESS'!A1" display="NOTE           When Utilizing this procedure code       Click HERE " xr:uid="{00000000-0004-0000-0000-000040070000}"/>
    <hyperlink ref="D2631" location="'OPTION &amp; ACCESS'!A1" display="NOTE           When Utilizing this procedure code       Click HERE " xr:uid="{00000000-0004-0000-0000-000041070000}"/>
    <hyperlink ref="D2663" location="'OPTION &amp; ACCESS'!A1" display="NOTE           When Utilizing this procedure code       Click HERE " xr:uid="{00000000-0004-0000-0000-000042070000}"/>
    <hyperlink ref="M2663" location="Repair!A1" display="No" xr:uid="{00000000-0004-0000-0000-000043070000}"/>
    <hyperlink ref="D2664" location="'OPTION &amp; ACCESS'!A1" display="NOTE           When Utilizing this procedure code       Click HERE " xr:uid="{00000000-0004-0000-0000-000044070000}"/>
    <hyperlink ref="M2664" location="Repair!A1" display="No" xr:uid="{00000000-0004-0000-0000-000045070000}"/>
    <hyperlink ref="D2665" location="'OPTION &amp; ACCESS'!A1" display="NOTE           When Utilizing this procedure code       Click HERE " xr:uid="{00000000-0004-0000-0000-000046070000}"/>
    <hyperlink ref="D2666" location="'OPTION &amp; ACCESS'!A1" display="NOTE           When Utilizing this procedure code       Click HERE " xr:uid="{00000000-0004-0000-0000-000047070000}"/>
    <hyperlink ref="D2667" location="'OPTION &amp; ACCESS'!A1" display="NOTE           When Utilizing this procedure code       Click HERE " xr:uid="{00000000-0004-0000-0000-000048070000}"/>
    <hyperlink ref="D2668" location="'OPTION &amp; ACCESS'!A1" display="NOTE           When Utilizing this procedure code       Click HERE " xr:uid="{00000000-0004-0000-0000-000049070000}"/>
    <hyperlink ref="M2665" location="Repair!A1" display="No" xr:uid="{00000000-0004-0000-0000-00004A070000}"/>
    <hyperlink ref="M2666" location="Repair!A1" display="No" xr:uid="{00000000-0004-0000-0000-00004B070000}"/>
    <hyperlink ref="M2667" location="Repair!A1" display="No" xr:uid="{00000000-0004-0000-0000-00004C070000}"/>
    <hyperlink ref="M2668" location="Repair!A1" display="No" xr:uid="{00000000-0004-0000-0000-00004D070000}"/>
    <hyperlink ref="D2712" location="'OPTION &amp; ACCESS'!A1" display="NOTE           When Utilizing this procedure code       Click HERE " xr:uid="{00000000-0004-0000-0000-00004E070000}"/>
    <hyperlink ref="M2712" location="Repair!A1" display="No" xr:uid="{00000000-0004-0000-0000-00004F070000}"/>
    <hyperlink ref="D2711" location="'OPTION &amp; ACCESS'!A1" display="NOTE           When Utilizing this procedure code       Click HERE " xr:uid="{00000000-0004-0000-0000-000050070000}"/>
    <hyperlink ref="M2711" location="Repair!A1" display="No" xr:uid="{00000000-0004-0000-0000-000051070000}"/>
    <hyperlink ref="M2717" location="Repair!A1" display="No" xr:uid="{00000000-0004-0000-0000-000052070000}"/>
    <hyperlink ref="M2718" location="Repair!A1" display="No" xr:uid="{00000000-0004-0000-0000-000053070000}"/>
    <hyperlink ref="D2719:D2720" location="'OPTION &amp; ACCESS'!A1" display="NOTE           When Utilizing this procedure code       Click HERE " xr:uid="{00000000-0004-0000-0000-000054070000}"/>
    <hyperlink ref="D2737" location="'OPTION &amp; ACCESS'!A1" display="NOTE           When Utilizing this procedure code       Click HERE " xr:uid="{00000000-0004-0000-0000-000055070000}"/>
    <hyperlink ref="M2827" location="Repair!A1" display="No" xr:uid="{00000000-0004-0000-0000-000056070000}"/>
    <hyperlink ref="D2886" location="'OPTION &amp; ACCESS'!A1" display="NOTE           When Utilizing this procedure code       Click HERE " xr:uid="{00000000-0004-0000-0000-000057070000}"/>
    <hyperlink ref="D2888" location="'OPTION &amp; ACCESS'!A1" display="NOTE           When Utilizing this procedure code       Click HERE " xr:uid="{00000000-0004-0000-0000-000058070000}"/>
    <hyperlink ref="M2875" location="Repair!A1" display="No" xr:uid="{00000000-0004-0000-0000-000059070000}"/>
    <hyperlink ref="M2876" location="Repair!A1" display="No" xr:uid="{00000000-0004-0000-0000-00005A070000}"/>
    <hyperlink ref="D2945:D2952" location="'OPTION &amp; ACCESS'!A1" display="NOTE           When Utilizing this procedure code       Click HERE " xr:uid="{00000000-0004-0000-0000-00005B070000}"/>
    <hyperlink ref="E450" location="'BA MOD CAL1'!A1" display="Link to                                  Calculate Case &amp; Calories" xr:uid="{00000000-0004-0000-0000-00005C070000}"/>
    <hyperlink ref="D1410:D1414" location="'OPTION &amp; ACCESS'!A1" display="NOTE           When Utilizing this procedure code       Click HERE " xr:uid="{00000000-0004-0000-0000-00005E070000}"/>
    <hyperlink ref="M2213" location="Repair!A1" display="No" xr:uid="{00000000-0004-0000-0000-00005F070000}"/>
    <hyperlink ref="B2213" location="'POS 31 32 33'!A1" display="DME/MOB  Click Here POS 31 32" xr:uid="{00000000-0004-0000-0000-000060070000}"/>
    <hyperlink ref="M2214" location="Repair!A1" display="No" xr:uid="{00000000-0004-0000-0000-000061070000}"/>
    <hyperlink ref="B2214" location="'POS 31 32 33'!A1" display="DME/MOB  Click Here POS 31 32" xr:uid="{00000000-0004-0000-0000-000062070000}"/>
    <hyperlink ref="B2365" location="'POS 31 32 33'!A1" display="DME/MOB  Click Here POS 31 32" xr:uid="{00000000-0004-0000-0000-000063070000}"/>
    <hyperlink ref="B2583" location="'POS 31 32 33'!A1" display="DME/MOB  Click Here POS 31 32" xr:uid="{00000000-0004-0000-0000-000064070000}"/>
    <hyperlink ref="D1373" location="'&quot;&quot;'!A6" display="NOTE           When Utilizing this procedure code       Click HERE " xr:uid="{00000000-0004-0000-0000-000065070000}"/>
    <hyperlink ref="D1501:D1503" location="'OPTION &amp; ACCESS'!A1" display="NOTE           When Utilizing this procedure code       Click HERE " xr:uid="{00000000-0004-0000-0000-000066070000}"/>
    <hyperlink ref="D1529:D1531" location="'OPTION &amp; ACCESS'!A1" display="NOTE           When Utilizing this procedure code       Click HERE " xr:uid="{00000000-0004-0000-0000-000067070000}"/>
    <hyperlink ref="D1532:D1534" location="'OPTION &amp; ACCESS'!A1" display="NOTE           When Utilizing this procedure code       Click HERE " xr:uid="{00000000-0004-0000-0000-000068070000}"/>
    <hyperlink ref="D1643:D1645" location="'OPTION &amp; ACCESS'!A1" display="NOTE           When Utilizing this procedure code       Click HERE " xr:uid="{00000000-0004-0000-0000-000069070000}"/>
    <hyperlink ref="D1689" location="'OPTION &amp; ACCESS'!A1" display="NOTE           When Utilizing this procedure code       Click HERE " xr:uid="{00000000-0004-0000-0000-00006A070000}"/>
    <hyperlink ref="D1765" location="'OPTION &amp; ACCESS'!A1" display="NOTE           When Utilizing this procedure code       Click HERE " xr:uid="{00000000-0004-0000-0000-00006B070000}"/>
    <hyperlink ref="D1957" location="'OPTION &amp; ACCESS'!A1" display="NOTE           When Utilizing this procedure code       Click HERE " xr:uid="{00000000-0004-0000-0000-00006C070000}"/>
    <hyperlink ref="D2097" location="'OPTION &amp; ACCESS'!A1" display="NOTE           When Utilizing this procedure code       Click HERE " xr:uid="{00000000-0004-0000-0000-00006D070000}"/>
    <hyperlink ref="D2118" location="'OPTION &amp; ACCESS'!A1" display="NOTE           When Utilizing this procedure code       Click HERE " xr:uid="{00000000-0004-0000-0000-00006E070000}"/>
    <hyperlink ref="D2208" location="'OPTION &amp; ACCESS'!A1" display="NOTE           When Utilizing this procedure code       Click HERE " xr:uid="{00000000-0004-0000-0000-00006F070000}"/>
    <hyperlink ref="D2389" location="'OPTION &amp; ACCESS'!A1" display="NOTE           When Utilizing this procedure code       Click HERE " xr:uid="{00000000-0004-0000-0000-000070070000}"/>
    <hyperlink ref="D2393" location="'OPTION &amp; ACCESS'!A1" display="NOTE           When Utilizing this procedure code       Click HERE " xr:uid="{00000000-0004-0000-0000-000071070000}"/>
    <hyperlink ref="D2397" location="'OPTION &amp; ACCESS'!A1" display="NOTE           When Utilizing this procedure code       Click HERE " xr:uid="{00000000-0004-0000-0000-000072070000}"/>
    <hyperlink ref="D2449" location="'OPTION &amp; ACCESS'!A1" display="NOTE           When Utilizing this procedure code       Click HERE " xr:uid="{00000000-0004-0000-0000-000073070000}"/>
    <hyperlink ref="D2452" location="'OPTION &amp; ACCESS'!A1" display="NOTE           When Utilizing this procedure code       Click HERE " xr:uid="{00000000-0004-0000-0000-000074070000}"/>
    <hyperlink ref="D2491" location="'OPTION &amp; ACCESS'!A1" display="NOTE           When Utilizing this procedure code       Click HERE " xr:uid="{00000000-0004-0000-0000-000075070000}"/>
    <hyperlink ref="D2584" location="'OPTION &amp; ACCESS'!A1" display="NOTE           When Utilizing this procedure code       Click HERE " xr:uid="{00000000-0004-0000-0000-000076070000}"/>
    <hyperlink ref="D2591:D2594" location="'OPTION &amp; ACCESS'!A1" display="NOTE           When Utilizing this procedure code       Click HERE " xr:uid="{00000000-0004-0000-0000-000077070000}"/>
    <hyperlink ref="D2636" location="'OPTION &amp; ACCESS'!A1" display="NOTE           When Utilizing this procedure code       Click HERE " xr:uid="{00000000-0004-0000-0000-000078070000}"/>
    <hyperlink ref="D2761" location="'OPTION &amp; ACCESS'!A1" display="NOTE           When Utilizing this procedure code       Click HERE " xr:uid="{00000000-0004-0000-0000-000079070000}"/>
    <hyperlink ref="D2826" location="'OPTION &amp; ACCESS'!A1" display="NOTE           When Utilizing this procedure code       Click HERE " xr:uid="{00000000-0004-0000-0000-00007A070000}"/>
    <hyperlink ref="D2827" location="'OPTION &amp; ACCESS'!A1" display="NOTE           When Utilizing this procedure code       Click HERE " xr:uid="{00000000-0004-0000-0000-00007B070000}"/>
    <hyperlink ref="D3075" location="'OPTION &amp; ACCESS'!A1" display="NOTE           When Utilizing this procedure code       Click HERE " xr:uid="{00000000-0004-0000-0000-00007C070000}"/>
    <hyperlink ref="D3119" location="'OPTION &amp; ACCESS'!A1" display="NOTE           When Utilizing this procedure code       Click HERE " xr:uid="{00000000-0004-0000-0000-00007D070000}"/>
    <hyperlink ref="D3133" location="'OPTION &amp; ACCESS'!A1" display="NOTE           When Utilizing this procedure code       Click HERE " xr:uid="{00000000-0004-0000-0000-00007E070000}"/>
    <hyperlink ref="D3229" location="'OPTION &amp; ACCESS'!A1" display="NOTE           When Utilizing this procedure code       Click HERE " xr:uid="{00000000-0004-0000-0000-00007F070000}"/>
    <hyperlink ref="B2882" location="'POS 31 32 33'!A1" display="DME/MOB  Click Here POS 31 32" xr:uid="{00000000-0004-0000-0000-000080070000}"/>
    <hyperlink ref="M2016" location="Repair!A1" display="No" xr:uid="{00000000-0004-0000-0000-000081070000}"/>
    <hyperlink ref="M2017" location="Repair!A1" display="No" xr:uid="{00000000-0004-0000-0000-000082070000}"/>
    <hyperlink ref="M2018" location="Repair!A1" display="No" xr:uid="{00000000-0004-0000-0000-000083070000}"/>
    <hyperlink ref="M2019:M2020" location="Repair!A1" display="No" xr:uid="{00000000-0004-0000-0000-000084070000}"/>
    <hyperlink ref="B2020" location="'POS 31 32 33'!A1" display="DME/MOB  Click Here POS 31 32" xr:uid="{00000000-0004-0000-0000-000085070000}"/>
    <hyperlink ref="B2016:B2020" location="'POS 31 32 33'!A1" display="DME/MOB  Click Here POS 31 32" xr:uid="{00000000-0004-0000-0000-000086070000}"/>
    <hyperlink ref="M2029:M2031" location="Repair!A1" display="No" xr:uid="{00000000-0004-0000-0000-000087070000}"/>
    <hyperlink ref="B2029:B2031" location="'POS 31 32 33'!A1" display="DME/MOB  Click Here POS 31 32" xr:uid="{00000000-0004-0000-0000-000088070000}"/>
    <hyperlink ref="D2645" location="'OPTION &amp; ACCESS'!A1" display="NOTE           When Utilizing this procedure code       Click HERE " xr:uid="{00000000-0004-0000-0000-000089070000}"/>
    <hyperlink ref="D2646" location="'OPTION &amp; ACCESS'!A1" display="NOTE           When Utilizing this procedure code       Click HERE " xr:uid="{00000000-0004-0000-0000-00008A070000}"/>
    <hyperlink ref="M2645" location="Repair!A1" display="No" xr:uid="{00000000-0004-0000-0000-00008B070000}"/>
    <hyperlink ref="M2646" location="Repair!A1" display="No" xr:uid="{00000000-0004-0000-0000-00008C070000}"/>
    <hyperlink ref="D2614" location="'OPTION &amp; ACCESS'!A1" display="NOTE           When Utilizing this procedure code       Click HERE " xr:uid="{00000000-0004-0000-0000-00008D070000}"/>
    <hyperlink ref="M1426" location="Repair!A1" display="No" xr:uid="{00000000-0004-0000-0000-00008F070000}"/>
    <hyperlink ref="M1427:M1428" location="Repair!A1" display="No" xr:uid="{00000000-0004-0000-0000-000090070000}"/>
    <hyperlink ref="M1429:M1431" location="Repair!A1" display="No" xr:uid="{00000000-0004-0000-0000-000091070000}"/>
    <hyperlink ref="M1546:M1548" location="Repair!A1" display="No" xr:uid="{00000000-0004-0000-0000-000092070000}"/>
    <hyperlink ref="M1404:M1405" location="Repair!A1" display="No" xr:uid="{00000000-0004-0000-0000-000093070000}"/>
    <hyperlink ref="M1409" location="Repair!A1" display="No" xr:uid="{00000000-0004-0000-0000-000094070000}"/>
    <hyperlink ref="M1408" location="Repair!A1" display="No" xr:uid="{00000000-0004-0000-0000-000095070000}"/>
    <hyperlink ref="M1523" location="Repair!A1" display="No" xr:uid="{00000000-0004-0000-0000-000096070000}"/>
    <hyperlink ref="M1555" location="Repair!A1" display="No" xr:uid="{00000000-0004-0000-0000-000097070000}"/>
    <hyperlink ref="M1558" location="Repair!A1" display="No" xr:uid="{00000000-0004-0000-0000-000098070000}"/>
    <hyperlink ref="M1559" location="Repair!A1" display="No" xr:uid="{00000000-0004-0000-0000-000099070000}"/>
    <hyperlink ref="M1830" location="Repair!A1" display="No" xr:uid="{00000000-0004-0000-0000-00009A070000}"/>
    <hyperlink ref="M1993" location="Repair!A1" display="No" xr:uid="{00000000-0004-0000-0000-00009B070000}"/>
    <hyperlink ref="M2038:M2040" location="Repair!A1" display="No" xr:uid="{00000000-0004-0000-0000-00009C070000}"/>
    <hyperlink ref="M2048:M2049" location="Repair!A1" display="No" xr:uid="{00000000-0004-0000-0000-00009D070000}"/>
    <hyperlink ref="M1951" location="Repair!A1" display="No" xr:uid="{00000000-0004-0000-0000-00009E070000}"/>
    <hyperlink ref="M1952:M1953" location="Repair!A1" display="No" xr:uid="{00000000-0004-0000-0000-00009F070000}"/>
    <hyperlink ref="M1829" location="Repair!A1" display="No" xr:uid="{00000000-0004-0000-0000-0000A0070000}"/>
    <hyperlink ref="M1826" location="Repair!A1" display="No" xr:uid="{00000000-0004-0000-0000-0000A1070000}"/>
    <hyperlink ref="S42" location="'...'!A1" display="'...'!A1" xr:uid="{00000000-0004-0000-0000-0000A2070000}"/>
    <hyperlink ref="C7" location="'AAC Codes'!A1" display="AAC+% Codes" xr:uid="{00000000-0004-0000-0000-0000A3070000}"/>
    <hyperlink ref="B2880" location="'POS 31 32 33'!A1" display="DME/MOB  Click Here POS 31 32" xr:uid="{00000000-0004-0000-0000-0000A4070000}"/>
    <hyperlink ref="D2880" location="'DIRECT S COM CODES'!A1" display="Direct Service Component (RE units) - link" xr:uid="{00000000-0004-0000-0000-0000A5070000}"/>
    <hyperlink ref="B1513" location="'POS 31 32 33'!A1" display="DME/MOB  Click Here POS 31 32" xr:uid="{00000000-0004-0000-0000-0000A6070000}"/>
    <hyperlink ref="B1657:B1658" location="'POS 31 32 33'!A1" display="DME/MOB  Click Here POS 31 32" xr:uid="{00000000-0004-0000-0000-0000B0070000}"/>
    <hyperlink ref="B1659:B1664" location="'POS 31 32 33'!A1" display="DME/MOB  Click Here POS 31 32" xr:uid="{00000000-0004-0000-0000-0000B1070000}"/>
    <hyperlink ref="B1665:B1670" location="'POS 31 32 33'!A1" display="DME/MOB  Click Here POS 31 32" xr:uid="{00000000-0004-0000-0000-0000B2070000}"/>
    <hyperlink ref="B1671:B1676" location="'POS 31 32 33'!A1" display="DME/MOB  Click Here POS 31 32" xr:uid="{00000000-0004-0000-0000-0000B3070000}"/>
    <hyperlink ref="D1657:D1661" location="'OPTION &amp; ACCESS'!A1" display="NOTE           When Utilizing this procedure code       Click HERE " xr:uid="{00000000-0004-0000-0000-0000B4070000}"/>
    <hyperlink ref="D1662:D1667" location="'OPTION &amp; ACCESS'!A1" display="NOTE           When Utilizing this procedure code       Click HERE " xr:uid="{00000000-0004-0000-0000-0000B5070000}"/>
    <hyperlink ref="D1668:D1673" location="'OPTION &amp; ACCESS'!A1" display="NOTE           When Utilizing this procedure code       Click HERE " xr:uid="{00000000-0004-0000-0000-0000B6070000}"/>
    <hyperlink ref="B1677:B1679" location="'POS 31 32 33'!A1" display="DME/MOB  Click Here POS 31 32" xr:uid="{00000000-0004-0000-0000-0000B7070000}"/>
    <hyperlink ref="D1674:D1679" location="'OPTION &amp; ACCESS'!A1" display="NOTE           When Utilizing this procedure code       Click HERE " xr:uid="{00000000-0004-0000-0000-0000B8070000}"/>
    <hyperlink ref="B1680:B1682" location="'POS 31 32 33'!A1" display="DME/MOB  Click Here POS 31 32" xr:uid="{00000000-0004-0000-0000-0000B9070000}"/>
    <hyperlink ref="D1680:D1682" location="'OPTION &amp; ACCESS'!A1" display="NOTE           When Utilizing this procedure code       Click HERE " xr:uid="{00000000-0004-0000-0000-0000BA070000}"/>
    <hyperlink ref="B1789" location="'POS 31 32 33'!A1" display="DME/MOB  Click Here POS 31 32" xr:uid="{00000000-0004-0000-0000-0000BB070000}"/>
    <hyperlink ref="B1795:B1800" location="'POS 31 32 33'!A1" display="DME/MOB  Click Here POS 31 32" xr:uid="{00000000-0004-0000-0000-0000BC070000}"/>
    <hyperlink ref="B1801:B1813" location="'POS 31 32 33'!A1" display="DME/MOB  Click Here POS 31 32" xr:uid="{00000000-0004-0000-0000-0000BD070000}"/>
    <hyperlink ref="B1813:B1820" location="'POS 31 32 33'!A1" display="DME/MOB  Click Here POS 31 32" xr:uid="{00000000-0004-0000-0000-0000BE070000}"/>
    <hyperlink ref="B1836:B1838" location="'POS 31 32 33'!A1" display="DME/MOB  Click Here POS 31 32" xr:uid="{00000000-0004-0000-0000-0000BF070000}"/>
    <hyperlink ref="B1862" location="'POS 31 32 33'!A1" display="DME/MOB  Click Here POS 31 32" xr:uid="{00000000-0004-0000-0000-0000C0070000}"/>
    <hyperlink ref="B2040" location="'POS 31 32 33'!A1" display="DME/MOB  Click Here POS 31 32" xr:uid="{00000000-0004-0000-0000-0000C1070000}"/>
    <hyperlink ref="B2042:B2043" location="'POS 31 32 33'!A1" display="DME/MOB  Click Here POS 31 32" xr:uid="{00000000-0004-0000-0000-0000C2070000}"/>
    <hyperlink ref="B2061" location="'POS 31 32 33'!A1" display="DME/MOB  Click Here POS 31 32" xr:uid="{00000000-0004-0000-0000-0000C3070000}"/>
    <hyperlink ref="B2060" location="'POS 31 32 33'!A1" display="DME/MOB  Click Here POS 31 32" xr:uid="{00000000-0004-0000-0000-0000C4070000}"/>
    <hyperlink ref="B2070:B2072" location="'POS 31 32 33'!A1" display="DME/MOB  Click Here POS 31 32" xr:uid="{00000000-0004-0000-0000-0000C5070000}"/>
    <hyperlink ref="B2079:B2081" location="'POS 31 32 33'!A1" display="DME/MOB  Click Here POS 31 32" xr:uid="{00000000-0004-0000-0000-0000C6070000}"/>
    <hyperlink ref="M2050" location="Repair!A1" display="No" xr:uid="{00000000-0004-0000-0000-0000C7070000}"/>
    <hyperlink ref="M2051" location="Repair!A1" display="No" xr:uid="{00000000-0004-0000-0000-0000C8070000}"/>
    <hyperlink ref="M2052" location="Repair!A1" display="No" xr:uid="{00000000-0004-0000-0000-0000C9070000}"/>
    <hyperlink ref="B2056:B2057" location="'POS 31 32 33'!A1" display="DME/MOB  Click Here POS 31 32" xr:uid="{00000000-0004-0000-0000-0000CA070000}"/>
    <hyperlink ref="B2058:B2059" location="'POS 31 32 33'!A1" display="DME/MOB  Click Here POS 31 32" xr:uid="{00000000-0004-0000-0000-0000CB070000}"/>
    <hyperlink ref="B2092" location="'POS 31 32 33'!A1" display="DME/MOB  Click Here POS 31 32" xr:uid="{00000000-0004-0000-0000-0000CC070000}"/>
    <hyperlink ref="B2097:B2103" location="'POS 31 32 33'!A1" display="DME/MOB  Click Here POS 31 32" xr:uid="{00000000-0004-0000-0000-0000CD070000}"/>
    <hyperlink ref="B2104:B2110" location="'POS 31 32 33'!A1" display="DME/MOB  Click Here POS 31 32" xr:uid="{00000000-0004-0000-0000-0000CE070000}"/>
    <hyperlink ref="B2112:B2115" location="'POS 31 32 33'!A1" display="DME/MOB  Click Here POS 31 32" xr:uid="{00000000-0004-0000-0000-0000CF070000}"/>
    <hyperlink ref="B2111" location="'POS 31 32 33'!A1" display="DME/MOB  Click Here POS 31 32" xr:uid="{00000000-0004-0000-0000-0000D0070000}"/>
    <hyperlink ref="B2118:B2124" location="'POS 31 32 33'!A1" display="DME/MOB  Click Here POS 31 32" xr:uid="{00000000-0004-0000-0000-0000D1070000}"/>
    <hyperlink ref="B2125:B2131" location="'POS 31 32 33'!A1" display="DME/MOB  Click Here POS 31 32" xr:uid="{00000000-0004-0000-0000-0000D2070000}"/>
    <hyperlink ref="B2133:B2140" location="'POS 31 32 33'!A1" display="DME/MOB  Click Here POS 31 32" xr:uid="{00000000-0004-0000-0000-0000D3070000}"/>
    <hyperlink ref="B2141:B2146" location="'POS 31 32 33'!A1" display="DME/MOB  Click Here POS 31 32" xr:uid="{00000000-0004-0000-0000-0000D4070000}"/>
    <hyperlink ref="B2147:B2152" location="'POS 31 32 33'!A1" display="DME/MOB  Click Here POS 31 32" xr:uid="{00000000-0004-0000-0000-0000D5070000}"/>
    <hyperlink ref="B2153:B2161" location="'POS 31 32 33'!A1" display="DME/MOB  Click Here POS 31 32" xr:uid="{00000000-0004-0000-0000-0000D6070000}"/>
    <hyperlink ref="B2162:B2166" location="'POS 31 32 33'!A1" display="DME/MOB  Click Here POS 31 32" xr:uid="{00000000-0004-0000-0000-0000D7070000}"/>
    <hyperlink ref="B2893:B2897" location="'POS 31 32 33'!A1" display="DME/MOB  Click Here POS 31 32" xr:uid="{00000000-0004-0000-0000-0000D8070000}"/>
    <hyperlink ref="B2898:B2902" location="'POS 31 32 33'!A1" display="DME/MOB  Click Here POS 31 32" xr:uid="{00000000-0004-0000-0000-0000D9070000}"/>
    <hyperlink ref="B2904:B2908" location="'POS 31 32 33'!A1" display="DME/MOB  Click Here POS 31 32" xr:uid="{00000000-0004-0000-0000-0000DA070000}"/>
    <hyperlink ref="B2959:B2963" location="'POS 31 32 33'!A1" display="DME/MOB  Click Here POS 31 32" xr:uid="{00000000-0004-0000-0000-0000DB070000}"/>
    <hyperlink ref="B2964:B2967" location="'POS 31 32 33'!A1" display="DME/MOB  Click Here POS 31 32" xr:uid="{00000000-0004-0000-0000-0000DC070000}"/>
    <hyperlink ref="B2971:B2972" location="'POS 31 32 33'!A1" display="DME/MOB  Click Here POS 31 32" xr:uid="{00000000-0004-0000-0000-0000DD070000}"/>
    <hyperlink ref="B2975:B2976" location="'POS 31 32 33'!A1" display="DME/MOB  Click Here POS 31 32" xr:uid="{00000000-0004-0000-0000-0000DE070000}"/>
    <hyperlink ref="B2979" location="'POS 31 32 33'!A1" display="DME/MOB  Click Here POS 31 32" xr:uid="{00000000-0004-0000-0000-0000DF070000}"/>
    <hyperlink ref="B2980:B2983" location="'POS 31 32 33'!A1" display="DME/MOB  Click Here POS 31 32" xr:uid="{00000000-0004-0000-0000-0000E0070000}"/>
    <hyperlink ref="B2984" location="'POS 31 32 33'!A1" display="DME/MOB  Click Here POS 31 32" xr:uid="{00000000-0004-0000-0000-0000E1070000}"/>
    <hyperlink ref="B2986:B2989" location="'POS 31 32 33'!A1" display="DME/MOB  Click Here POS 31 32" xr:uid="{00000000-0004-0000-0000-0000E2070000}"/>
    <hyperlink ref="B2990:B2992" location="'POS 31 32 33'!A1" display="DME/MOB  Click Here POS 31 32" xr:uid="{00000000-0004-0000-0000-0000E3070000}"/>
    <hyperlink ref="B2995:B2998" location="'POS 31 32 33'!A1" display="DME/MOB  Click Here POS 31 32" xr:uid="{00000000-0004-0000-0000-0000E4070000}"/>
    <hyperlink ref="B2999" location="'POS 31 32 33'!A1" display="DME/MOB  Click Here POS 31 32" xr:uid="{00000000-0004-0000-0000-0000E5070000}"/>
    <hyperlink ref="B3000" location="'POS 31 32 33'!A1" display="DME/MOB  Click Here POS 31 32" xr:uid="{00000000-0004-0000-0000-0000E6070000}"/>
    <hyperlink ref="B3004:B3006" location="'POS 31 32 33'!A1" display="DME/MOB  Click Here POS 31 32" xr:uid="{00000000-0004-0000-0000-0000E7070000}"/>
    <hyperlink ref="B3007:B3010" location="'POS 31 32 33'!A1" display="DME/MOB  Click Here POS 31 32" xr:uid="{00000000-0004-0000-0000-0000E8070000}"/>
    <hyperlink ref="B3013:B3016" location="'POS 31 32 33'!A1" display="DME/MOB  Click Here POS 31 32" xr:uid="{00000000-0004-0000-0000-0000E9070000}"/>
    <hyperlink ref="B3018:B3022" location="'POS 31 32 33'!A1" display="DME/MOB  Click Here POS 31 32" xr:uid="{00000000-0004-0000-0000-0000EA070000}"/>
    <hyperlink ref="B3024:B3028" location="'POS 31 32 33'!A1" display="DME/MOB  Click Here POS 31 32" xr:uid="{00000000-0004-0000-0000-0000EB070000}"/>
    <hyperlink ref="B3030:B3034" location="'POS 31 32 33'!A1" display="DME/MOB  Click Here POS 31 32" xr:uid="{00000000-0004-0000-0000-0000EC070000}"/>
    <hyperlink ref="B3035:B3037" location="'POS 31 32 33'!A1" display="DME/MOB  Click Here POS 31 32" xr:uid="{00000000-0004-0000-0000-0000ED070000}"/>
    <hyperlink ref="B3038:B3041" location="'POS 31 32 33'!A1" display="DME/MOB  Click Here POS 31 32" xr:uid="{00000000-0004-0000-0000-0000EE070000}"/>
    <hyperlink ref="B3042:B3045" location="'POS 31 32 33'!A1" display="DME/MOB  Click Here POS 31 32" xr:uid="{00000000-0004-0000-0000-0000EF070000}"/>
    <hyperlink ref="B3046:B3050" location="'POS 31 32 33'!A1" display="DME/MOB  Click Here POS 31 32" xr:uid="{00000000-0004-0000-0000-0000F0070000}"/>
    <hyperlink ref="B3051:B3053" location="'POS 31 32 33'!A1" display="DME/MOB  Click Here POS 31 32" xr:uid="{00000000-0004-0000-0000-0000F1070000}"/>
    <hyperlink ref="B3054:B3058" location="'POS 31 32 33'!A1" display="DME/MOB  Click Here POS 31 32" xr:uid="{00000000-0004-0000-0000-0000F2070000}"/>
    <hyperlink ref="B3063:B3067" location="'POS 31 32 33'!A1" display="DME/MOB  Click Here POS 31 32" xr:uid="{00000000-0004-0000-0000-0000F3070000}"/>
    <hyperlink ref="B3069:B3073" location="'POS 31 32 33'!A1" display="DME/MOB  Click Here POS 31 32" xr:uid="{00000000-0004-0000-0000-0000F4070000}"/>
    <hyperlink ref="B3075:B3084" location="'POS 31 32 33'!A1" display="DME/MOB  Click Here POS 31 32" xr:uid="{00000000-0004-0000-0000-0000F5070000}"/>
    <hyperlink ref="B3074" location="'POS 31 32 33'!A1" display="DME/MOB  Click Here POS 31 32" xr:uid="{00000000-0004-0000-0000-0000F6070000}"/>
    <hyperlink ref="B3085:B3091" location="'POS 31 32 33'!A1" display="DME/MOB  Click Here POS 31 32" xr:uid="{00000000-0004-0000-0000-0000F7070000}"/>
    <hyperlink ref="B3091:B3096" location="'POS 31 32 33'!A1" display="DME/MOB  Click Here POS 31 32" xr:uid="{00000000-0004-0000-0000-0000F8070000}"/>
    <hyperlink ref="B3097:B3102" location="'POS 31 32 33'!A1" display="DME/MOB  Click Here POS 31 32" xr:uid="{00000000-0004-0000-0000-0000F9070000}"/>
    <hyperlink ref="B3103:B3107" location="'POS 31 32 33'!A1" display="DME/MOB  Click Here POS 31 32" xr:uid="{00000000-0004-0000-0000-0000FA070000}"/>
    <hyperlink ref="B3107:B3111" location="'POS 31 32 33'!A1" display="DME/MOB  Click Here POS 31 32" xr:uid="{00000000-0004-0000-0000-0000FB070000}"/>
    <hyperlink ref="B3112" location="'POS 31 32 33'!A1" display="DME/MOB  Click Here POS 31 32" xr:uid="{00000000-0004-0000-0000-0000FC070000}"/>
    <hyperlink ref="M2766" location="Repair!A1" display="No" xr:uid="{00000000-0004-0000-0000-0000FD070000}"/>
    <hyperlink ref="M2739" location="Repair!A1" display="No" xr:uid="{00000000-0004-0000-0000-0000FE070000}"/>
    <hyperlink ref="M2737:M2738" location="Repair!A1" display="No" xr:uid="{00000000-0004-0000-0000-0000FF070000}"/>
    <hyperlink ref="M2111:M2113" location="Repair!A1" display="No" xr:uid="{00000000-0004-0000-0000-000000080000}"/>
    <hyperlink ref="M2105:M2110" location="Repair!A1" display="No" xr:uid="{00000000-0004-0000-0000-000001080000}"/>
    <hyperlink ref="M2099:M2104" location="Repair!A1" display="No" xr:uid="{00000000-0004-0000-0000-000002080000}"/>
    <hyperlink ref="M2094:M2098" location="Repair!A1" display="No" xr:uid="{00000000-0004-0000-0000-000003080000}"/>
    <hyperlink ref="M2091:M2093" location="Repair!A1" display="No" xr:uid="{00000000-0004-0000-0000-000004080000}"/>
    <hyperlink ref="M2088:M2090" location="Repair!A1" display="No" xr:uid="{00000000-0004-0000-0000-000005080000}"/>
    <hyperlink ref="M2085:M2087" location="Repair!A1" display="No" xr:uid="{00000000-0004-0000-0000-000006080000}"/>
    <hyperlink ref="M2082:M2084" location="Repair!A1" display="No" xr:uid="{00000000-0004-0000-0000-000007080000}"/>
    <hyperlink ref="M2079:M2081" location="Repair!A1" display="No" xr:uid="{00000000-0004-0000-0000-000008080000}"/>
    <hyperlink ref="M2076:M2078" location="Repair!A1" display="No" xr:uid="{00000000-0004-0000-0000-000009080000}"/>
    <hyperlink ref="M2073:M2075" location="Repair!A1" display="No" xr:uid="{00000000-0004-0000-0000-00000A080000}"/>
    <hyperlink ref="M2070:M2072" location="Repair!A1" display="No" xr:uid="{00000000-0004-0000-0000-00000B080000}"/>
    <hyperlink ref="M2067" location="Repair!A1" display="No" xr:uid="{00000000-0004-0000-0000-00000C080000}"/>
    <hyperlink ref="M2064:M2066" location="Repair!A1" display="No" xr:uid="{00000000-0004-0000-0000-00000D080000}"/>
    <hyperlink ref="M2061:M2063" location="Repair!A1" display="No" xr:uid="{00000000-0004-0000-0000-00000E080000}"/>
    <hyperlink ref="M2058:M2060" location="Repair!A1" display="No" xr:uid="{00000000-0004-0000-0000-00000F080000}"/>
    <hyperlink ref="M2056:M2057" location="Repair!A1" display="No" xr:uid="{00000000-0004-0000-0000-000010080000}"/>
    <hyperlink ref="M2053:M2055" location="Repair!A1" display="No" xr:uid="{00000000-0004-0000-0000-000011080000}"/>
    <hyperlink ref="M2042" location="Repair!A1" display="No" xr:uid="{00000000-0004-0000-0000-000012080000}"/>
    <hyperlink ref="M2043:M2045" location="Repair!A1" display="No" xr:uid="{00000000-0004-0000-0000-000013080000}"/>
    <hyperlink ref="M2046:M2047" location="Repair!A1" display="No" xr:uid="{00000000-0004-0000-0000-000014080000}"/>
    <hyperlink ref="M2032:M2035" location="Repair!A1" display="No" xr:uid="{00000000-0004-0000-0000-000015080000}"/>
    <hyperlink ref="M2025:M2028" location="Repair!A1" display="No" xr:uid="{00000000-0004-0000-0000-000016080000}"/>
    <hyperlink ref="M2024" location="Repair!A1" display="No" xr:uid="{00000000-0004-0000-0000-000017080000}"/>
    <hyperlink ref="M1839" location="Repair!A1" display="No" xr:uid="{00000000-0004-0000-0000-000018080000}"/>
    <hyperlink ref="M1838" location="Repair!A1" display="No" xr:uid="{00000000-0004-0000-0000-000019080000}"/>
    <hyperlink ref="M1837" location="Repair!A1" display="No" xr:uid="{00000000-0004-0000-0000-00001A080000}"/>
    <hyperlink ref="M1543" location="Repair!A1" display="No" xr:uid="{00000000-0004-0000-0000-00001B080000}"/>
    <hyperlink ref="M1411" location="Repair!A1" display="No" xr:uid="{00000000-0004-0000-0000-00001C080000}"/>
    <hyperlink ref="M1368" location="Repair!A1" display="No" xr:uid="{00000000-0004-0000-0000-00001D080000}"/>
    <hyperlink ref="M1365" location="Repair!A1" display="No" xr:uid="{00000000-0004-0000-0000-00001E080000}"/>
    <hyperlink ref="M1362" location="Repair!A1" display="No" xr:uid="{00000000-0004-0000-0000-00001F080000}"/>
    <hyperlink ref="M1351:M1353" location="Repair!A1" display="No" xr:uid="{00000000-0004-0000-0000-000020080000}"/>
    <hyperlink ref="M1282:M1284" location="Repair!A1" display="No" xr:uid="{00000000-0004-0000-0000-000021080000}"/>
    <hyperlink ref="M1292" location="Repair!A1" display="No" xr:uid="{00000000-0004-0000-0000-000022080000}"/>
    <hyperlink ref="M1295" location="Repair!A1" display="No" xr:uid="{00000000-0004-0000-0000-000023080000}"/>
    <hyperlink ref="M2492:M2493" location="Repair!A1" display="No" xr:uid="{00000000-0004-0000-0000-000024080000}"/>
    <hyperlink ref="M1307:M1311" location="Repair!A1" display="No" xr:uid="{00000000-0004-0000-0000-000025080000}"/>
    <hyperlink ref="M1315:M1317" location="Repair!A1" display="No" xr:uid="{00000000-0004-0000-0000-000026080000}"/>
    <hyperlink ref="M1324:M1330" location="Repair!A1" display="No" xr:uid="{00000000-0004-0000-0000-000027080000}"/>
    <hyperlink ref="M1333:M1335" location="Repair!A1" display="No" xr:uid="{00000000-0004-0000-0000-000028080000}"/>
    <hyperlink ref="M1339" location="Repair!A1" display="No" xr:uid="{00000000-0004-0000-0000-000029080000}"/>
    <hyperlink ref="M1340" location="Repair!A1" display="No" xr:uid="{00000000-0004-0000-0000-00002A080000}"/>
    <hyperlink ref="M1341" location="Repair!A1" display="No" xr:uid="{00000000-0004-0000-0000-00002B080000}"/>
    <hyperlink ref="D1345" location="'OPTION &amp; ACCESS'!A1" display="NOTE           When Utilizing this procedure code       Click HERE " xr:uid="{00000000-0004-0000-0000-00002C080000}"/>
    <hyperlink ref="D1346" location="'OPTION &amp; ACCESS'!A1" display="NOTE           When Utilizing this procedure code       Click HERE " xr:uid="{00000000-0004-0000-0000-00002D080000}"/>
    <hyperlink ref="D1347" location="'OPTION &amp; ACCESS'!A1" display="NOTE           When Utilizing this procedure code       Click HERE " xr:uid="{00000000-0004-0000-0000-00002E080000}"/>
    <hyperlink ref="M1345" location="Repair!A1" display="No" xr:uid="{00000000-0004-0000-0000-00002F080000}"/>
    <hyperlink ref="M1346" location="Repair!A1" display="No" xr:uid="{00000000-0004-0000-0000-000030080000}"/>
    <hyperlink ref="M1347" location="Repair!A1" display="No" xr:uid="{00000000-0004-0000-0000-000031080000}"/>
    <hyperlink ref="D1358" location="'OPTION &amp; ACCESS'!A1" display="NOTE           When Utilizing this procedure code       Click HERE " xr:uid="{00000000-0004-0000-0000-000032080000}"/>
    <hyperlink ref="D1359" location="'OPTION &amp; ACCESS'!A1" display="NOTE           When Utilizing this procedure code       Click HERE " xr:uid="{00000000-0004-0000-0000-000033080000}"/>
    <hyperlink ref="D1360" location="'OPTION &amp; ACCESS'!A1" display="NOTE           When Utilizing this procedure code       Click HERE " xr:uid="{00000000-0004-0000-0000-000034080000}"/>
    <hyperlink ref="M1358" location="Repair!A1" display="No" xr:uid="{00000000-0004-0000-0000-000035080000}"/>
    <hyperlink ref="M1359" location="Repair!A1" display="No" xr:uid="{00000000-0004-0000-0000-000036080000}"/>
    <hyperlink ref="M1360" location="Repair!A1" display="No" xr:uid="{00000000-0004-0000-0000-000037080000}"/>
    <hyperlink ref="D1417" location="'OPTION &amp; ACCESS'!A1" display="NOTE           When Utilizing this procedure code       Click HERE " xr:uid="{00000000-0004-0000-0000-000038080000}"/>
    <hyperlink ref="D1418" location="'OPTION &amp; ACCESS'!A1" display="NOTE           When Utilizing this procedure code       Click HERE " xr:uid="{00000000-0004-0000-0000-000039080000}"/>
    <hyperlink ref="D1419" location="'OPTION &amp; ACCESS'!A1" display="NOTE           When Utilizing this procedure code       Click HERE " xr:uid="{00000000-0004-0000-0000-00003A080000}"/>
    <hyperlink ref="M1418" location="Repair!A1" display="No" xr:uid="{00000000-0004-0000-0000-00003B080000}"/>
    <hyperlink ref="M1419" location="Repair!A1" display="No" xr:uid="{00000000-0004-0000-0000-00003C080000}"/>
    <hyperlink ref="M1417" location="Repair!A1" display="No" xr:uid="{00000000-0004-0000-0000-00003D080000}"/>
    <hyperlink ref="M1521" location="Repair!A1" display="No" xr:uid="{00000000-0004-0000-0000-000041080000}"/>
    <hyperlink ref="M1522" location="Repair!A1" display="No" xr:uid="{00000000-0004-0000-0000-000042080000}"/>
    <hyperlink ref="M1520" location="Repair!A1" display="No" xr:uid="{00000000-0004-0000-0000-000043080000}"/>
    <hyperlink ref="D1632" location="'OPTION &amp; ACCESS'!A1" display="NOTE           When Utilizing this procedure code       Click HERE " xr:uid="{00000000-0004-0000-0000-000044080000}"/>
    <hyperlink ref="D1633" location="'OPTION &amp; ACCESS'!A1" display="NOTE           When Utilizing this procedure code       Click HERE " xr:uid="{00000000-0004-0000-0000-000045080000}"/>
    <hyperlink ref="D1634" location="'OPTION &amp; ACCESS'!A1" display="NOTE           When Utilizing this procedure code       Click HERE " xr:uid="{00000000-0004-0000-0000-000046080000}"/>
    <hyperlink ref="D1635" location="'OPTION &amp; ACCESS'!A1" display="NOTE           When Utilizing this procedure code       Click HERE " xr:uid="{00000000-0004-0000-0000-000047080000}"/>
    <hyperlink ref="D1636" location="'OPTION &amp; ACCESS'!A1" display="NOTE           When Utilizing this procedure code       Click HERE " xr:uid="{00000000-0004-0000-0000-000048080000}"/>
    <hyperlink ref="B1632" location="'POS 31 32 33'!A1" display="DME/MOB  Click Here POS 31 32" xr:uid="{00000000-0004-0000-0000-000049080000}"/>
    <hyperlink ref="B1633" location="'POS 31 32 33'!A1" display="DME/MOB  Click Here POS 31 32" xr:uid="{00000000-0004-0000-0000-00004A080000}"/>
    <hyperlink ref="B1634" location="'POS 31 32 33'!A1" display="DME/MOB  Click Here POS 31 32" xr:uid="{00000000-0004-0000-0000-00004B080000}"/>
    <hyperlink ref="B1635" location="'POS 31 32 33'!A1" display="DME/MOB  Click Here POS 31 32" xr:uid="{00000000-0004-0000-0000-00004C080000}"/>
    <hyperlink ref="B1636" location="'POS 31 32 33'!A1" display="DME/MOB  Click Here POS 31 32" xr:uid="{00000000-0004-0000-0000-00004D080000}"/>
    <hyperlink ref="M1633" location="Repair!A1" display="No" xr:uid="{00000000-0004-0000-0000-00004E080000}"/>
    <hyperlink ref="M1632" location="Repair!A1" display="No" xr:uid="{00000000-0004-0000-0000-00004F080000}"/>
    <hyperlink ref="M1634" location="Repair!A1" display="No" xr:uid="{00000000-0004-0000-0000-000050080000}"/>
    <hyperlink ref="M1635" location="Repair!A1" display="No" xr:uid="{00000000-0004-0000-0000-000051080000}"/>
    <hyperlink ref="M1636" location="Repair!A1" display="No" xr:uid="{00000000-0004-0000-0000-000052080000}"/>
    <hyperlink ref="B1640" location="'POS 31 32 33'!A1" display="DME/MOB  Click Here POS 31 32" xr:uid="{00000000-0004-0000-0000-000053080000}"/>
    <hyperlink ref="B1641" location="'POS 31 32 33'!A1" display="DME/MOB  Click Here POS 31 32" xr:uid="{00000000-0004-0000-0000-000054080000}"/>
    <hyperlink ref="B1642" location="'POS 31 32 33'!A1" display="DME/MOB  Click Here POS 31 32" xr:uid="{00000000-0004-0000-0000-000055080000}"/>
    <hyperlink ref="D1640" location="'OPTION &amp; ACCESS'!A1" display="NOTE           When Utilizing this procedure code       Click HERE " xr:uid="{00000000-0004-0000-0000-000056080000}"/>
    <hyperlink ref="D1641" location="'OPTION &amp; ACCESS'!A1" display="NOTE           When Utilizing this procedure code       Click HERE " xr:uid="{00000000-0004-0000-0000-000057080000}"/>
    <hyperlink ref="D1642" location="'OPTION &amp; ACCESS'!A1" display="NOTE           When Utilizing this procedure code       Click HERE " xr:uid="{00000000-0004-0000-0000-000058080000}"/>
    <hyperlink ref="M1640" location="Repair!A1" display="No" xr:uid="{00000000-0004-0000-0000-000059080000}"/>
    <hyperlink ref="M1641" location="Repair!A1" display="No" xr:uid="{00000000-0004-0000-0000-00005A080000}"/>
    <hyperlink ref="M1642" location="Repair!A1" display="No" xr:uid="{00000000-0004-0000-0000-00005B080000}"/>
    <hyperlink ref="B1791" location="'POS 31 32 33'!A1" display="DME/MOB  Click Here POS 31 32" xr:uid="{00000000-0004-0000-0000-00005C080000}"/>
    <hyperlink ref="B1792" location="'POS 31 32 33'!A1" display="DME/MOB  Click Here POS 31 32" xr:uid="{00000000-0004-0000-0000-00005D080000}"/>
    <hyperlink ref="B1793" location="'POS 31 32 33'!A1" display="DME/MOB  Click Here POS 31 32" xr:uid="{00000000-0004-0000-0000-00005E080000}"/>
    <hyperlink ref="M1793" location="Repair!A1" display="No" xr:uid="{00000000-0004-0000-0000-00005F080000}"/>
    <hyperlink ref="M1792:M1793" location="Repair!A1" display="No" xr:uid="{00000000-0004-0000-0000-000060080000}"/>
    <hyperlink ref="M1791" location="Repair!A1" display="No" xr:uid="{00000000-0004-0000-0000-000061080000}"/>
    <hyperlink ref="B1797" location="'POS 31 32 33'!A1" display="DME/MOB  Click Here POS 31 32" xr:uid="{00000000-0004-0000-0000-000062080000}"/>
    <hyperlink ref="B1798" location="'POS 31 32 33'!A1" display="DME/MOB  Click Here POS 31 32" xr:uid="{00000000-0004-0000-0000-000063080000}"/>
    <hyperlink ref="B1799" location="'POS 31 32 33'!A1" display="DME/MOB  Click Here POS 31 32" xr:uid="{00000000-0004-0000-0000-000064080000}"/>
    <hyperlink ref="M1797:M1798" location="Repair!A1" display="No" xr:uid="{00000000-0004-0000-0000-000065080000}"/>
    <hyperlink ref="M1797" location="Repair!A1" display="No" xr:uid="{00000000-0004-0000-0000-000066080000}"/>
    <hyperlink ref="M1799" location="Repair!A1" display="No" xr:uid="{00000000-0004-0000-0000-000067080000}"/>
    <hyperlink ref="B1803" location="'POS 31 32 33'!A1" display="DME/MOB  Click Here POS 31 32" xr:uid="{00000000-0004-0000-0000-000068080000}"/>
    <hyperlink ref="B1804" location="'POS 31 32 33'!A1" display="DME/MOB  Click Here POS 31 32" xr:uid="{00000000-0004-0000-0000-000069080000}"/>
    <hyperlink ref="B1805" location="'POS 31 32 33'!A1" display="DME/MOB  Click Here POS 31 32" xr:uid="{00000000-0004-0000-0000-00006A080000}"/>
    <hyperlink ref="M1803:M1804" location="Repair!A1" display="No" xr:uid="{00000000-0004-0000-0000-00006B080000}"/>
    <hyperlink ref="M1804:M1805" location="Repair!A1" display="No" xr:uid="{00000000-0004-0000-0000-00006C080000}"/>
    <hyperlink ref="B1809" location="'POS 31 32 33'!A1" display="DME/MOB  Click Here POS 31 32" xr:uid="{00000000-0004-0000-0000-00006D080000}"/>
    <hyperlink ref="B1810" location="'POS 31 32 33'!A1" display="DME/MOB  Click Here POS 31 32" xr:uid="{00000000-0004-0000-0000-00006E080000}"/>
    <hyperlink ref="B1811" location="'POS 31 32 33'!A1" display="DME/MOB  Click Here POS 31 32" xr:uid="{00000000-0004-0000-0000-00006F080000}"/>
    <hyperlink ref="M1809" location="Repair!A1" display="No" xr:uid="{00000000-0004-0000-0000-000070080000}"/>
    <hyperlink ref="M1810" location="Repair!A1" display="No" xr:uid="{00000000-0004-0000-0000-000071080000}"/>
    <hyperlink ref="M1811" location="Repair!A1" display="No" xr:uid="{00000000-0004-0000-0000-000072080000}"/>
    <hyperlink ref="B1815" location="'POS 31 32 33'!A1" display="DME/MOB  Click Here POS 31 32" xr:uid="{00000000-0004-0000-0000-000073080000}"/>
    <hyperlink ref="B1816" location="'POS 31 32 33'!A1" display="DME/MOB  Click Here POS 31 32" xr:uid="{00000000-0004-0000-0000-000074080000}"/>
    <hyperlink ref="B1817" location="'POS 31 32 33'!A1" display="DME/MOB  Click Here POS 31 32" xr:uid="{00000000-0004-0000-0000-000075080000}"/>
    <hyperlink ref="M1815" location="Repair!A1" display="No" xr:uid="{00000000-0004-0000-0000-000076080000}"/>
    <hyperlink ref="M1816" location="Repair!A1" display="No" xr:uid="{00000000-0004-0000-0000-000077080000}"/>
    <hyperlink ref="M1817" location="Repair!A1" display="No" xr:uid="{00000000-0004-0000-0000-000078080000}"/>
    <hyperlink ref="D1821" location="'OPTION &amp; ACCESS'!A1" display="NOTE           When Utilizing this procedure code       Click HERE " xr:uid="{00000000-0004-0000-0000-000079080000}"/>
    <hyperlink ref="D1822" location="'OPTION &amp; ACCESS'!A1" display="NOTE           When Utilizing this procedure code       Click HERE " xr:uid="{00000000-0004-0000-0000-00007A080000}"/>
    <hyperlink ref="D1823" location="'OPTION &amp; ACCESS'!A1" display="NOTE           When Utilizing this procedure code       Click HERE " xr:uid="{00000000-0004-0000-0000-00007B080000}"/>
    <hyperlink ref="B1821" location="'POS 31 32 33'!A1" display="DME/MOB  Click Here POS 31 32" xr:uid="{00000000-0004-0000-0000-00007C080000}"/>
    <hyperlink ref="B1822" location="'POS 31 32 33'!A1" display="DME/MOB  Click Here POS 31 32" xr:uid="{00000000-0004-0000-0000-00007D080000}"/>
    <hyperlink ref="B1823" location="'POS 31 32 33'!A1" display="DME/MOB  Click Here POS 31 32" xr:uid="{00000000-0004-0000-0000-00007E080000}"/>
    <hyperlink ref="B1851" location="'POS 31 32 33'!A1" display="DME/MOB  Click Here POS 31 32" xr:uid="{00000000-0004-0000-0000-00007F080000}"/>
    <hyperlink ref="B1852" location="'POS 31 32 33'!A1" display="DME/MOB  Click Here POS 31 32" xr:uid="{00000000-0004-0000-0000-000080080000}"/>
    <hyperlink ref="B1853" location="'POS 31 32 33'!A1" display="DME/MOB  Click Here POS 31 32" xr:uid="{00000000-0004-0000-0000-000081080000}"/>
    <hyperlink ref="D1851" location="'OPTION &amp; ACCESS'!A1" display="NOTE           When Utilizing this procedure code       Click HERE " xr:uid="{00000000-0004-0000-0000-000082080000}"/>
    <hyperlink ref="D1852" location="'OPTION &amp; ACCESS'!A1" display="NOTE           When Utilizing this procedure code       Click HERE " xr:uid="{00000000-0004-0000-0000-000083080000}"/>
    <hyperlink ref="D1853" location="'OPTION &amp; ACCESS'!A1" display="NOTE           When Utilizing this procedure code       Click HERE " xr:uid="{00000000-0004-0000-0000-000084080000}"/>
    <hyperlink ref="M1851" location="Repair!A1" display="No" xr:uid="{00000000-0004-0000-0000-000085080000}"/>
    <hyperlink ref="M1852" location="Repair!A1" display="No" xr:uid="{00000000-0004-0000-0000-000086080000}"/>
    <hyperlink ref="M1853" location="Repair!A1" display="No" xr:uid="{00000000-0004-0000-0000-000087080000}"/>
    <hyperlink ref="D1857" location="'OPTION &amp; ACCESS'!A1" display="NOTE           When Utilizing this procedure code       Click HERE " xr:uid="{00000000-0004-0000-0000-000088080000}"/>
    <hyperlink ref="D1858" location="'OPTION &amp; ACCESS'!A1" display="NOTE           When Utilizing this procedure code       Click HERE " xr:uid="{00000000-0004-0000-0000-000089080000}"/>
    <hyperlink ref="D1859" location="'OPTION &amp; ACCESS'!A1" display="NOTE           When Utilizing this procedure code       Click HERE " xr:uid="{00000000-0004-0000-0000-00008A080000}"/>
    <hyperlink ref="B1857" location="'POS 31 32 33'!A1" display="DME/MOB  Click Here POS 31 32" xr:uid="{00000000-0004-0000-0000-00008B080000}"/>
    <hyperlink ref="B1858" location="'POS 31 32 33'!A1" display="DME/MOB  Click Here POS 31 32" xr:uid="{00000000-0004-0000-0000-00008C080000}"/>
    <hyperlink ref="B1859" location="'POS 31 32 33'!A1" display="DME/MOB  Click Here POS 31 32" xr:uid="{00000000-0004-0000-0000-00008D080000}"/>
    <hyperlink ref="M1857" location="Repair!A1" display="No" xr:uid="{00000000-0004-0000-0000-00008E080000}"/>
    <hyperlink ref="M1858" location="Repair!A1" display="No" xr:uid="{00000000-0004-0000-0000-00008F080000}"/>
    <hyperlink ref="M1859" location="Repair!A1" display="No" xr:uid="{00000000-0004-0000-0000-000090080000}"/>
    <hyperlink ref="B1863" location="'POS 31 32 33'!A1" display="DME/MOB  Click Here POS 31 32" xr:uid="{00000000-0004-0000-0000-000091080000}"/>
    <hyperlink ref="B1864" location="'POS 31 32 33'!A1" display="DME/MOB  Click Here POS 31 32" xr:uid="{00000000-0004-0000-0000-000092080000}"/>
    <hyperlink ref="B1865" location="'POS 31 32 33'!A1" display="DME/MOB  Click Here POS 31 32" xr:uid="{00000000-0004-0000-0000-000093080000}"/>
    <hyperlink ref="M1863" location="Repair!A1" display="No" xr:uid="{00000000-0004-0000-0000-000094080000}"/>
    <hyperlink ref="M1864" location="Repair!A1" display="No" xr:uid="{00000000-0004-0000-0000-000095080000}"/>
    <hyperlink ref="M1865" location="Repair!A1" display="No" xr:uid="{00000000-0004-0000-0000-000096080000}"/>
    <hyperlink ref="B1869" location="'POS 31 32 33'!A1" display="DME/MOB  Click Here POS 31 32" xr:uid="{00000000-0004-0000-0000-000097080000}"/>
    <hyperlink ref="B1870" location="'POS 31 32 33'!A1" display="DME/MOB  Click Here POS 31 32" xr:uid="{00000000-0004-0000-0000-000098080000}"/>
    <hyperlink ref="B1871" location="'POS 31 32 33'!A1" display="DME/MOB  Click Here POS 31 32" xr:uid="{00000000-0004-0000-0000-000099080000}"/>
    <hyperlink ref="D1869" location="'OPTION &amp; ACCESS'!A1" display="NOTE           When Utilizing this procedure code       Click HERE " xr:uid="{00000000-0004-0000-0000-00009A080000}"/>
    <hyperlink ref="D1870" location="'OPTION &amp; ACCESS'!A1" display="NOTE           When Utilizing this procedure code       Click HERE " xr:uid="{00000000-0004-0000-0000-00009B080000}"/>
    <hyperlink ref="D1871" location="'OPTION &amp; ACCESS'!A1" display="NOTE           When Utilizing this procedure code       Click HERE " xr:uid="{00000000-0004-0000-0000-00009C080000}"/>
    <hyperlink ref="M1870" location="Repair!A1" display="No" xr:uid="{00000000-0004-0000-0000-00009D080000}"/>
    <hyperlink ref="M1871" location="Repair!A1" display="No" xr:uid="{00000000-0004-0000-0000-00009E080000}"/>
    <hyperlink ref="M1869" location="Repair!A1" display="No" xr:uid="{00000000-0004-0000-0000-00009F080000}"/>
    <hyperlink ref="D1875" location="'OPTION &amp; ACCESS'!A1" display="NOTE           When Utilizing this procedure code       Click HERE " xr:uid="{00000000-0004-0000-0000-0000A0080000}"/>
    <hyperlink ref="D1876" location="'OPTION &amp; ACCESS'!A1" display="NOTE           When Utilizing this procedure code       Click HERE " xr:uid="{00000000-0004-0000-0000-0000A1080000}"/>
    <hyperlink ref="D1877" location="'OPTION &amp; ACCESS'!A1" display="NOTE           When Utilizing this procedure code       Click HERE " xr:uid="{00000000-0004-0000-0000-0000A2080000}"/>
    <hyperlink ref="B1875" location="'POS 31 32 33'!A1" display="DME/MOB  Click Here POS 31 32" xr:uid="{00000000-0004-0000-0000-0000A3080000}"/>
    <hyperlink ref="B1876" location="'POS 31 32 33'!A1" display="DME/MOB  Click Here POS 31 32" xr:uid="{00000000-0004-0000-0000-0000A4080000}"/>
    <hyperlink ref="B1877" location="'POS 31 32 33'!A1" display="DME/MOB  Click Here POS 31 32" xr:uid="{00000000-0004-0000-0000-0000A5080000}"/>
    <hyperlink ref="M1875" location="Repair!A1" display="No" xr:uid="{00000000-0004-0000-0000-0000A6080000}"/>
    <hyperlink ref="M1876" location="Repair!A1" display="No" xr:uid="{00000000-0004-0000-0000-0000A7080000}"/>
    <hyperlink ref="M1877" location="Repair!A1" display="No" xr:uid="{00000000-0004-0000-0000-0000A8080000}"/>
    <hyperlink ref="B1883" location="'POS 31 32 33'!A1" display="DME/MOB  Click Here POS 31 32" xr:uid="{00000000-0004-0000-0000-0000A9080000}"/>
    <hyperlink ref="B1882" location="'POS 31 32 33'!A1" display="DME/MOB  Click Here POS 31 32" xr:uid="{00000000-0004-0000-0000-0000AA080000}"/>
    <hyperlink ref="B1881" location="'POS 31 32 33'!A1" display="DME/MOB  Click Here POS 31 32" xr:uid="{00000000-0004-0000-0000-0000AB080000}"/>
    <hyperlink ref="M1882" location="Repair!A1" display="No" xr:uid="{00000000-0004-0000-0000-0000AC080000}"/>
    <hyperlink ref="M1883" location="Repair!A1" display="No" xr:uid="{00000000-0004-0000-0000-0000AD080000}"/>
    <hyperlink ref="M1881" location="Repair!A1" display="No" xr:uid="{00000000-0004-0000-0000-0000AE080000}"/>
    <hyperlink ref="B1887" location="'POS 31 32 33'!A1" display="DME/MOB  Click Here POS 31 32" xr:uid="{00000000-0004-0000-0000-0000AF080000}"/>
    <hyperlink ref="B1888" location="'POS 31 32 33'!A1" display="DME/MOB  Click Here POS 31 32" xr:uid="{00000000-0004-0000-0000-0000B0080000}"/>
    <hyperlink ref="B1889" location="'POS 31 32 33'!A1" display="DME/MOB  Click Here POS 31 32" xr:uid="{00000000-0004-0000-0000-0000B1080000}"/>
    <hyperlink ref="M1887" location="Repair!A1" display="No" xr:uid="{00000000-0004-0000-0000-0000B2080000}"/>
    <hyperlink ref="M1888" location="Repair!A1" display="No" xr:uid="{00000000-0004-0000-0000-0000B3080000}"/>
    <hyperlink ref="M1889" location="Repair!A1" display="No" xr:uid="{00000000-0004-0000-0000-0000B4080000}"/>
    <hyperlink ref="B1893" location="'POS 31 32 33'!A1" display="DME/MOB  Click Here POS 31 32" xr:uid="{00000000-0004-0000-0000-0000B5080000}"/>
    <hyperlink ref="B1894" location="'POS 31 32 33'!A1" display="DME/MOB  Click Here POS 31 32" xr:uid="{00000000-0004-0000-0000-0000B6080000}"/>
    <hyperlink ref="B1895" location="'POS 31 32 33'!A1" display="DME/MOB  Click Here POS 31 32" xr:uid="{00000000-0004-0000-0000-0000B7080000}"/>
    <hyperlink ref="M1893" location="Repair!A1" display="No" xr:uid="{00000000-0004-0000-0000-0000B8080000}"/>
    <hyperlink ref="M1894" location="Repair!A1" display="No" xr:uid="{00000000-0004-0000-0000-0000B9080000}"/>
    <hyperlink ref="M1895" location="Repair!A1" display="No" xr:uid="{00000000-0004-0000-0000-0000BA080000}"/>
    <hyperlink ref="B1899" location="'POS 31 32 33'!A1" display="DME/MOB  Click Here POS 31 32" xr:uid="{00000000-0004-0000-0000-0000BB080000}"/>
    <hyperlink ref="B1900" location="'POS 31 32 33'!A1" display="DME/MOB  Click Here POS 31 32" xr:uid="{00000000-0004-0000-0000-0000BC080000}"/>
    <hyperlink ref="B1901" location="'POS 31 32 33'!A1" display="DME/MOB  Click Here POS 31 32" xr:uid="{00000000-0004-0000-0000-0000BD080000}"/>
    <hyperlink ref="M1899" location="Repair!A1" display="No" xr:uid="{00000000-0004-0000-0000-0000BE080000}"/>
    <hyperlink ref="M1900" location="Repair!A1" display="No" xr:uid="{00000000-0004-0000-0000-0000BF080000}"/>
    <hyperlink ref="M1901" location="Repair!A1" display="No" xr:uid="{00000000-0004-0000-0000-0000C0080000}"/>
    <hyperlink ref="D1905" location="'OPTION &amp; ACCESS'!A1" display="NOTE           When Utilizing this procedure code       Click HERE " xr:uid="{00000000-0004-0000-0000-0000C1080000}"/>
    <hyperlink ref="D1906" location="'OPTION &amp; ACCESS'!A1" display="NOTE           When Utilizing this procedure code       Click HERE " xr:uid="{00000000-0004-0000-0000-0000C2080000}"/>
    <hyperlink ref="D1907" location="'OPTION &amp; ACCESS'!A1" display="NOTE           When Utilizing this procedure code       Click HERE " xr:uid="{00000000-0004-0000-0000-0000C3080000}"/>
    <hyperlink ref="B1905" location="'POS 31 32 33'!A1" display="DME/MOB  Click Here POS 31 32" xr:uid="{00000000-0004-0000-0000-0000C4080000}"/>
    <hyperlink ref="B1906" location="'POS 31 32 33'!A1" display="DME/MOB  Click Here POS 31 32" xr:uid="{00000000-0004-0000-0000-0000C5080000}"/>
    <hyperlink ref="B1907" location="'POS 31 32 33'!A1" display="DME/MOB  Click Here POS 31 32" xr:uid="{00000000-0004-0000-0000-0000C6080000}"/>
    <hyperlink ref="M1905" location="Repair!A1" display="No" xr:uid="{00000000-0004-0000-0000-0000C7080000}"/>
    <hyperlink ref="M1906" location="Repair!A1" display="No" xr:uid="{00000000-0004-0000-0000-0000C8080000}"/>
    <hyperlink ref="M1907" location="Repair!A1" display="No" xr:uid="{00000000-0004-0000-0000-0000C9080000}"/>
    <hyperlink ref="D1911" location="'OPTION &amp; ACCESS'!A1" display="NOTE           When Utilizing this procedure code       Click HERE " xr:uid="{00000000-0004-0000-0000-0000CA080000}"/>
    <hyperlink ref="D1912" location="'OPTION &amp; ACCESS'!A1" display="NOTE           When Utilizing this procedure code       Click HERE " xr:uid="{00000000-0004-0000-0000-0000CB080000}"/>
    <hyperlink ref="D1913" location="'OPTION &amp; ACCESS'!A1" display="NOTE           When Utilizing this procedure code       Click HERE " xr:uid="{00000000-0004-0000-0000-0000CC080000}"/>
    <hyperlink ref="B1911" location="'POS 31 32 33'!A1" display="DME/MOB  Click Here POS 31 32" xr:uid="{00000000-0004-0000-0000-0000CD080000}"/>
    <hyperlink ref="B1912" location="'POS 31 32 33'!A1" display="DME/MOB  Click Here POS 31 32" xr:uid="{00000000-0004-0000-0000-0000CE080000}"/>
    <hyperlink ref="B1913" location="'POS 31 32 33'!A1" display="DME/MOB  Click Here POS 31 32" xr:uid="{00000000-0004-0000-0000-0000CF080000}"/>
    <hyperlink ref="M1908" location="Repair!A1" display="No" xr:uid="{00000000-0004-0000-0000-0000D0080000}"/>
    <hyperlink ref="M1912" location="Repair!A1" display="No" xr:uid="{00000000-0004-0000-0000-0000D1080000}"/>
    <hyperlink ref="M1913" location="Repair!A1" display="No" xr:uid="{00000000-0004-0000-0000-0000D2080000}"/>
    <hyperlink ref="M1911" location="Repair!A1" display="No" xr:uid="{00000000-0004-0000-0000-0000D3080000}"/>
    <hyperlink ref="D1917" location="'OPTION &amp; ACCESS'!A1" display="NOTE           When Utilizing this procedure code       Click HERE " xr:uid="{00000000-0004-0000-0000-0000D4080000}"/>
    <hyperlink ref="D1918" location="'OPTION &amp; ACCESS'!A1" display="NOTE           When Utilizing this procedure code       Click HERE " xr:uid="{00000000-0004-0000-0000-0000D5080000}"/>
    <hyperlink ref="D1919" location="'OPTION &amp; ACCESS'!A1" display="NOTE           When Utilizing this procedure code       Click HERE " xr:uid="{00000000-0004-0000-0000-0000D6080000}"/>
    <hyperlink ref="B1917" location="'POS 31 32 33'!A1" display="DME/MOB  Click Here POS 31 32" xr:uid="{00000000-0004-0000-0000-0000D7080000}"/>
    <hyperlink ref="B1918" location="'POS 31 32 33'!A1" display="DME/MOB  Click Here POS 31 32" xr:uid="{00000000-0004-0000-0000-0000D8080000}"/>
    <hyperlink ref="B1919" location="'POS 31 32 33'!A1" display="DME/MOB  Click Here POS 31 32" xr:uid="{00000000-0004-0000-0000-0000D9080000}"/>
    <hyperlink ref="M1917" location="Repair!A1" display="No" xr:uid="{00000000-0004-0000-0000-0000DA080000}"/>
    <hyperlink ref="M1918" location="Repair!A1" display="No" xr:uid="{00000000-0004-0000-0000-0000DB080000}"/>
    <hyperlink ref="M1919" location="Repair!A1" display="No" xr:uid="{00000000-0004-0000-0000-0000DC080000}"/>
    <hyperlink ref="D1923" location="'OPTION &amp; ACCESS'!A1" display="NOTE           When Utilizing this procedure code       Click HERE " xr:uid="{00000000-0004-0000-0000-0000DD080000}"/>
    <hyperlink ref="D1924" location="'OPTION &amp; ACCESS'!A1" display="NOTE           When Utilizing this procedure code       Click HERE " xr:uid="{00000000-0004-0000-0000-0000DE080000}"/>
    <hyperlink ref="D1925" location="'OPTION &amp; ACCESS'!A1" display="NOTE           When Utilizing this procedure code       Click HERE " xr:uid="{00000000-0004-0000-0000-0000DF080000}"/>
    <hyperlink ref="B1923" location="'POS 31 32 33'!A1" display="DME/MOB  Click Here POS 31 32" xr:uid="{00000000-0004-0000-0000-0000E0080000}"/>
    <hyperlink ref="B1924" location="'POS 31 32 33'!A1" display="DME/MOB  Click Here POS 31 32" xr:uid="{00000000-0004-0000-0000-0000E1080000}"/>
    <hyperlink ref="B1925" location="'POS 31 32 33'!A1" display="DME/MOB  Click Here POS 31 32" xr:uid="{00000000-0004-0000-0000-0000E2080000}"/>
    <hyperlink ref="M1923" location="Repair!A1" display="No" xr:uid="{00000000-0004-0000-0000-0000E3080000}"/>
    <hyperlink ref="M1924" location="Repair!A1" display="No" xr:uid="{00000000-0004-0000-0000-0000E4080000}"/>
    <hyperlink ref="M1925" location="Repair!A1" display="No" xr:uid="{00000000-0004-0000-0000-0000E5080000}"/>
    <hyperlink ref="D1929" location="'OPTION &amp; ACCESS'!A1" display="NOTE           When Utilizing this procedure code       Click HERE " xr:uid="{00000000-0004-0000-0000-0000E6080000}"/>
    <hyperlink ref="D1930" location="'OPTION &amp; ACCESS'!A1" display="NOTE           When Utilizing this procedure code       Click HERE " xr:uid="{00000000-0004-0000-0000-0000E7080000}"/>
    <hyperlink ref="D1931" location="'OPTION &amp; ACCESS'!A1" display="NOTE           When Utilizing this procedure code       Click HERE " xr:uid="{00000000-0004-0000-0000-0000E8080000}"/>
    <hyperlink ref="B1929" location="'POS 31 32 33'!A1" display="DME/MOB  Click Here POS 31 32" xr:uid="{00000000-0004-0000-0000-0000E9080000}"/>
    <hyperlink ref="B1930" location="'POS 31 32 33'!A1" display="DME/MOB  Click Here POS 31 32" xr:uid="{00000000-0004-0000-0000-0000EA080000}"/>
    <hyperlink ref="B1931" location="'POS 31 32 33'!A1" display="DME/MOB  Click Here POS 31 32" xr:uid="{00000000-0004-0000-0000-0000EB080000}"/>
    <hyperlink ref="M1930" location="Repair!A1" display="No" xr:uid="{00000000-0004-0000-0000-0000EC080000}"/>
    <hyperlink ref="M1931" location="Repair!A1" display="No" xr:uid="{00000000-0004-0000-0000-0000ED080000}"/>
    <hyperlink ref="M1929" location="Repair!A1" display="No" xr:uid="{00000000-0004-0000-0000-0000EE080000}"/>
    <hyperlink ref="D1935" location="'OPTION &amp; ACCESS'!A1" display="NOTE           When Utilizing this procedure code       Click HERE " xr:uid="{00000000-0004-0000-0000-0000EF080000}"/>
    <hyperlink ref="D1936" location="'OPTION &amp; ACCESS'!A1" display="NOTE           When Utilizing this procedure code       Click HERE " xr:uid="{00000000-0004-0000-0000-0000F0080000}"/>
    <hyperlink ref="D1937" location="'OPTION &amp; ACCESS'!A1" display="NOTE           When Utilizing this procedure code       Click HERE " xr:uid="{00000000-0004-0000-0000-0000F1080000}"/>
    <hyperlink ref="B1935" location="'POS 31 32 33'!A1" display="DME/MOB  Click Here POS 31 32" xr:uid="{00000000-0004-0000-0000-0000F2080000}"/>
    <hyperlink ref="B1936" location="'POS 31 32 33'!A1" display="DME/MOB  Click Here POS 31 32" xr:uid="{00000000-0004-0000-0000-0000F3080000}"/>
    <hyperlink ref="B1937" location="'POS 31 32 33'!A1" display="DME/MOB  Click Here POS 31 32" xr:uid="{00000000-0004-0000-0000-0000F4080000}"/>
    <hyperlink ref="M1935" location="Repair!A1" display="No" xr:uid="{00000000-0004-0000-0000-0000F5080000}"/>
    <hyperlink ref="M1936" location="Repair!A1" display="No" xr:uid="{00000000-0004-0000-0000-0000F6080000}"/>
    <hyperlink ref="M1937" location="Repair!A1" display="No" xr:uid="{00000000-0004-0000-0000-0000F7080000}"/>
    <hyperlink ref="B1946" location="'POS 31 32 33'!A1" display="DME/MOB  Click Here POS 31 32" xr:uid="{00000000-0004-0000-0000-0000F8080000}"/>
    <hyperlink ref="B1947" location="'POS 31 32 33'!A1" display="DME/MOB  Click Here POS 31 32" xr:uid="{00000000-0004-0000-0000-0000F9080000}"/>
    <hyperlink ref="B1948" location="'POS 31 32 33'!A1" display="DME/MOB  Click Here POS 31 32" xr:uid="{00000000-0004-0000-0000-0000FA080000}"/>
    <hyperlink ref="B1949" location="'POS 31 32 33'!A1" display="DME/MOB  Click Here POS 31 32" xr:uid="{00000000-0004-0000-0000-0000FB080000}"/>
    <hyperlink ref="B1950" location="'POS 31 32 33'!A1" display="DME/MOB  Click Here POS 31 32" xr:uid="{00000000-0004-0000-0000-0000FC080000}"/>
    <hyperlink ref="M1946" location="Repair!A1" display="No" xr:uid="{00000000-0004-0000-0000-0000FD080000}"/>
    <hyperlink ref="M1947" location="Repair!A1" display="No" xr:uid="{00000000-0004-0000-0000-0000FE080000}"/>
    <hyperlink ref="M1948" location="Repair!A1" display="No" xr:uid="{00000000-0004-0000-0000-0000FF080000}"/>
    <hyperlink ref="M1949" location="Repair!A1" display="No" xr:uid="{00000000-0004-0000-0000-000000090000}"/>
    <hyperlink ref="M1950" location="Repair!A1" display="No" xr:uid="{00000000-0004-0000-0000-000001090000}"/>
    <hyperlink ref="B1954" location="'POS 31 32 33'!A1" display="DME/MOB  Click Here POS 31 32" xr:uid="{00000000-0004-0000-0000-000002090000}"/>
    <hyperlink ref="B1955" location="'POS 31 32 33'!A1" display="DME/MOB  Click Here POS 31 32" xr:uid="{00000000-0004-0000-0000-000003090000}"/>
    <hyperlink ref="B1956" location="'POS 31 32 33'!A1" display="DME/MOB  Click Here POS 31 32" xr:uid="{00000000-0004-0000-0000-000004090000}"/>
    <hyperlink ref="M1954" location="Repair!A1" display="No" xr:uid="{00000000-0004-0000-0000-000005090000}"/>
    <hyperlink ref="M1955:M1956" location="Repair!A1" display="No" xr:uid="{00000000-0004-0000-0000-000006090000}"/>
    <hyperlink ref="D2740" location="'OPTION &amp; ACCESS'!A1" display="NOTE           When Utilizing this procedure code       Click HERE " xr:uid="{00000000-0004-0000-0000-000007090000}"/>
    <hyperlink ref="D2741" location="'OPTION &amp; ACCESS'!A1" display="NOTE           When Utilizing this procedure code       Click HERE " xr:uid="{00000000-0004-0000-0000-000008090000}"/>
    <hyperlink ref="D2742" location="'OPTION &amp; ACCESS'!A1" display="NOTE           When Utilizing this procedure code       Click HERE " xr:uid="{00000000-0004-0000-0000-000009090000}"/>
    <hyperlink ref="M2742" location="Repair!A1" display="No" xr:uid="{00000000-0004-0000-0000-00000A090000}"/>
    <hyperlink ref="M2740:M2741" location="Repair!A1" display="No" xr:uid="{00000000-0004-0000-0000-00000B090000}"/>
    <hyperlink ref="M2833" location="Repair!A1" display="No" xr:uid="{00000000-0004-0000-0000-00000C090000}"/>
    <hyperlink ref="M2832" location="Repair!A1" display="No" xr:uid="{00000000-0004-0000-0000-00000D090000}"/>
    <hyperlink ref="M2834" location="Repair!A1" display="No" xr:uid="{00000000-0004-0000-0000-00000E090000}"/>
    <hyperlink ref="M2835" location="Repair!A1" display="No" xr:uid="{00000000-0004-0000-0000-00000F090000}"/>
    <hyperlink ref="M2836" location="Repair!A1" display="No" xr:uid="{00000000-0004-0000-0000-000010090000}"/>
    <hyperlink ref="B2838" location="'POS 31 32 33'!A1" display="DME/MOB  Click Here POS 31 32" xr:uid="{00000000-0004-0000-0000-000011090000}"/>
    <hyperlink ref="D2838" location="'OPTION &amp; ACCESS'!A1" display="NOTE           When Utilizing this procedure code       Click HERE " xr:uid="{00000000-0004-0000-0000-000012090000}"/>
    <hyperlink ref="E2838" r:id="rId3" xr:uid="{00000000-0004-0000-0000-000013090000}"/>
    <hyperlink ref="D1488:D1500" location="'OPTION &amp; ACCESS'!A1" display="NOTE           When Utilizing this procedure code       Click HERE " xr:uid="{00000000-0004-0000-0000-000014090000}"/>
    <hyperlink ref="D1958:D1966" location="'OPTION &amp; ACCESS'!A1" display="NOTE           When Utilizing this procedure code       Click HERE " xr:uid="{00000000-0004-0000-0000-000015090000}"/>
    <hyperlink ref="D2585:D2586" location="'OPTION &amp; ACCESS'!A1" display="NOTE           When Utilizing this procedure code       Click HERE " xr:uid="{00000000-0004-0000-0000-000016090000}"/>
    <hyperlink ref="D3078" location="'OPTION &amp; ACCESS'!A1" display="NOTE           When Utilizing this procedure code       Click HERE " xr:uid="{00000000-0004-0000-0000-000017090000}"/>
    <hyperlink ref="D3081" location="'OPTION &amp; ACCESS'!A1" display="NOTE           When Utilizing this procedure code       Click HERE " xr:uid="{00000000-0004-0000-0000-000018090000}"/>
    <hyperlink ref="D3084" location="'OPTION &amp; ACCESS'!A1" display="NOTE           When Utilizing this procedure code       Click HERE " xr:uid="{00000000-0004-0000-0000-000019090000}"/>
    <hyperlink ref="D3087" location="'OPTION &amp; ACCESS'!A1" display="NOTE           When Utilizing this procedure code       Click HERE " xr:uid="{00000000-0004-0000-0000-00001A090000}"/>
    <hyperlink ref="D3090" location="'OPTION &amp; ACCESS'!A1" display="NOTE           When Utilizing this procedure code       Click HERE " xr:uid="{00000000-0004-0000-0000-00001B090000}"/>
    <hyperlink ref="D3093" location="'OPTION &amp; ACCESS'!A1" display="NOTE           When Utilizing this procedure code       Click HERE " xr:uid="{00000000-0004-0000-0000-00001C090000}"/>
    <hyperlink ref="D3096" location="'OPTION &amp; ACCESS'!A1" display="NOTE           When Utilizing this procedure code       Click HERE " xr:uid="{00000000-0004-0000-0000-00001D090000}"/>
    <hyperlink ref="D3099" location="'OPTION &amp; ACCESS'!A1" display="NOTE           When Utilizing this procedure code       Click HERE " xr:uid="{00000000-0004-0000-0000-00001E090000}"/>
    <hyperlink ref="D3102" location="'OPTION &amp; ACCESS'!A1" display="NOTE           When Utilizing this procedure code       Click HERE " xr:uid="{00000000-0004-0000-0000-00001F090000}"/>
    <hyperlink ref="D3105" location="'OPTION &amp; ACCESS'!A1" display="NOTE           When Utilizing this procedure code       Click HERE " xr:uid="{00000000-0004-0000-0000-000020090000}"/>
    <hyperlink ref="D3108" location="'OPTION &amp; ACCESS'!A1" display="NOTE           When Utilizing this procedure code       Click HERE " xr:uid="{00000000-0004-0000-0000-000021090000}"/>
    <hyperlink ref="D3111" location="'OPTION &amp; ACCESS'!A1" display="NOTE           When Utilizing this procedure code       Click HERE " xr:uid="{00000000-0004-0000-0000-000022090000}"/>
    <hyperlink ref="B2885" location="'POS 31 32 33'!A1" display="DME/MOB  Click Here POS 31 32" xr:uid="{00000000-0004-0000-0000-000023090000}"/>
    <hyperlink ref="B2883" location="'POS 31 32 33'!A1" display="DME/MOB  Click Here POS 31 32" xr:uid="{00000000-0004-0000-0000-000024090000}"/>
    <hyperlink ref="D1266" location="'OPTION &amp; ACCESS'!A1" display="NOTE           When Utilizing this procedure code       Click HERE " xr:uid="{281DB7EE-C790-4B17-8465-09A63F6AD59C}"/>
    <hyperlink ref="M2814" location="Repair!A1" display="No" xr:uid="{00000000-0004-0000-0000-0000A3040000}"/>
    <hyperlink ref="M1526:M1528" location="Repair!A1" display="No" xr:uid="{B866D6C1-0E14-4076-B95A-E02678690714}"/>
    <hyperlink ref="M2811:M2813" location="Repair!A1" display="No" xr:uid="{9BF22035-94A5-4AB0-9E69-5A45E333B254}"/>
    <hyperlink ref="B3055:B3060" location="'POS 31 32 33'!A1" display="DME/MOB  Click Here POS 31 32" xr:uid="{FF09340E-E515-4956-813C-8828AD3F0575}"/>
    <hyperlink ref="B3062" location="'POS 31 32 33'!A1" display="DME/MOB  Click Here POS 31 32" xr:uid="{9D284F48-1F1E-43F9-BD49-39C8D93741D4}"/>
    <hyperlink ref="B2881" location="'POS 31 32 33'!A1" display="DME/MOB  Click Here POS 31 32" xr:uid="{4E7B81A7-85CB-4825-A391-7EB8222C2CDB}"/>
    <hyperlink ref="D2881" location="'DIRECT S COM CODES'!A1" display="Direct Service Component (RE units) - link" xr:uid="{4D3B15A3-343F-4E17-A5C0-C8AB60EA50CB}"/>
    <hyperlink ref="E451:E500" location="'BA MOD CAL1'!A1" display="Link to                                  Calculate Case &amp; Calories" xr:uid="{00000000-0004-0000-0000-00005D070000}"/>
    <hyperlink ref="D2964" location="'OPTION &amp; ACCESS'!A1" display="NOTE           When Utilizing this procedure code       Click HERE " xr:uid="{E6E926A3-C918-40AA-A21A-21D4A9752C00}"/>
    <hyperlink ref="D2814:D2819" location="'OPTION &amp; ACCESS'!A1" display="NOTE           When Utilizing this procedure code       Click HERE " xr:uid="{63179411-46E5-4DE3-9AC8-BD30BB4E486E}"/>
    <hyperlink ref="B1962:B1965" location="'POS 31 32 33'!A1" display="DME/MOB  Click Here POS 31 32" xr:uid="{9E082942-4FE8-44F5-BC06-B8469E5EEA62}"/>
    <hyperlink ref="M1962:M1965" location="Repair!A1" display="No" xr:uid="{E69BC95A-DF44-4090-AEE8-8D87D75F5FA2}"/>
    <hyperlink ref="D3120" location="'OPTION &amp; ACCESS'!A1" display="NOTE           When Utilizing this procedure code       Click HERE " xr:uid="{33494E18-1650-4D2E-855F-9D1E26046DFC}"/>
    <hyperlink ref="B2879" location="'POS 31 32 33'!A1" display="DME/MOB  Click Here POS 31 32" xr:uid="{B3F4C05B-3716-47A6-A44E-6224DF99F8BE}"/>
    <hyperlink ref="M1544" location="Repair!A1" display="No" xr:uid="{1397A686-0E2F-4820-971A-286855D123E2}"/>
    <hyperlink ref="M1545" location="Repair!A1" display="No" xr:uid="{9EBD13B1-2BB3-495A-BBA5-AD33E1AD743A}"/>
    <hyperlink ref="D6:D7" r:id="rId4" display="Payment Rates C.H.I.A 101 CMR 322.00" xr:uid="{6F794CD0-93A4-40B3-9A7F-144160330A85}"/>
  </hyperlinks>
  <pageMargins left="0" right="0" top="0.25" bottom="1" header="0.5" footer="0.5"/>
  <pageSetup paperSize="5" scale="67" fitToHeight="0" orientation="landscape" r:id="rId5"/>
  <headerFooter alignWithMargins="0">
    <oddFooter>&amp;RPage &amp;P of &amp;N</oddFooter>
  </headerFooter>
  <ignoredErrors>
    <ignoredError sqref="N1604:N1625 N3123:N3233 N1546:N1565 N3114:N3115 N3117 N3119 N3121 N157:N216 N490:N1543 N1573:N1576 N55:N155 N1688:N1824 N218:N489 N8:N50" twoDigitTextYear="1"/>
  </ignoredErrors>
  <drawing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59999389629810485"/>
  </sheetPr>
  <dimension ref="A1:AD73"/>
  <sheetViews>
    <sheetView showGridLines="0" showRowColHeaders="0" workbookViewId="0">
      <selection activeCell="F18" sqref="F18"/>
    </sheetView>
  </sheetViews>
  <sheetFormatPr defaultColWidth="0" defaultRowHeight="12.5" zeroHeight="1"/>
  <cols>
    <col min="1" max="10" width="9.1796875" customWidth="1"/>
    <col min="11" max="11" width="15.7265625" customWidth="1"/>
    <col min="12" max="13" width="9.1796875" customWidth="1"/>
  </cols>
  <sheetData>
    <row r="1" spans="1:30">
      <c r="N1" s="10"/>
      <c r="O1" s="10"/>
      <c r="P1" s="10"/>
      <c r="Q1" s="10"/>
      <c r="R1" s="10"/>
      <c r="S1" s="10"/>
      <c r="T1" s="10"/>
      <c r="U1" s="10"/>
      <c r="V1" s="10"/>
      <c r="W1" s="10"/>
      <c r="X1" s="10"/>
      <c r="Y1" s="10"/>
      <c r="Z1" s="10"/>
      <c r="AA1" s="10"/>
      <c r="AB1" s="10"/>
      <c r="AC1" s="10"/>
      <c r="AD1" s="10"/>
    </row>
    <row r="2" spans="1:30" ht="14">
      <c r="A2" s="1737"/>
      <c r="B2" s="1737"/>
      <c r="C2" s="1738"/>
      <c r="D2" s="1739"/>
      <c r="E2" s="1739"/>
      <c r="F2" s="1740"/>
      <c r="N2" s="10"/>
      <c r="O2" s="10"/>
      <c r="P2" s="10"/>
      <c r="Q2" s="10"/>
      <c r="R2" s="10"/>
      <c r="S2" s="10"/>
      <c r="T2" s="10"/>
      <c r="U2" s="10"/>
      <c r="V2" s="10"/>
      <c r="W2" s="10"/>
      <c r="X2" s="10"/>
      <c r="Y2" s="10"/>
      <c r="Z2" s="10"/>
      <c r="AA2" s="10"/>
      <c r="AB2" s="10"/>
      <c r="AC2" s="10"/>
      <c r="AD2" s="10"/>
    </row>
    <row r="3" spans="1:30" ht="13">
      <c r="G3" s="1630"/>
      <c r="I3" s="274" t="s">
        <v>3984</v>
      </c>
      <c r="N3" s="10"/>
      <c r="O3" s="10"/>
      <c r="P3" s="10"/>
      <c r="Q3" s="10"/>
      <c r="R3" s="10"/>
      <c r="S3" s="10"/>
      <c r="T3" s="10"/>
      <c r="U3" s="10"/>
      <c r="V3" s="10"/>
      <c r="W3" s="10"/>
      <c r="X3" s="10"/>
      <c r="Y3" s="10"/>
      <c r="Z3" s="10"/>
      <c r="AA3" s="10"/>
      <c r="AB3" s="10"/>
      <c r="AC3" s="10"/>
      <c r="AD3" s="10"/>
    </row>
    <row r="4" spans="1:30" ht="15.5">
      <c r="G4" s="1630"/>
      <c r="H4" s="275" t="s">
        <v>3985</v>
      </c>
      <c r="N4" s="10"/>
      <c r="O4" s="10"/>
      <c r="P4" s="10"/>
      <c r="Q4" s="10"/>
      <c r="R4" s="10"/>
      <c r="S4" s="10"/>
      <c r="T4" s="10"/>
      <c r="U4" s="10"/>
      <c r="V4" s="10"/>
      <c r="W4" s="10"/>
      <c r="X4" s="10"/>
      <c r="Y4" s="10"/>
      <c r="Z4" s="10"/>
      <c r="AA4" s="10"/>
      <c r="AB4" s="10"/>
      <c r="AC4" s="10"/>
      <c r="AD4" s="10"/>
    </row>
    <row r="5" spans="1:30" ht="13.5" thickBot="1">
      <c r="A5" s="276" t="s">
        <v>3986</v>
      </c>
      <c r="N5" s="10"/>
      <c r="O5" s="10"/>
      <c r="P5" s="10"/>
      <c r="Q5" s="10"/>
      <c r="R5" s="10"/>
      <c r="S5" s="10"/>
      <c r="T5" s="10"/>
      <c r="U5" s="10"/>
      <c r="V5" s="10"/>
      <c r="W5" s="10"/>
      <c r="X5" s="10"/>
      <c r="Y5" s="10"/>
      <c r="Z5" s="10"/>
      <c r="AA5" s="10"/>
      <c r="AB5" s="10"/>
      <c r="AC5" s="10"/>
      <c r="AD5" s="10"/>
    </row>
    <row r="6" spans="1:30" ht="23">
      <c r="H6" s="278" t="s">
        <v>3987</v>
      </c>
      <c r="I6" s="279" t="s">
        <v>3988</v>
      </c>
      <c r="J6" s="280" t="s">
        <v>12</v>
      </c>
      <c r="K6" s="281" t="s">
        <v>3973</v>
      </c>
      <c r="N6" s="10"/>
      <c r="O6" s="10"/>
      <c r="P6" s="10"/>
      <c r="Q6" s="10"/>
      <c r="R6" s="10"/>
      <c r="S6" s="10"/>
      <c r="T6" s="10"/>
      <c r="U6" s="10"/>
      <c r="V6" s="10"/>
      <c r="W6" s="10"/>
      <c r="X6" s="10"/>
      <c r="Y6" s="10"/>
      <c r="Z6" s="10"/>
      <c r="AA6" s="10"/>
      <c r="AB6" s="10"/>
      <c r="AC6" s="10"/>
      <c r="AD6" s="10"/>
    </row>
    <row r="7" spans="1:30" ht="13.5" thickBot="1">
      <c r="A7" t="s">
        <v>3989</v>
      </c>
      <c r="H7" s="282"/>
      <c r="I7" s="283"/>
      <c r="J7" s="284"/>
      <c r="K7" s="284" t="s">
        <v>3990</v>
      </c>
      <c r="N7" s="10"/>
      <c r="O7" s="10"/>
      <c r="P7" s="10"/>
      <c r="Q7" s="10"/>
      <c r="R7" s="10"/>
      <c r="S7" s="10"/>
      <c r="T7" s="10"/>
      <c r="U7" s="10"/>
      <c r="V7" s="10"/>
      <c r="W7" s="10"/>
      <c r="X7" s="10"/>
      <c r="Y7" s="10"/>
      <c r="Z7" s="10"/>
      <c r="AA7" s="10"/>
      <c r="AB7" s="10"/>
      <c r="AC7" s="10"/>
      <c r="AD7" s="10"/>
    </row>
    <row r="8" spans="1:30" ht="3.75" customHeight="1" thickBot="1">
      <c r="A8" t="s">
        <v>1742</v>
      </c>
      <c r="N8" s="10"/>
      <c r="O8" s="10"/>
      <c r="P8" s="10"/>
      <c r="Q8" s="10"/>
      <c r="R8" s="10"/>
      <c r="S8" s="10"/>
      <c r="T8" s="10"/>
      <c r="U8" s="10"/>
      <c r="V8" s="10"/>
      <c r="W8" s="10"/>
      <c r="X8" s="10"/>
      <c r="Y8" s="10"/>
      <c r="Z8" s="10"/>
      <c r="AA8" s="10"/>
      <c r="AB8" s="10"/>
      <c r="AC8" s="10"/>
      <c r="AD8" s="10"/>
    </row>
    <row r="9" spans="1:30" ht="13.5" thickBot="1">
      <c r="A9" t="s">
        <v>3991</v>
      </c>
      <c r="H9" s="11">
        <v>650</v>
      </c>
      <c r="I9" s="12">
        <v>200</v>
      </c>
      <c r="J9" s="13">
        <v>3.5</v>
      </c>
      <c r="K9" s="13">
        <v>3.9</v>
      </c>
      <c r="N9" s="10"/>
      <c r="O9" s="10"/>
      <c r="P9" s="10"/>
      <c r="Q9" s="10"/>
      <c r="R9" s="10"/>
      <c r="S9" s="10"/>
      <c r="T9" s="10"/>
      <c r="U9" s="10"/>
      <c r="V9" s="10"/>
      <c r="W9" s="10"/>
      <c r="X9" s="10"/>
      <c r="Y9" s="10"/>
      <c r="Z9" s="10"/>
      <c r="AA9" s="10"/>
      <c r="AB9" s="10"/>
      <c r="AC9" s="10"/>
      <c r="AD9" s="10"/>
    </row>
    <row r="10" spans="1:30">
      <c r="A10" t="s">
        <v>3992</v>
      </c>
      <c r="N10" s="10"/>
      <c r="O10" s="10"/>
      <c r="P10" s="10"/>
      <c r="Q10" s="10"/>
      <c r="R10" s="10"/>
      <c r="S10" s="10"/>
      <c r="T10" s="10"/>
      <c r="U10" s="10"/>
      <c r="V10" s="10"/>
      <c r="W10" s="10"/>
      <c r="X10" s="10"/>
      <c r="Y10" s="10"/>
      <c r="Z10" s="10"/>
      <c r="AA10" s="10"/>
      <c r="AB10" s="10"/>
      <c r="AC10" s="10"/>
      <c r="AD10" s="10"/>
    </row>
    <row r="11" spans="1:30">
      <c r="A11" t="s">
        <v>3978</v>
      </c>
      <c r="N11" s="10"/>
      <c r="O11" s="10"/>
      <c r="P11" s="10"/>
      <c r="Q11" s="10"/>
      <c r="R11" s="10"/>
      <c r="S11" s="10"/>
      <c r="T11" s="10"/>
      <c r="U11" s="10"/>
      <c r="V11" s="10"/>
      <c r="W11" s="10"/>
      <c r="X11" s="10"/>
      <c r="Y11" s="10"/>
      <c r="Z11" s="10"/>
      <c r="AA11" s="10"/>
      <c r="AB11" s="10"/>
      <c r="AC11" s="10"/>
      <c r="AD11" s="10"/>
    </row>
    <row r="12" spans="1:30">
      <c r="N12" s="10"/>
      <c r="O12" s="10"/>
      <c r="P12" s="10"/>
      <c r="Q12" s="10"/>
      <c r="R12" s="10"/>
      <c r="S12" s="10"/>
      <c r="T12" s="10"/>
      <c r="U12" s="10"/>
      <c r="V12" s="10"/>
      <c r="W12" s="10"/>
      <c r="X12" s="10"/>
      <c r="Y12" s="10"/>
      <c r="Z12" s="10"/>
      <c r="AA12" s="10"/>
      <c r="AB12" s="10"/>
      <c r="AC12" s="10"/>
      <c r="AD12" s="10"/>
    </row>
    <row r="13" spans="1:30">
      <c r="N13" s="10"/>
      <c r="O13" s="10"/>
      <c r="P13" s="10"/>
      <c r="Q13" s="10"/>
      <c r="R13" s="10"/>
      <c r="S13" s="10"/>
      <c r="T13" s="10"/>
      <c r="U13" s="10"/>
      <c r="V13" s="10"/>
      <c r="W13" s="10"/>
      <c r="X13" s="10"/>
      <c r="Y13" s="10"/>
      <c r="Z13" s="10"/>
      <c r="AA13" s="10"/>
      <c r="AB13" s="10"/>
      <c r="AC13" s="10"/>
      <c r="AD13" s="10"/>
    </row>
    <row r="14" spans="1:30" ht="13">
      <c r="A14" s="274" t="s">
        <v>3993</v>
      </c>
      <c r="N14" s="10"/>
      <c r="O14" s="10"/>
      <c r="P14" s="10"/>
      <c r="Q14" s="10"/>
      <c r="R14" s="10"/>
      <c r="S14" s="10"/>
      <c r="T14" s="10"/>
      <c r="U14" s="10"/>
      <c r="V14" s="10"/>
      <c r="W14" s="10"/>
      <c r="X14" s="10"/>
      <c r="Y14" s="10"/>
      <c r="Z14" s="10"/>
      <c r="AA14" s="10"/>
      <c r="AB14" s="10"/>
      <c r="AC14" s="10"/>
      <c r="AD14" s="10"/>
    </row>
    <row r="15" spans="1:30">
      <c r="N15" s="10"/>
      <c r="O15" s="10"/>
      <c r="P15" s="10"/>
      <c r="Q15" s="10"/>
      <c r="R15" s="10"/>
      <c r="S15" s="10"/>
      <c r="T15" s="10"/>
      <c r="U15" s="10"/>
      <c r="V15" s="10"/>
      <c r="W15" s="10"/>
      <c r="X15" s="10"/>
      <c r="Y15" s="10"/>
      <c r="Z15" s="10"/>
      <c r="AA15" s="10"/>
      <c r="AB15" s="10"/>
      <c r="AC15" s="10"/>
      <c r="AD15" s="10"/>
    </row>
    <row r="16" spans="1:30">
      <c r="A16" t="s">
        <v>3980</v>
      </c>
      <c r="N16" s="10"/>
      <c r="O16" s="10"/>
      <c r="P16" s="10"/>
      <c r="Q16" s="10"/>
      <c r="R16" s="10"/>
      <c r="S16" s="10"/>
      <c r="T16" s="10"/>
      <c r="U16" s="10"/>
      <c r="V16" s="10"/>
      <c r="W16" s="10"/>
      <c r="X16" s="10"/>
      <c r="Y16" s="10"/>
      <c r="Z16" s="10"/>
      <c r="AA16" s="10"/>
      <c r="AB16" s="10"/>
      <c r="AC16" s="10"/>
      <c r="AD16" s="10"/>
    </row>
    <row r="17" spans="1:30" ht="17.5">
      <c r="A17" t="s">
        <v>3981</v>
      </c>
      <c r="H17" s="198"/>
      <c r="N17" s="10"/>
      <c r="O17" s="10"/>
      <c r="P17" s="10"/>
      <c r="Q17" s="10"/>
      <c r="R17" s="10"/>
      <c r="S17" s="10"/>
      <c r="T17" s="10"/>
      <c r="U17" s="10"/>
      <c r="V17" s="10"/>
      <c r="W17" s="10"/>
      <c r="X17" s="10"/>
      <c r="Y17" s="10"/>
      <c r="Z17" s="10"/>
      <c r="AA17" s="10"/>
      <c r="AB17" s="10"/>
      <c r="AC17" s="10"/>
      <c r="AD17" s="10"/>
    </row>
    <row r="18" spans="1:30">
      <c r="N18" s="10"/>
      <c r="O18" s="10"/>
      <c r="P18" s="10"/>
      <c r="Q18" s="10"/>
      <c r="R18" s="10"/>
      <c r="S18" s="10"/>
      <c r="T18" s="10"/>
      <c r="U18" s="10"/>
      <c r="V18" s="10"/>
      <c r="W18" s="10"/>
      <c r="X18" s="10"/>
      <c r="Y18" s="10"/>
      <c r="Z18" s="10"/>
      <c r="AA18" s="10"/>
      <c r="AB18" s="10"/>
      <c r="AC18" s="10"/>
      <c r="AD18" s="10"/>
    </row>
    <row r="19" spans="1:30">
      <c r="N19" s="10"/>
      <c r="O19" s="10"/>
      <c r="P19" s="10"/>
      <c r="Q19" s="10"/>
      <c r="R19" s="10"/>
      <c r="S19" s="10"/>
      <c r="T19" s="10"/>
      <c r="U19" s="10"/>
      <c r="V19" s="10"/>
      <c r="W19" s="10"/>
      <c r="X19" s="10"/>
      <c r="Y19" s="10"/>
      <c r="Z19" s="10"/>
      <c r="AA19" s="10"/>
      <c r="AB19" s="10"/>
      <c r="AC19" s="10"/>
      <c r="AD19" s="10"/>
    </row>
    <row r="20" spans="1:30">
      <c r="N20" s="10"/>
      <c r="O20" s="10"/>
      <c r="P20" s="10"/>
      <c r="Q20" s="10"/>
      <c r="R20" s="10"/>
      <c r="S20" s="10"/>
      <c r="T20" s="10"/>
      <c r="U20" s="10"/>
      <c r="V20" s="10"/>
      <c r="W20" s="10"/>
      <c r="X20" s="10"/>
      <c r="Y20" s="10"/>
      <c r="Z20" s="10"/>
      <c r="AA20" s="10"/>
      <c r="AB20" s="10"/>
      <c r="AC20" s="10"/>
      <c r="AD20" s="10"/>
    </row>
    <row r="21" spans="1:30">
      <c r="N21" s="10"/>
      <c r="O21" s="10"/>
      <c r="P21" s="10"/>
      <c r="Q21" s="10"/>
      <c r="R21" s="10"/>
      <c r="S21" s="10"/>
      <c r="T21" s="10"/>
      <c r="U21" s="10"/>
      <c r="V21" s="10"/>
      <c r="W21" s="10"/>
      <c r="X21" s="10"/>
      <c r="Y21" s="10"/>
      <c r="Z21" s="10"/>
      <c r="AA21" s="10"/>
      <c r="AB21" s="10"/>
      <c r="AC21" s="10"/>
      <c r="AD21" s="10"/>
    </row>
    <row r="22" spans="1:30">
      <c r="N22" s="10"/>
      <c r="O22" s="10"/>
      <c r="P22" s="10"/>
      <c r="Q22" s="10"/>
      <c r="R22" s="10"/>
      <c r="S22" s="10"/>
      <c r="T22" s="10"/>
      <c r="U22" s="10"/>
      <c r="V22" s="10"/>
      <c r="W22" s="10"/>
      <c r="X22" s="10"/>
      <c r="Y22" s="10"/>
      <c r="Z22" s="10"/>
      <c r="AA22" s="10"/>
      <c r="AB22" s="10"/>
      <c r="AC22" s="10"/>
      <c r="AD22" s="10"/>
    </row>
    <row r="23" spans="1:30" ht="13">
      <c r="G23" s="277" t="s">
        <v>3994</v>
      </c>
      <c r="N23" s="10"/>
      <c r="O23" s="10"/>
      <c r="P23" s="10"/>
      <c r="Q23" s="10"/>
      <c r="R23" s="10"/>
      <c r="S23" s="10"/>
      <c r="T23" s="10"/>
      <c r="U23" s="10"/>
      <c r="V23" s="10"/>
      <c r="W23" s="10"/>
      <c r="X23" s="10"/>
      <c r="Y23" s="10"/>
      <c r="Z23" s="10"/>
      <c r="AA23" s="10"/>
      <c r="AB23" s="10"/>
      <c r="AC23" s="10"/>
      <c r="AD23" s="10"/>
    </row>
    <row r="24" spans="1:30">
      <c r="N24" s="10"/>
      <c r="O24" s="10"/>
      <c r="P24" s="10"/>
      <c r="Q24" s="10"/>
      <c r="R24" s="10"/>
      <c r="S24" s="10"/>
      <c r="T24" s="10"/>
      <c r="U24" s="10"/>
      <c r="V24" s="10"/>
      <c r="W24" s="10"/>
      <c r="X24" s="10"/>
      <c r="Y24" s="10"/>
      <c r="Z24" s="10"/>
      <c r="AA24" s="10"/>
      <c r="AB24" s="10"/>
      <c r="AC24" s="10"/>
      <c r="AD24" s="10"/>
    </row>
    <row r="25" spans="1:30">
      <c r="N25" s="10"/>
      <c r="O25" s="10"/>
      <c r="P25" s="10"/>
      <c r="Q25" s="10"/>
      <c r="R25" s="10"/>
      <c r="S25" s="10"/>
      <c r="T25" s="10"/>
      <c r="U25" s="10"/>
      <c r="V25" s="10"/>
      <c r="W25" s="10"/>
      <c r="X25" s="10"/>
      <c r="Y25" s="10"/>
      <c r="Z25" s="10"/>
      <c r="AA25" s="10"/>
      <c r="AB25" s="10"/>
      <c r="AC25" s="10"/>
      <c r="AD25" s="10"/>
    </row>
    <row r="26" spans="1:30">
      <c r="N26" s="10"/>
      <c r="O26" s="10"/>
      <c r="P26" s="10"/>
      <c r="Q26" s="10"/>
      <c r="R26" s="10"/>
      <c r="S26" s="10"/>
      <c r="T26" s="10"/>
      <c r="U26" s="10"/>
      <c r="V26" s="10"/>
      <c r="W26" s="10"/>
      <c r="X26" s="10"/>
      <c r="Y26" s="10"/>
      <c r="Z26" s="10"/>
      <c r="AA26" s="10"/>
      <c r="AB26" s="10"/>
      <c r="AC26" s="10"/>
      <c r="AD26" s="10"/>
    </row>
    <row r="27" spans="1:30">
      <c r="N27" s="10"/>
      <c r="O27" s="10"/>
      <c r="P27" s="10"/>
      <c r="Q27" s="10"/>
      <c r="R27" s="10"/>
      <c r="S27" s="10"/>
      <c r="T27" s="10"/>
      <c r="U27" s="10"/>
      <c r="V27" s="10"/>
      <c r="W27" s="10"/>
      <c r="X27" s="10"/>
      <c r="Y27" s="10"/>
      <c r="Z27" s="10"/>
      <c r="AA27" s="10"/>
      <c r="AB27" s="10"/>
      <c r="AC27" s="10"/>
      <c r="AD27" s="10"/>
    </row>
    <row r="28" spans="1:30">
      <c r="N28" s="10"/>
      <c r="O28" s="10"/>
      <c r="P28" s="10"/>
      <c r="Q28" s="10"/>
      <c r="R28" s="10"/>
      <c r="S28" s="10"/>
      <c r="T28" s="10"/>
      <c r="U28" s="10"/>
      <c r="V28" s="10"/>
      <c r="W28" s="10"/>
      <c r="X28" s="10"/>
      <c r="Y28" s="10"/>
      <c r="Z28" s="10"/>
      <c r="AA28" s="10"/>
      <c r="AB28" s="10"/>
      <c r="AC28" s="10"/>
      <c r="AD28" s="10"/>
    </row>
    <row r="29" spans="1:30">
      <c r="N29" s="10"/>
      <c r="O29" s="10"/>
      <c r="P29" s="10"/>
      <c r="Q29" s="10"/>
      <c r="R29" s="10"/>
      <c r="S29" s="10"/>
      <c r="T29" s="10"/>
      <c r="U29" s="10"/>
      <c r="V29" s="10"/>
      <c r="W29" s="10"/>
      <c r="X29" s="10"/>
      <c r="Y29" s="10"/>
      <c r="Z29" s="10"/>
      <c r="AA29" s="10"/>
      <c r="AB29" s="10"/>
      <c r="AC29" s="10"/>
      <c r="AD29" s="10"/>
    </row>
    <row r="30" spans="1:30">
      <c r="N30" s="10"/>
      <c r="O30" s="10"/>
      <c r="P30" s="10"/>
      <c r="Q30" s="10"/>
      <c r="R30" s="10"/>
      <c r="S30" s="10"/>
      <c r="T30" s="10"/>
      <c r="U30" s="10"/>
      <c r="V30" s="10"/>
      <c r="W30" s="10"/>
      <c r="X30" s="10"/>
      <c r="Y30" s="10"/>
      <c r="Z30" s="10"/>
      <c r="AA30" s="10"/>
      <c r="AB30" s="10"/>
      <c r="AC30" s="10"/>
      <c r="AD30" s="10"/>
    </row>
    <row r="31" spans="1:30">
      <c r="N31" s="10"/>
      <c r="O31" s="10"/>
      <c r="P31" s="10"/>
      <c r="Q31" s="10"/>
      <c r="R31" s="10"/>
      <c r="S31" s="10"/>
      <c r="T31" s="10"/>
      <c r="U31" s="10"/>
      <c r="V31" s="10"/>
      <c r="W31" s="10"/>
      <c r="X31" s="10"/>
      <c r="Y31" s="10"/>
      <c r="Z31" s="10"/>
      <c r="AA31" s="10"/>
      <c r="AB31" s="10"/>
      <c r="AC31" s="10"/>
      <c r="AD31" s="10"/>
    </row>
    <row r="32" spans="1:30">
      <c r="N32" s="10"/>
      <c r="O32" s="10"/>
      <c r="P32" s="10"/>
      <c r="Q32" s="10"/>
      <c r="R32" s="10"/>
      <c r="S32" s="10"/>
      <c r="T32" s="10"/>
      <c r="U32" s="10"/>
      <c r="V32" s="10"/>
      <c r="W32" s="10"/>
      <c r="X32" s="10"/>
      <c r="Y32" s="10"/>
      <c r="Z32" s="10"/>
      <c r="AA32" s="10"/>
      <c r="AB32" s="10"/>
      <c r="AC32" s="10"/>
      <c r="AD32" s="10"/>
    </row>
    <row r="33" spans="1:30">
      <c r="N33" s="10"/>
      <c r="O33" s="10"/>
      <c r="P33" s="10"/>
      <c r="Q33" s="10"/>
      <c r="R33" s="10"/>
      <c r="S33" s="10"/>
      <c r="T33" s="10"/>
      <c r="U33" s="10"/>
      <c r="V33" s="10"/>
      <c r="W33" s="10"/>
      <c r="X33" s="10"/>
      <c r="Y33" s="10"/>
      <c r="Z33" s="10"/>
      <c r="AA33" s="10"/>
      <c r="AB33" s="10"/>
      <c r="AC33" s="10"/>
      <c r="AD33" s="10"/>
    </row>
    <row r="34" spans="1:30">
      <c r="N34" s="10"/>
      <c r="O34" s="10"/>
      <c r="P34" s="10"/>
      <c r="Q34" s="10"/>
      <c r="R34" s="10"/>
      <c r="S34" s="10"/>
      <c r="T34" s="10"/>
      <c r="U34" s="10"/>
      <c r="V34" s="10"/>
      <c r="W34" s="10"/>
      <c r="X34" s="10"/>
      <c r="Y34" s="10"/>
      <c r="Z34" s="10"/>
      <c r="AA34" s="10"/>
      <c r="AB34" s="10"/>
      <c r="AC34" s="10"/>
      <c r="AD34" s="10"/>
    </row>
    <row r="35" spans="1:30">
      <c r="N35" s="10"/>
      <c r="O35" s="10"/>
      <c r="P35" s="10"/>
      <c r="Q35" s="10"/>
      <c r="R35" s="10"/>
      <c r="S35" s="10"/>
      <c r="T35" s="10"/>
      <c r="U35" s="10"/>
      <c r="V35" s="10"/>
      <c r="W35" s="10"/>
      <c r="X35" s="10"/>
      <c r="Y35" s="10"/>
      <c r="Z35" s="10"/>
      <c r="AA35" s="10"/>
      <c r="AB35" s="10"/>
      <c r="AC35" s="10"/>
      <c r="AD35" s="10"/>
    </row>
    <row r="36" spans="1:30">
      <c r="L36" s="1644" t="s">
        <v>3995</v>
      </c>
      <c r="N36" s="10"/>
      <c r="O36" s="10"/>
      <c r="P36" s="10"/>
      <c r="Q36" s="10"/>
      <c r="R36" s="10"/>
      <c r="S36" s="10"/>
      <c r="T36" s="10"/>
      <c r="U36" s="10"/>
      <c r="V36" s="10"/>
      <c r="W36" s="10"/>
      <c r="X36" s="10"/>
      <c r="Y36" s="10"/>
      <c r="Z36" s="10"/>
      <c r="AA36" s="10"/>
      <c r="AB36" s="10"/>
      <c r="AC36" s="10"/>
      <c r="AD36" s="10"/>
    </row>
    <row r="37" spans="1:30">
      <c r="N37" s="10"/>
      <c r="O37" s="10"/>
      <c r="P37" s="10"/>
      <c r="Q37" s="10"/>
      <c r="R37" s="10"/>
      <c r="S37" s="10"/>
      <c r="T37" s="10"/>
      <c r="U37" s="10"/>
      <c r="V37" s="10"/>
      <c r="W37" s="10"/>
      <c r="X37" s="10"/>
      <c r="Y37" s="10"/>
      <c r="Z37" s="10"/>
      <c r="AA37" s="10"/>
      <c r="AB37" s="10"/>
      <c r="AC37" s="10"/>
      <c r="AD37" s="10"/>
    </row>
    <row r="38" spans="1:30" hidden="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hidden="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hidden="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hidden="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hidden="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hidden="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hidden="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hidden="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hidden="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hidden="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hidden="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hidden="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hidden="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hidden="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hidden="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hidden="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hidden="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hidden="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hidden="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hidden="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hidden="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hidden="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hidden="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hidden="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hidden="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hidden="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hidden="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hidden="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hidden="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hidden="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hidden="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hidden="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hidden="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hidden="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hidden="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hidden="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sheetData>
  <sheetProtection password="EF6F" sheet="1" objects="1" scenarios="1"/>
  <mergeCells count="2">
    <mergeCell ref="A2:C2"/>
    <mergeCell ref="D2:F2"/>
  </mergeCells>
  <phoneticPr fontId="0" type="noConversion"/>
  <pageMargins left="0.25" right="0.25" top="0.25" bottom="0.25" header="0.5" footer="0.5"/>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sheetPr>
  <dimension ref="A1:Y62"/>
  <sheetViews>
    <sheetView showGridLines="0" showRowColHeaders="0" workbookViewId="0"/>
  </sheetViews>
  <sheetFormatPr defaultColWidth="8.7265625" defaultRowHeight="12.5"/>
  <cols>
    <col min="1" max="1" width="13.453125" customWidth="1"/>
    <col min="3" max="3" width="12.453125" customWidth="1"/>
    <col min="11" max="11" width="9.7265625" bestFit="1" customWidth="1"/>
    <col min="12" max="12" width="2.453125" customWidth="1"/>
    <col min="13" max="13" width="5.1796875" customWidth="1"/>
    <col min="14" max="14" width="12.7265625" customWidth="1"/>
  </cols>
  <sheetData>
    <row r="1" spans="1:25">
      <c r="M1" s="542"/>
    </row>
    <row r="2" spans="1:25" ht="22.5">
      <c r="C2" s="512" t="s">
        <v>3996</v>
      </c>
      <c r="M2" s="542"/>
      <c r="N2" s="1152" t="s">
        <v>3997</v>
      </c>
      <c r="O2" s="1153"/>
      <c r="P2" s="1153"/>
      <c r="Q2" s="1153"/>
      <c r="R2" s="1153"/>
      <c r="S2" s="1153"/>
      <c r="T2" s="1153"/>
      <c r="U2" s="1153"/>
      <c r="V2" s="1153"/>
      <c r="W2" s="1153"/>
      <c r="X2" s="1153"/>
    </row>
    <row r="3" spans="1:25" ht="63" customHeight="1">
      <c r="M3" s="542"/>
      <c r="N3" s="1762" t="s">
        <v>3998</v>
      </c>
      <c r="O3" s="1763"/>
      <c r="P3" s="1763"/>
      <c r="Q3" s="1763"/>
      <c r="R3" s="1763"/>
      <c r="S3" s="1763"/>
      <c r="T3" s="1763"/>
      <c r="U3" s="1763"/>
      <c r="V3" s="1763"/>
      <c r="W3" s="1763"/>
      <c r="X3" s="1763"/>
      <c r="Y3" s="1763"/>
    </row>
    <row r="4" spans="1:25" ht="15" customHeight="1">
      <c r="F4" s="1263"/>
      <c r="M4" s="1350"/>
      <c r="N4" s="1765"/>
      <c r="O4" s="1230" t="s">
        <v>3999</v>
      </c>
      <c r="P4" s="1153"/>
      <c r="Q4" s="1153"/>
      <c r="R4" s="1153"/>
      <c r="S4" s="1153"/>
      <c r="T4" s="1153"/>
      <c r="U4" s="1153"/>
      <c r="V4" s="1153"/>
      <c r="W4" s="1153"/>
      <c r="X4" s="1153"/>
      <c r="Y4" s="1153"/>
    </row>
    <row r="5" spans="1:25" ht="12.75" customHeight="1">
      <c r="M5" s="1351"/>
      <c r="N5" s="1765"/>
      <c r="O5" s="1741" t="s">
        <v>4000</v>
      </c>
      <c r="P5" s="1742"/>
      <c r="Q5" s="1742"/>
      <c r="R5" s="1742"/>
      <c r="S5" s="1742"/>
      <c r="T5" s="1742"/>
      <c r="U5" s="1742"/>
      <c r="V5" s="1742"/>
      <c r="W5" s="1742"/>
      <c r="X5" s="1742"/>
      <c r="Y5" s="1743"/>
    </row>
    <row r="6" spans="1:25" ht="15" customHeight="1">
      <c r="C6" s="509"/>
      <c r="M6" s="1350"/>
      <c r="N6" s="1764"/>
      <c r="O6" s="1744"/>
      <c r="P6" s="1745"/>
      <c r="Q6" s="1745"/>
      <c r="R6" s="1745"/>
      <c r="S6" s="1745"/>
      <c r="T6" s="1745"/>
      <c r="U6" s="1745"/>
      <c r="V6" s="1745"/>
      <c r="W6" s="1745"/>
      <c r="X6" s="1745"/>
      <c r="Y6" s="1746"/>
    </row>
    <row r="7" spans="1:25" ht="14.25" customHeight="1">
      <c r="M7" s="1350"/>
      <c r="N7" s="1764"/>
      <c r="O7" s="1744"/>
      <c r="P7" s="1745"/>
      <c r="Q7" s="1745"/>
      <c r="R7" s="1745"/>
      <c r="S7" s="1745"/>
      <c r="T7" s="1745"/>
      <c r="U7" s="1745"/>
      <c r="V7" s="1745"/>
      <c r="W7" s="1745"/>
      <c r="X7" s="1745"/>
      <c r="Y7" s="1746"/>
    </row>
    <row r="8" spans="1:25" ht="12.75" customHeight="1">
      <c r="A8" s="1285"/>
      <c r="B8" s="1286"/>
      <c r="C8" s="1639"/>
      <c r="D8" s="1639"/>
      <c r="E8" s="1639"/>
      <c r="F8" s="1639"/>
      <c r="G8" s="1639"/>
      <c r="H8" s="1287"/>
      <c r="I8" s="1275"/>
      <c r="J8" s="1288"/>
      <c r="K8" s="1639"/>
      <c r="M8" s="1350"/>
      <c r="N8" s="1764"/>
      <c r="O8" s="1747"/>
      <c r="P8" s="1748"/>
      <c r="Q8" s="1748"/>
      <c r="R8" s="1748"/>
      <c r="S8" s="1748"/>
      <c r="T8" s="1748"/>
      <c r="U8" s="1748"/>
      <c r="V8" s="1748"/>
      <c r="W8" s="1748"/>
      <c r="X8" s="1748"/>
      <c r="Y8" s="1749"/>
    </row>
    <row r="9" spans="1:25" ht="12.75" customHeight="1">
      <c r="A9" s="1275"/>
      <c r="B9" s="1275"/>
      <c r="C9" s="1276"/>
      <c r="D9" s="1639"/>
      <c r="E9" s="1639"/>
      <c r="F9" s="1752"/>
      <c r="G9" s="1752"/>
      <c r="H9" s="1277"/>
      <c r="I9" s="1639"/>
      <c r="J9" s="1277"/>
      <c r="K9" s="1278"/>
      <c r="M9" s="1350"/>
      <c r="N9" s="1228"/>
      <c r="O9" s="1227"/>
      <c r="P9" s="1227"/>
      <c r="Q9" s="1227"/>
      <c r="R9" s="1227"/>
      <c r="S9" s="1227"/>
      <c r="T9" s="1227"/>
      <c r="U9" s="1227"/>
      <c r="V9" s="1227"/>
      <c r="W9" s="1227"/>
      <c r="X9" s="1227"/>
      <c r="Y9" s="1227"/>
    </row>
    <row r="10" spans="1:25" ht="13.5" customHeight="1">
      <c r="A10" s="1281"/>
      <c r="B10" s="1279"/>
      <c r="C10" s="1279"/>
      <c r="D10" s="1280"/>
      <c r="E10" s="1279"/>
      <c r="F10" s="1281"/>
      <c r="G10" s="1281"/>
      <c r="H10" s="1282"/>
      <c r="I10" s="1280"/>
      <c r="J10" s="1283"/>
      <c r="K10" s="1284"/>
      <c r="M10" s="1350"/>
      <c r="N10" s="1753"/>
      <c r="O10" s="1741" t="s">
        <v>4001</v>
      </c>
      <c r="P10" s="1766"/>
      <c r="Q10" s="1766"/>
      <c r="R10" s="1766"/>
      <c r="S10" s="1766"/>
      <c r="T10" s="1766"/>
      <c r="U10" s="1766"/>
      <c r="V10" s="1766"/>
      <c r="W10" s="1766"/>
      <c r="X10" s="1766"/>
      <c r="Y10" s="1767"/>
    </row>
    <row r="11" spans="1:25" ht="12.75" customHeight="1">
      <c r="A11" s="1639"/>
      <c r="B11" s="1636"/>
      <c r="C11" s="1638"/>
      <c r="D11" s="1759"/>
      <c r="E11" s="1759"/>
      <c r="F11" s="1638"/>
      <c r="G11" s="1283"/>
      <c r="H11" s="1639"/>
      <c r="I11" s="1639"/>
      <c r="J11" s="1639"/>
      <c r="K11" s="1639"/>
      <c r="M11" s="1350"/>
      <c r="N11" s="1753"/>
      <c r="O11" s="1768"/>
      <c r="P11" s="1769"/>
      <c r="Q11" s="1769"/>
      <c r="R11" s="1769"/>
      <c r="S11" s="1769"/>
      <c r="T11" s="1769"/>
      <c r="U11" s="1769"/>
      <c r="V11" s="1769"/>
      <c r="W11" s="1769"/>
      <c r="X11" s="1769"/>
      <c r="Y11" s="1770"/>
    </row>
    <row r="12" spans="1:25" ht="12.75" customHeight="1">
      <c r="A12" s="1751"/>
      <c r="B12" s="1751"/>
      <c r="C12" s="1751"/>
      <c r="D12" s="1759"/>
      <c r="E12" s="1759"/>
      <c r="F12" s="1638"/>
      <c r="G12" s="1283"/>
      <c r="H12" s="1275"/>
      <c r="I12" s="1639"/>
      <c r="J12" s="1639"/>
      <c r="K12" s="1639"/>
      <c r="M12" s="1350"/>
      <c r="N12" s="1753"/>
      <c r="O12" s="1768"/>
      <c r="P12" s="1769"/>
      <c r="Q12" s="1769"/>
      <c r="R12" s="1769"/>
      <c r="S12" s="1769"/>
      <c r="T12" s="1769"/>
      <c r="U12" s="1769"/>
      <c r="V12" s="1769"/>
      <c r="W12" s="1769"/>
      <c r="X12" s="1769"/>
      <c r="Y12" s="1770"/>
    </row>
    <row r="13" spans="1:25" ht="12.75" customHeight="1">
      <c r="A13" s="1639"/>
      <c r="B13" s="1639"/>
      <c r="C13" s="1639"/>
      <c r="D13" s="1639"/>
      <c r="E13" s="1639"/>
      <c r="F13" s="1639"/>
      <c r="G13" s="1283"/>
      <c r="H13" s="1275"/>
      <c r="I13" s="1639"/>
      <c r="J13" s="1639"/>
      <c r="K13" s="1639"/>
      <c r="M13" s="1350"/>
      <c r="N13" s="1753"/>
      <c r="O13" s="1768"/>
      <c r="P13" s="1769"/>
      <c r="Q13" s="1769"/>
      <c r="R13" s="1769"/>
      <c r="S13" s="1769"/>
      <c r="T13" s="1769"/>
      <c r="U13" s="1769"/>
      <c r="V13" s="1769"/>
      <c r="W13" s="1769"/>
      <c r="X13" s="1769"/>
      <c r="Y13" s="1770"/>
    </row>
    <row r="14" spans="1:25" ht="12.75" customHeight="1">
      <c r="G14" s="1632"/>
      <c r="H14" s="505"/>
      <c r="M14" s="1350"/>
      <c r="N14" s="1753"/>
      <c r="O14" s="1768"/>
      <c r="P14" s="1769"/>
      <c r="Q14" s="1769"/>
      <c r="R14" s="1769"/>
      <c r="S14" s="1769"/>
      <c r="T14" s="1769"/>
      <c r="U14" s="1769"/>
      <c r="V14" s="1769"/>
      <c r="W14" s="1769"/>
      <c r="X14" s="1769"/>
      <c r="Y14" s="1770"/>
    </row>
    <row r="15" spans="1:25">
      <c r="M15" s="1350"/>
      <c r="N15" s="1753"/>
      <c r="O15" s="1771"/>
      <c r="P15" s="1772"/>
      <c r="Q15" s="1772"/>
      <c r="R15" s="1772"/>
      <c r="S15" s="1772"/>
      <c r="T15" s="1772"/>
      <c r="U15" s="1772"/>
      <c r="V15" s="1772"/>
      <c r="W15" s="1772"/>
      <c r="X15" s="1772"/>
      <c r="Y15" s="1773"/>
    </row>
    <row r="16" spans="1:25" ht="13.5" customHeight="1">
      <c r="A16" s="1285"/>
      <c r="B16" s="1286"/>
      <c r="C16" s="1639"/>
      <c r="D16" s="1639"/>
      <c r="E16" s="1639"/>
      <c r="F16" s="1639"/>
      <c r="G16" s="1639"/>
      <c r="H16" s="1287"/>
      <c r="I16" s="1275"/>
      <c r="J16" s="1288"/>
      <c r="K16" s="1639"/>
      <c r="M16" s="1350"/>
      <c r="N16" s="1753"/>
      <c r="O16" s="1153"/>
      <c r="P16" s="1153"/>
      <c r="Q16" s="1153"/>
      <c r="R16" s="1153"/>
      <c r="S16" s="1153"/>
      <c r="T16" s="1153"/>
      <c r="U16" s="1153"/>
      <c r="V16" s="1153"/>
      <c r="W16" s="1153"/>
      <c r="X16" s="1153"/>
      <c r="Y16" s="1153"/>
    </row>
    <row r="17" spans="1:25" ht="13.5" customHeight="1">
      <c r="A17" s="1275"/>
      <c r="B17" s="1275"/>
      <c r="C17" s="1276"/>
      <c r="D17" s="1639"/>
      <c r="E17" s="1639"/>
      <c r="F17" s="1752"/>
      <c r="G17" s="1752"/>
      <c r="H17" s="1277"/>
      <c r="I17" s="1639"/>
      <c r="J17" s="1277"/>
      <c r="K17" s="1278"/>
      <c r="M17" s="542"/>
      <c r="N17" s="1229"/>
      <c r="O17" s="1227"/>
      <c r="P17" s="1231"/>
      <c r="Q17" s="1231"/>
      <c r="R17" s="1231"/>
      <c r="S17" s="1231"/>
      <c r="T17" s="1231"/>
      <c r="U17" s="1231"/>
      <c r="V17" s="1231"/>
      <c r="W17" s="1231"/>
      <c r="X17" s="1231"/>
      <c r="Y17" s="1231"/>
    </row>
    <row r="18" spans="1:25" ht="13.5" customHeight="1">
      <c r="A18" s="1281"/>
      <c r="B18" s="1279"/>
      <c r="C18" s="1279"/>
      <c r="D18" s="1280"/>
      <c r="E18" s="1279"/>
      <c r="F18" s="1281"/>
      <c r="G18" s="1281"/>
      <c r="H18" s="1282"/>
      <c r="I18" s="1280"/>
      <c r="J18" s="1283"/>
      <c r="K18" s="1284"/>
      <c r="M18" s="542"/>
      <c r="N18" s="1774"/>
      <c r="O18" s="1227"/>
      <c r="P18" s="1231"/>
      <c r="Q18" s="1231"/>
      <c r="R18" s="1231"/>
      <c r="S18" s="1231"/>
      <c r="T18" s="1231"/>
      <c r="U18" s="1231"/>
      <c r="V18" s="1231"/>
      <c r="W18" s="1231"/>
      <c r="X18" s="1231"/>
      <c r="Y18" s="1231"/>
    </row>
    <row r="19" spans="1:25" ht="12.75" customHeight="1">
      <c r="A19" s="1639"/>
      <c r="B19" s="1636"/>
      <c r="C19" s="1638"/>
      <c r="D19" s="1759"/>
      <c r="E19" s="1760"/>
      <c r="F19" s="1638"/>
      <c r="G19" s="1283"/>
      <c r="H19" s="1639"/>
      <c r="I19" s="1639"/>
      <c r="J19" s="1639"/>
      <c r="K19" s="1639"/>
      <c r="M19" s="542"/>
      <c r="N19" s="1774"/>
      <c r="O19" s="1766" t="s">
        <v>4002</v>
      </c>
      <c r="P19" s="1775"/>
      <c r="Q19" s="1775"/>
      <c r="R19" s="1775"/>
      <c r="S19" s="1775"/>
      <c r="T19" s="1775"/>
      <c r="U19" s="1775"/>
      <c r="V19" s="1775"/>
      <c r="W19" s="1775"/>
      <c r="X19" s="1775"/>
      <c r="Y19" s="1776"/>
    </row>
    <row r="20" spans="1:25" ht="12.75" customHeight="1">
      <c r="A20" s="1751"/>
      <c r="B20" s="1752"/>
      <c r="C20" s="1752"/>
      <c r="D20" s="1759"/>
      <c r="E20" s="1760"/>
      <c r="F20" s="1638"/>
      <c r="G20" s="1283"/>
      <c r="H20" s="1275"/>
      <c r="I20" s="1639"/>
      <c r="J20" s="1639"/>
      <c r="K20" s="1639"/>
      <c r="M20" s="542"/>
      <c r="N20" s="1774"/>
      <c r="O20" s="1777"/>
      <c r="P20" s="1777"/>
      <c r="Q20" s="1777"/>
      <c r="R20" s="1777"/>
      <c r="S20" s="1777"/>
      <c r="T20" s="1777"/>
      <c r="U20" s="1777"/>
      <c r="V20" s="1777"/>
      <c r="W20" s="1777"/>
      <c r="X20" s="1777"/>
      <c r="Y20" s="1778"/>
    </row>
    <row r="21" spans="1:25" ht="12.75" customHeight="1">
      <c r="A21" s="1639"/>
      <c r="B21" s="1639"/>
      <c r="C21" s="1639"/>
      <c r="D21" s="1639"/>
      <c r="E21" s="1639"/>
      <c r="F21" s="1639"/>
      <c r="G21" s="1283"/>
      <c r="H21" s="1275"/>
      <c r="I21" s="1639"/>
      <c r="J21" s="1639"/>
      <c r="K21" s="1639"/>
      <c r="M21" s="542"/>
      <c r="N21" s="1774"/>
      <c r="O21" s="1777"/>
      <c r="P21" s="1777"/>
      <c r="Q21" s="1777"/>
      <c r="R21" s="1777"/>
      <c r="S21" s="1777"/>
      <c r="T21" s="1777"/>
      <c r="U21" s="1777"/>
      <c r="V21" s="1777"/>
      <c r="W21" s="1777"/>
      <c r="X21" s="1777"/>
      <c r="Y21" s="1778"/>
    </row>
    <row r="22" spans="1:25" ht="12.75" customHeight="1">
      <c r="A22" s="1634"/>
      <c r="B22" s="505"/>
      <c r="M22" s="542"/>
      <c r="N22" s="1774"/>
      <c r="O22" s="1777"/>
      <c r="P22" s="1777"/>
      <c r="Q22" s="1777"/>
      <c r="R22" s="1777"/>
      <c r="S22" s="1777"/>
      <c r="T22" s="1777"/>
      <c r="U22" s="1777"/>
      <c r="V22" s="1777"/>
      <c r="W22" s="1777"/>
      <c r="X22" s="1777"/>
      <c r="Y22" s="1778"/>
    </row>
    <row r="23" spans="1:25">
      <c r="A23" s="1732"/>
      <c r="B23" s="1735"/>
      <c r="C23" s="1735"/>
      <c r="D23" s="1732"/>
      <c r="E23" s="1733"/>
      <c r="F23" s="1631"/>
      <c r="G23" s="1732"/>
      <c r="H23" s="1732"/>
      <c r="I23" s="508"/>
      <c r="M23" s="542"/>
      <c r="N23" s="1774"/>
      <c r="O23" s="1777"/>
      <c r="P23" s="1777"/>
      <c r="Q23" s="1777"/>
      <c r="R23" s="1777"/>
      <c r="S23" s="1777"/>
      <c r="T23" s="1777"/>
      <c r="U23" s="1777"/>
      <c r="V23" s="1777"/>
      <c r="W23" s="1777"/>
      <c r="X23" s="1777"/>
      <c r="Y23" s="1778"/>
    </row>
    <row r="24" spans="1:25" ht="12.75" customHeight="1">
      <c r="A24" s="1639"/>
      <c r="B24" s="1754"/>
      <c r="C24" s="1755"/>
      <c r="D24" s="1639"/>
      <c r="E24" s="1639"/>
      <c r="F24" s="1638"/>
      <c r="G24" s="1759"/>
      <c r="H24" s="1760"/>
      <c r="I24" s="1639"/>
      <c r="J24" s="1639"/>
      <c r="K24" s="1639"/>
      <c r="M24" s="542"/>
      <c r="N24" s="1774"/>
      <c r="O24" s="1777"/>
      <c r="P24" s="1777"/>
      <c r="Q24" s="1777"/>
      <c r="R24" s="1777"/>
      <c r="S24" s="1777"/>
      <c r="T24" s="1777"/>
      <c r="U24" s="1777"/>
      <c r="V24" s="1777"/>
      <c r="W24" s="1777"/>
      <c r="X24" s="1777"/>
      <c r="Y24" s="1778"/>
    </row>
    <row r="25" spans="1:25" ht="12.75" customHeight="1">
      <c r="A25" s="1751"/>
      <c r="B25" s="1752"/>
      <c r="C25" s="1752"/>
      <c r="D25" s="1759"/>
      <c r="E25" s="1760"/>
      <c r="F25" s="1638"/>
      <c r="G25" s="1759"/>
      <c r="H25" s="1760"/>
      <c r="I25" s="1639"/>
      <c r="J25" s="1639"/>
      <c r="K25" s="1639"/>
      <c r="M25" s="542"/>
      <c r="N25" s="1774"/>
      <c r="O25" s="1777"/>
      <c r="P25" s="1777"/>
      <c r="Q25" s="1777"/>
      <c r="R25" s="1777"/>
      <c r="S25" s="1777"/>
      <c r="T25" s="1777"/>
      <c r="U25" s="1777"/>
      <c r="V25" s="1777"/>
      <c r="W25" s="1777"/>
      <c r="X25" s="1777"/>
      <c r="Y25" s="1778"/>
    </row>
    <row r="26" spans="1:25" ht="13.5" customHeight="1">
      <c r="A26" s="1639"/>
      <c r="B26" s="1639"/>
      <c r="C26" s="1637"/>
      <c r="D26" s="1637"/>
      <c r="E26" s="1637"/>
      <c r="F26" s="1637"/>
      <c r="G26" s="1637"/>
      <c r="H26" s="1118"/>
      <c r="I26" s="1115"/>
      <c r="J26" s="1116"/>
      <c r="K26" s="1637"/>
      <c r="M26" s="542"/>
      <c r="N26" s="1774"/>
      <c r="O26" s="1777"/>
      <c r="P26" s="1777"/>
      <c r="Q26" s="1777"/>
      <c r="R26" s="1777"/>
      <c r="S26" s="1777"/>
      <c r="T26" s="1777"/>
      <c r="U26" s="1777"/>
      <c r="V26" s="1777"/>
      <c r="W26" s="1777"/>
      <c r="X26" s="1777"/>
      <c r="Y26" s="1778"/>
    </row>
    <row r="27" spans="1:25" ht="13.5" customHeight="1">
      <c r="A27" s="1115"/>
      <c r="B27" s="1115"/>
      <c r="C27" s="1116"/>
      <c r="D27" s="1637"/>
      <c r="E27" s="1637"/>
      <c r="F27" s="1761"/>
      <c r="G27" s="1761"/>
      <c r="H27" s="1352"/>
      <c r="I27" s="1637"/>
      <c r="J27" s="1352"/>
      <c r="K27" s="1270"/>
      <c r="M27" s="542"/>
      <c r="N27" s="1774"/>
      <c r="O27" s="1777"/>
      <c r="P27" s="1777"/>
      <c r="Q27" s="1777"/>
      <c r="R27" s="1777"/>
      <c r="S27" s="1777"/>
      <c r="T27" s="1777"/>
      <c r="U27" s="1777"/>
      <c r="V27" s="1777"/>
      <c r="W27" s="1777"/>
      <c r="X27" s="1777"/>
      <c r="Y27" s="1778"/>
    </row>
    <row r="28" spans="1:25" ht="13.5" customHeight="1">
      <c r="A28" s="1117"/>
      <c r="B28" s="1271"/>
      <c r="C28" s="1271"/>
      <c r="D28" s="1272"/>
      <c r="E28" s="1271"/>
      <c r="F28" s="1117"/>
      <c r="G28" s="1117"/>
      <c r="H28" s="1273"/>
      <c r="I28" s="1274"/>
      <c r="J28" s="1353"/>
      <c r="K28" s="1353"/>
      <c r="M28" s="542"/>
      <c r="N28" s="1774"/>
      <c r="O28" s="1777"/>
      <c r="P28" s="1777"/>
      <c r="Q28" s="1777"/>
      <c r="R28" s="1777"/>
      <c r="S28" s="1777"/>
      <c r="T28" s="1777"/>
      <c r="U28" s="1777"/>
      <c r="V28" s="1777"/>
      <c r="W28" s="1777"/>
      <c r="X28" s="1777"/>
      <c r="Y28" s="1778"/>
    </row>
    <row r="29" spans="1:25" ht="12.75" customHeight="1">
      <c r="A29" s="1637"/>
      <c r="B29" s="1641"/>
      <c r="C29" s="1641"/>
      <c r="D29" s="1757"/>
      <c r="E29" s="1758"/>
      <c r="F29" s="1641"/>
      <c r="G29" s="1353"/>
      <c r="H29" s="1637"/>
      <c r="I29" s="1637"/>
      <c r="J29" s="1637"/>
      <c r="K29" s="1637"/>
      <c r="M29" s="542"/>
      <c r="N29" s="1774"/>
      <c r="O29" s="1777"/>
      <c r="P29" s="1777"/>
      <c r="Q29" s="1777"/>
      <c r="R29" s="1777"/>
      <c r="S29" s="1777"/>
      <c r="T29" s="1777"/>
      <c r="U29" s="1777"/>
      <c r="V29" s="1777"/>
      <c r="W29" s="1777"/>
      <c r="X29" s="1777"/>
      <c r="Y29" s="1778"/>
    </row>
    <row r="30" spans="1:25" ht="12.75" customHeight="1">
      <c r="A30" s="1730"/>
      <c r="B30" s="1750"/>
      <c r="C30" s="1750"/>
      <c r="D30" s="1756"/>
      <c r="E30" s="1730"/>
      <c r="F30" s="1635"/>
      <c r="G30" s="1354"/>
      <c r="H30" s="1634"/>
      <c r="I30" s="1640"/>
      <c r="J30" s="1640"/>
      <c r="K30" s="1640"/>
      <c r="M30" s="542"/>
      <c r="N30" s="1774"/>
      <c r="O30" s="1779"/>
      <c r="P30" s="1779"/>
      <c r="Q30" s="1779"/>
      <c r="R30" s="1779"/>
      <c r="S30" s="1779"/>
      <c r="T30" s="1779"/>
      <c r="U30" s="1779"/>
      <c r="V30" s="1779"/>
      <c r="W30" s="1779"/>
      <c r="X30" s="1779"/>
      <c r="Y30" s="1780"/>
    </row>
    <row r="31" spans="1:25" ht="12.75" customHeight="1">
      <c r="A31" s="1640"/>
      <c r="B31" s="1640"/>
      <c r="C31" s="1640"/>
      <c r="D31" s="1640"/>
      <c r="E31" s="1640"/>
      <c r="F31" s="1640"/>
      <c r="G31" s="1354"/>
      <c r="H31" s="1634"/>
      <c r="I31" s="1640"/>
      <c r="J31" s="1640"/>
      <c r="K31" s="1640"/>
      <c r="M31" s="542"/>
      <c r="N31" s="1229"/>
      <c r="O31" s="1227"/>
      <c r="P31" s="1227"/>
      <c r="Q31" s="1227"/>
      <c r="R31" s="1227"/>
      <c r="S31" s="1227"/>
      <c r="T31" s="1227"/>
      <c r="U31" s="1227"/>
      <c r="V31" s="1227"/>
      <c r="W31" s="1227"/>
      <c r="X31" s="1227"/>
      <c r="Y31" s="1227"/>
    </row>
    <row r="32" spans="1:25" ht="12.75" customHeight="1">
      <c r="A32" s="1640"/>
      <c r="B32" s="1640"/>
      <c r="C32" s="1640"/>
      <c r="D32" s="1640"/>
      <c r="E32" s="1640"/>
      <c r="F32" s="1640"/>
      <c r="G32" s="1640"/>
      <c r="H32" s="1640"/>
      <c r="I32" s="1640"/>
      <c r="J32" s="1640"/>
      <c r="K32" s="1640"/>
      <c r="M32" s="542"/>
      <c r="N32" s="1753"/>
      <c r="O32" s="1741" t="s">
        <v>4003</v>
      </c>
      <c r="P32" s="1742"/>
      <c r="Q32" s="1742"/>
      <c r="R32" s="1742"/>
      <c r="S32" s="1742"/>
      <c r="T32" s="1742"/>
      <c r="U32" s="1742"/>
      <c r="V32" s="1742"/>
      <c r="W32" s="1742"/>
      <c r="X32" s="1742"/>
      <c r="Y32" s="1743"/>
    </row>
    <row r="33" spans="8:25" ht="12.75" customHeight="1">
      <c r="H33" s="510"/>
      <c r="M33" s="542"/>
      <c r="N33" s="1753"/>
      <c r="O33" s="1744"/>
      <c r="P33" s="1745"/>
      <c r="Q33" s="1745"/>
      <c r="R33" s="1745"/>
      <c r="S33" s="1745"/>
      <c r="T33" s="1745"/>
      <c r="U33" s="1745"/>
      <c r="V33" s="1745"/>
      <c r="W33" s="1745"/>
      <c r="X33" s="1745"/>
      <c r="Y33" s="1746"/>
    </row>
    <row r="34" spans="8:25" ht="12.75" customHeight="1">
      <c r="M34" s="542"/>
      <c r="N34" s="1753"/>
      <c r="O34" s="1744"/>
      <c r="P34" s="1745"/>
      <c r="Q34" s="1745"/>
      <c r="R34" s="1745"/>
      <c r="S34" s="1745"/>
      <c r="T34" s="1745"/>
      <c r="U34" s="1745"/>
      <c r="V34" s="1745"/>
      <c r="W34" s="1745"/>
      <c r="X34" s="1745"/>
      <c r="Y34" s="1746"/>
    </row>
    <row r="35" spans="8:25" ht="12.75" customHeight="1">
      <c r="M35" s="542"/>
      <c r="N35" s="1753"/>
      <c r="O35" s="1744"/>
      <c r="P35" s="1745"/>
      <c r="Q35" s="1745"/>
      <c r="R35" s="1745"/>
      <c r="S35" s="1745"/>
      <c r="T35" s="1745"/>
      <c r="U35" s="1745"/>
      <c r="V35" s="1745"/>
      <c r="W35" s="1745"/>
      <c r="X35" s="1745"/>
      <c r="Y35" s="1746"/>
    </row>
    <row r="36" spans="8:25" ht="12.75" customHeight="1">
      <c r="M36" s="542"/>
      <c r="N36" s="1753"/>
      <c r="O36" s="1744"/>
      <c r="P36" s="1745"/>
      <c r="Q36" s="1745"/>
      <c r="R36" s="1745"/>
      <c r="S36" s="1745"/>
      <c r="T36" s="1745"/>
      <c r="U36" s="1745"/>
      <c r="V36" s="1745"/>
      <c r="W36" s="1745"/>
      <c r="X36" s="1745"/>
      <c r="Y36" s="1746"/>
    </row>
    <row r="37" spans="8:25">
      <c r="M37" s="542"/>
      <c r="N37" s="1753"/>
      <c r="O37" s="1744"/>
      <c r="P37" s="1745"/>
      <c r="Q37" s="1745"/>
      <c r="R37" s="1745"/>
      <c r="S37" s="1745"/>
      <c r="T37" s="1745"/>
      <c r="U37" s="1745"/>
      <c r="V37" s="1745"/>
      <c r="W37" s="1745"/>
      <c r="X37" s="1745"/>
      <c r="Y37" s="1746"/>
    </row>
    <row r="38" spans="8:25" ht="12.75" customHeight="1">
      <c r="M38" s="542"/>
      <c r="N38" s="1753"/>
      <c r="O38" s="1744"/>
      <c r="P38" s="1745"/>
      <c r="Q38" s="1745"/>
      <c r="R38" s="1745"/>
      <c r="S38" s="1745"/>
      <c r="T38" s="1745"/>
      <c r="U38" s="1745"/>
      <c r="V38" s="1745"/>
      <c r="W38" s="1745"/>
      <c r="X38" s="1745"/>
      <c r="Y38" s="1746"/>
    </row>
    <row r="39" spans="8:25" ht="12.75" customHeight="1">
      <c r="M39" s="542"/>
      <c r="N39" s="1753"/>
      <c r="O39" s="1744"/>
      <c r="P39" s="1745"/>
      <c r="Q39" s="1745"/>
      <c r="R39" s="1745"/>
      <c r="S39" s="1745"/>
      <c r="T39" s="1745"/>
      <c r="U39" s="1745"/>
      <c r="V39" s="1745"/>
      <c r="W39" s="1745"/>
      <c r="X39" s="1745"/>
      <c r="Y39" s="1746"/>
    </row>
    <row r="40" spans="8:25" ht="12.75" customHeight="1">
      <c r="M40" s="542"/>
      <c r="N40" s="1753"/>
      <c r="O40" s="1744"/>
      <c r="P40" s="1745"/>
      <c r="Q40" s="1745"/>
      <c r="R40" s="1745"/>
      <c r="S40" s="1745"/>
      <c r="T40" s="1745"/>
      <c r="U40" s="1745"/>
      <c r="V40" s="1745"/>
      <c r="W40" s="1745"/>
      <c r="X40" s="1745"/>
      <c r="Y40" s="1746"/>
    </row>
    <row r="41" spans="8:25" ht="12.75" customHeight="1">
      <c r="M41" s="542"/>
      <c r="N41" s="1753"/>
      <c r="O41" s="1744"/>
      <c r="P41" s="1745"/>
      <c r="Q41" s="1745"/>
      <c r="R41" s="1745"/>
      <c r="S41" s="1745"/>
      <c r="T41" s="1745"/>
      <c r="U41" s="1745"/>
      <c r="V41" s="1745"/>
      <c r="W41" s="1745"/>
      <c r="X41" s="1745"/>
      <c r="Y41" s="1746"/>
    </row>
    <row r="42" spans="8:25" ht="12.75" customHeight="1">
      <c r="M42" s="542"/>
      <c r="N42" s="1753"/>
      <c r="O42" s="1744"/>
      <c r="P42" s="1745"/>
      <c r="Q42" s="1745"/>
      <c r="R42" s="1745"/>
      <c r="S42" s="1745"/>
      <c r="T42" s="1745"/>
      <c r="U42" s="1745"/>
      <c r="V42" s="1745"/>
      <c r="W42" s="1745"/>
      <c r="X42" s="1745"/>
      <c r="Y42" s="1746"/>
    </row>
    <row r="43" spans="8:25" ht="12.75" customHeight="1">
      <c r="M43" s="542"/>
      <c r="N43" s="1753"/>
      <c r="O43" s="1744"/>
      <c r="P43" s="1745"/>
      <c r="Q43" s="1745"/>
      <c r="R43" s="1745"/>
      <c r="S43" s="1745"/>
      <c r="T43" s="1745"/>
      <c r="U43" s="1745"/>
      <c r="V43" s="1745"/>
      <c r="W43" s="1745"/>
      <c r="X43" s="1745"/>
      <c r="Y43" s="1746"/>
    </row>
    <row r="44" spans="8:25" ht="12.75" customHeight="1">
      <c r="M44" s="542"/>
      <c r="N44" s="1753"/>
      <c r="O44" s="1744"/>
      <c r="P44" s="1745"/>
      <c r="Q44" s="1745"/>
      <c r="R44" s="1745"/>
      <c r="S44" s="1745"/>
      <c r="T44" s="1745"/>
      <c r="U44" s="1745"/>
      <c r="V44" s="1745"/>
      <c r="W44" s="1745"/>
      <c r="X44" s="1745"/>
      <c r="Y44" s="1746"/>
    </row>
    <row r="45" spans="8:25" ht="12.75" customHeight="1">
      <c r="M45" s="542"/>
      <c r="N45" s="1753"/>
      <c r="O45" s="1744"/>
      <c r="P45" s="1745"/>
      <c r="Q45" s="1745"/>
      <c r="R45" s="1745"/>
      <c r="S45" s="1745"/>
      <c r="T45" s="1745"/>
      <c r="U45" s="1745"/>
      <c r="V45" s="1745"/>
      <c r="W45" s="1745"/>
      <c r="X45" s="1745"/>
      <c r="Y45" s="1746"/>
    </row>
    <row r="46" spans="8:25" ht="12.75" customHeight="1">
      <c r="M46" s="542"/>
      <c r="N46" s="1753"/>
      <c r="O46" s="1744"/>
      <c r="P46" s="1745"/>
      <c r="Q46" s="1745"/>
      <c r="R46" s="1745"/>
      <c r="S46" s="1745"/>
      <c r="T46" s="1745"/>
      <c r="U46" s="1745"/>
      <c r="V46" s="1745"/>
      <c r="W46" s="1745"/>
      <c r="X46" s="1745"/>
      <c r="Y46" s="1746"/>
    </row>
    <row r="47" spans="8:25" ht="12.75" customHeight="1">
      <c r="M47" s="542"/>
      <c r="N47" s="1753"/>
      <c r="O47" s="1744"/>
      <c r="P47" s="1745"/>
      <c r="Q47" s="1745"/>
      <c r="R47" s="1745"/>
      <c r="S47" s="1745"/>
      <c r="T47" s="1745"/>
      <c r="U47" s="1745"/>
      <c r="V47" s="1745"/>
      <c r="W47" s="1745"/>
      <c r="X47" s="1745"/>
      <c r="Y47" s="1746"/>
    </row>
    <row r="48" spans="8:25" ht="12.75" customHeight="1">
      <c r="M48" s="542"/>
      <c r="N48" s="1753"/>
      <c r="O48" s="1744"/>
      <c r="P48" s="1745"/>
      <c r="Q48" s="1745"/>
      <c r="R48" s="1745"/>
      <c r="S48" s="1745"/>
      <c r="T48" s="1745"/>
      <c r="U48" s="1745"/>
      <c r="V48" s="1745"/>
      <c r="W48" s="1745"/>
      <c r="X48" s="1745"/>
      <c r="Y48" s="1746"/>
    </row>
    <row r="49" spans="13:25" ht="12.75" customHeight="1">
      <c r="M49" s="542"/>
      <c r="N49" s="1753"/>
      <c r="O49" s="1747"/>
      <c r="P49" s="1748"/>
      <c r="Q49" s="1748"/>
      <c r="R49" s="1748"/>
      <c r="S49" s="1748"/>
      <c r="T49" s="1748"/>
      <c r="U49" s="1748"/>
      <c r="V49" s="1748"/>
      <c r="W49" s="1748"/>
      <c r="X49" s="1748"/>
      <c r="Y49" s="1749"/>
    </row>
    <row r="50" spans="13:25" ht="12.75" customHeight="1">
      <c r="N50" s="1753"/>
      <c r="O50" s="1227"/>
      <c r="P50" s="1227"/>
      <c r="Q50" s="1227"/>
      <c r="R50" s="1227"/>
      <c r="S50" s="1227"/>
      <c r="T50" s="1227"/>
      <c r="U50" s="1227"/>
      <c r="V50" s="1227"/>
      <c r="W50" s="1227"/>
      <c r="X50" s="1227"/>
      <c r="Y50" s="1227"/>
    </row>
    <row r="51" spans="13:25" ht="12.75" customHeight="1">
      <c r="N51" s="1753"/>
      <c r="O51" s="1227"/>
      <c r="P51" s="1227"/>
      <c r="Q51" s="1227"/>
      <c r="R51" s="1227"/>
      <c r="S51" s="1227"/>
      <c r="T51" s="1227"/>
      <c r="U51" s="1227"/>
      <c r="V51" s="1227"/>
      <c r="W51" s="1227"/>
      <c r="X51" s="1227"/>
      <c r="Y51" s="1227"/>
    </row>
    <row r="52" spans="13:25" ht="12.75" customHeight="1">
      <c r="N52" s="1228"/>
      <c r="O52" s="1227"/>
      <c r="P52" s="1227"/>
      <c r="Q52" s="1227"/>
      <c r="R52" s="1227"/>
      <c r="S52" s="1227"/>
      <c r="T52" s="1227"/>
      <c r="U52" s="1227"/>
      <c r="V52" s="1227"/>
      <c r="W52" s="1227"/>
      <c r="X52" s="1227"/>
      <c r="Y52" s="1227"/>
    </row>
    <row r="53" spans="13:25" ht="12.75" customHeight="1">
      <c r="N53" s="1228"/>
      <c r="O53" s="1227"/>
      <c r="P53" s="1227"/>
      <c r="Q53" s="1227"/>
      <c r="R53" s="1227"/>
      <c r="S53" s="1227"/>
      <c r="T53" s="1227"/>
      <c r="U53" s="1227"/>
      <c r="V53" s="1227"/>
      <c r="W53" s="1227"/>
      <c r="X53" s="1227"/>
      <c r="Y53" s="1227"/>
    </row>
    <row r="54" spans="13:25" ht="12.75" customHeight="1">
      <c r="N54" s="1228"/>
      <c r="O54" s="1227"/>
      <c r="P54" s="1227"/>
      <c r="Q54" s="1227"/>
      <c r="R54" s="1227"/>
      <c r="S54" s="1227"/>
      <c r="T54" s="1227"/>
      <c r="U54" s="1227"/>
      <c r="V54" s="1227"/>
      <c r="W54" s="1227"/>
      <c r="X54" s="1227"/>
      <c r="Y54" s="1227"/>
    </row>
    <row r="55" spans="13:25" ht="12.75" customHeight="1">
      <c r="N55" s="1228"/>
      <c r="O55" s="1227"/>
      <c r="P55" s="1227"/>
      <c r="Q55" s="1227"/>
      <c r="R55" s="1227"/>
      <c r="S55" s="1227"/>
      <c r="T55" s="1227"/>
      <c r="U55" s="1227"/>
      <c r="V55" s="1227"/>
      <c r="W55" s="1227"/>
      <c r="X55" s="1227"/>
      <c r="Y55" s="1227"/>
    </row>
    <row r="56" spans="13:25" ht="12.75" customHeight="1">
      <c r="N56" s="1228"/>
      <c r="O56" s="1227"/>
      <c r="P56" s="1227"/>
      <c r="Q56" s="1227"/>
      <c r="R56" s="1227"/>
      <c r="S56" s="1227"/>
      <c r="T56" s="1227"/>
      <c r="U56" s="1227"/>
      <c r="V56" s="1227"/>
      <c r="W56" s="1227"/>
      <c r="X56" s="1227"/>
      <c r="Y56" s="1227"/>
    </row>
    <row r="57" spans="13:25" ht="12.75" customHeight="1">
      <c r="N57" s="1228"/>
      <c r="O57" s="1227"/>
      <c r="P57" s="1227"/>
      <c r="Q57" s="1227"/>
      <c r="R57" s="1227"/>
      <c r="S57" s="1227"/>
      <c r="T57" s="1227"/>
      <c r="U57" s="1227"/>
      <c r="V57" s="1227"/>
      <c r="W57" s="1227"/>
      <c r="X57" s="1227"/>
      <c r="Y57" s="1227"/>
    </row>
    <row r="58" spans="13:25" ht="12.75" customHeight="1">
      <c r="N58" s="1228"/>
      <c r="O58" s="1227"/>
      <c r="P58" s="1227"/>
      <c r="Q58" s="1227"/>
      <c r="R58" s="1227"/>
      <c r="S58" s="1227"/>
      <c r="T58" s="1227"/>
      <c r="U58" s="1227"/>
      <c r="V58" s="1227"/>
      <c r="W58" s="1227"/>
      <c r="X58" s="1227"/>
      <c r="Y58" s="1227"/>
    </row>
    <row r="59" spans="13:25" ht="12.75" customHeight="1">
      <c r="N59" s="1228"/>
      <c r="O59" s="1227"/>
      <c r="P59" s="1227"/>
      <c r="Q59" s="1227"/>
      <c r="R59" s="1227"/>
      <c r="S59" s="1227"/>
      <c r="T59" s="1227"/>
      <c r="U59" s="1227"/>
      <c r="V59" s="1227"/>
      <c r="W59" s="1227"/>
      <c r="X59" s="1227"/>
      <c r="Y59" s="1227"/>
    </row>
    <row r="60" spans="13:25" ht="12.75" customHeight="1">
      <c r="N60" s="1228"/>
      <c r="O60" s="1227"/>
      <c r="P60" s="1227"/>
      <c r="Q60" s="1227"/>
      <c r="R60" s="1227"/>
      <c r="S60" s="1227"/>
      <c r="T60" s="1227"/>
      <c r="U60" s="1227"/>
      <c r="V60" s="1227"/>
      <c r="W60" s="1227"/>
      <c r="X60" s="1227"/>
      <c r="Y60" s="1227"/>
    </row>
    <row r="61" spans="13:25" ht="12.75" customHeight="1">
      <c r="N61" s="1228"/>
      <c r="O61" s="1227"/>
      <c r="P61" s="1227"/>
      <c r="Q61" s="1227"/>
      <c r="R61" s="1227"/>
      <c r="S61" s="1227"/>
      <c r="T61" s="1227"/>
      <c r="U61" s="1227"/>
      <c r="V61" s="1227"/>
      <c r="W61" s="1227"/>
      <c r="X61" s="1227"/>
      <c r="Y61" s="1227"/>
    </row>
    <row r="62" spans="13:25" ht="12.75" customHeight="1">
      <c r="N62" s="1228"/>
      <c r="O62" s="1227"/>
      <c r="P62" s="1227"/>
      <c r="Q62" s="1227"/>
      <c r="R62" s="1227"/>
      <c r="S62" s="1227"/>
      <c r="T62" s="1227"/>
      <c r="U62" s="1227"/>
      <c r="V62" s="1227"/>
      <c r="W62" s="1227"/>
      <c r="X62" s="1227"/>
      <c r="Y62" s="1227"/>
    </row>
  </sheetData>
  <sheetProtection password="EF6F" sheet="1"/>
  <mergeCells count="30">
    <mergeCell ref="A12:C12"/>
    <mergeCell ref="D11:E11"/>
    <mergeCell ref="F27:G27"/>
    <mergeCell ref="G24:H24"/>
    <mergeCell ref="N3:Y3"/>
    <mergeCell ref="F17:G17"/>
    <mergeCell ref="F9:G9"/>
    <mergeCell ref="N6:N8"/>
    <mergeCell ref="O5:Y8"/>
    <mergeCell ref="N4:N5"/>
    <mergeCell ref="D19:E19"/>
    <mergeCell ref="D12:E12"/>
    <mergeCell ref="N10:N16"/>
    <mergeCell ref="O10:Y15"/>
    <mergeCell ref="N18:N30"/>
    <mergeCell ref="O19:Y30"/>
    <mergeCell ref="O32:Y49"/>
    <mergeCell ref="A30:C30"/>
    <mergeCell ref="A25:C25"/>
    <mergeCell ref="N32:N51"/>
    <mergeCell ref="A20:C20"/>
    <mergeCell ref="A23:C23"/>
    <mergeCell ref="B24:C24"/>
    <mergeCell ref="G23:H23"/>
    <mergeCell ref="D30:E30"/>
    <mergeCell ref="D29:E29"/>
    <mergeCell ref="D25:E25"/>
    <mergeCell ref="D20:E20"/>
    <mergeCell ref="G25:H25"/>
    <mergeCell ref="D23:E2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249977111117893"/>
  </sheetPr>
  <dimension ref="A1:N44"/>
  <sheetViews>
    <sheetView showGridLines="0" showRowColHeaders="0" workbookViewId="0">
      <selection activeCell="C8" sqref="C8:M14"/>
    </sheetView>
  </sheetViews>
  <sheetFormatPr defaultColWidth="8.7265625" defaultRowHeight="12.5"/>
  <cols>
    <col min="1" max="1" width="8.7265625" customWidth="1"/>
    <col min="2" max="2" width="11.7265625" customWidth="1"/>
  </cols>
  <sheetData>
    <row r="1" spans="1:14" ht="16" thickTop="1">
      <c r="A1" s="670"/>
      <c r="B1" s="674" t="s">
        <v>4004</v>
      </c>
      <c r="C1" s="671"/>
      <c r="D1" s="671"/>
      <c r="E1" s="671"/>
      <c r="F1" s="671"/>
      <c r="G1" s="671"/>
      <c r="H1" s="671"/>
      <c r="I1" s="671"/>
      <c r="J1" s="671"/>
      <c r="K1" s="671"/>
      <c r="L1" s="671"/>
      <c r="M1" s="671"/>
      <c r="N1" s="672"/>
    </row>
    <row r="2" spans="1:14" ht="8.25" customHeight="1">
      <c r="A2" s="542"/>
      <c r="N2" s="673"/>
    </row>
    <row r="3" spans="1:14" ht="15.5">
      <c r="A3" s="542"/>
      <c r="B3" s="233" t="s">
        <v>3997</v>
      </c>
      <c r="C3" s="1640"/>
      <c r="D3" s="1640"/>
      <c r="E3" s="1640"/>
      <c r="F3" s="1640"/>
      <c r="G3" s="1640"/>
      <c r="H3" s="1640"/>
      <c r="I3" s="1640"/>
      <c r="J3" s="1640"/>
      <c r="K3" s="1640"/>
      <c r="L3" s="1640"/>
      <c r="M3" s="1640"/>
      <c r="N3" s="673"/>
    </row>
    <row r="4" spans="1:14">
      <c r="A4" s="1350"/>
      <c r="B4" s="1640"/>
      <c r="C4" s="1640"/>
      <c r="D4" s="1640"/>
      <c r="E4" s="1640"/>
      <c r="F4" s="1640"/>
      <c r="G4" s="1640"/>
      <c r="H4" s="1640"/>
      <c r="I4" s="1640"/>
      <c r="J4" s="1640"/>
      <c r="K4" s="1640"/>
      <c r="L4" s="1640"/>
      <c r="M4" s="1640"/>
      <c r="N4" s="673"/>
    </row>
    <row r="5" spans="1:14" ht="13">
      <c r="A5" s="1351"/>
      <c r="B5" s="1797" t="s">
        <v>3998</v>
      </c>
      <c r="C5" s="1798"/>
      <c r="D5" s="1798"/>
      <c r="E5" s="1798"/>
      <c r="F5" s="1798"/>
      <c r="G5" s="1798"/>
      <c r="H5" s="1798"/>
      <c r="I5" s="1798"/>
      <c r="J5" s="1798"/>
      <c r="K5" s="1798"/>
      <c r="L5" s="1798"/>
      <c r="M5" s="1798"/>
      <c r="N5" s="673"/>
    </row>
    <row r="6" spans="1:14">
      <c r="A6" s="1350"/>
      <c r="B6" s="1640"/>
      <c r="C6" s="1640"/>
      <c r="D6" s="1640"/>
      <c r="E6" s="1640"/>
      <c r="F6" s="1640"/>
      <c r="G6" s="1640"/>
      <c r="H6" s="1640"/>
      <c r="I6" s="1640"/>
      <c r="J6" s="1640"/>
      <c r="K6" s="1640"/>
      <c r="L6" s="1640"/>
      <c r="M6" s="1640"/>
      <c r="N6" s="673"/>
    </row>
    <row r="7" spans="1:14" ht="46.5">
      <c r="A7" s="1350"/>
      <c r="B7" s="235" t="s">
        <v>4005</v>
      </c>
      <c r="C7" s="236" t="s">
        <v>17</v>
      </c>
      <c r="D7" s="184"/>
      <c r="E7" s="237"/>
      <c r="F7" s="237"/>
      <c r="G7" s="237"/>
      <c r="H7" s="237"/>
      <c r="I7" s="237"/>
      <c r="J7" s="1355"/>
      <c r="K7" s="1355"/>
      <c r="L7" s="1640"/>
      <c r="M7" s="1640"/>
      <c r="N7" s="673"/>
    </row>
    <row r="8" spans="1:14">
      <c r="A8" s="1350"/>
      <c r="B8" s="1781" t="s">
        <v>4006</v>
      </c>
      <c r="C8" s="1784" t="s">
        <v>4007</v>
      </c>
      <c r="D8" s="1799"/>
      <c r="E8" s="1799"/>
      <c r="F8" s="1799"/>
      <c r="G8" s="1799"/>
      <c r="H8" s="1799"/>
      <c r="I8" s="1799"/>
      <c r="J8" s="1799"/>
      <c r="K8" s="1799"/>
      <c r="L8" s="1799"/>
      <c r="M8" s="1800"/>
      <c r="N8" s="673"/>
    </row>
    <row r="9" spans="1:14">
      <c r="A9" s="1350"/>
      <c r="B9" s="1782"/>
      <c r="C9" s="1790"/>
      <c r="D9" s="1731"/>
      <c r="E9" s="1731"/>
      <c r="F9" s="1731"/>
      <c r="G9" s="1731"/>
      <c r="H9" s="1731"/>
      <c r="I9" s="1731"/>
      <c r="J9" s="1731"/>
      <c r="K9" s="1731"/>
      <c r="L9" s="1731"/>
      <c r="M9" s="1791"/>
      <c r="N9" s="673"/>
    </row>
    <row r="10" spans="1:14">
      <c r="A10" s="1350"/>
      <c r="B10" s="1782"/>
      <c r="C10" s="1790"/>
      <c r="D10" s="1731"/>
      <c r="E10" s="1731"/>
      <c r="F10" s="1731"/>
      <c r="G10" s="1731"/>
      <c r="H10" s="1731"/>
      <c r="I10" s="1731"/>
      <c r="J10" s="1731"/>
      <c r="K10" s="1731"/>
      <c r="L10" s="1731"/>
      <c r="M10" s="1791"/>
      <c r="N10" s="673"/>
    </row>
    <row r="11" spans="1:14">
      <c r="A11" s="1350"/>
      <c r="B11" s="1782"/>
      <c r="C11" s="1790"/>
      <c r="D11" s="1731"/>
      <c r="E11" s="1731"/>
      <c r="F11" s="1731"/>
      <c r="G11" s="1731"/>
      <c r="H11" s="1731"/>
      <c r="I11" s="1731"/>
      <c r="J11" s="1731"/>
      <c r="K11" s="1731"/>
      <c r="L11" s="1731"/>
      <c r="M11" s="1791"/>
      <c r="N11" s="673"/>
    </row>
    <row r="12" spans="1:14">
      <c r="A12" s="1350"/>
      <c r="B12" s="1782"/>
      <c r="C12" s="1790"/>
      <c r="D12" s="1731"/>
      <c r="E12" s="1731"/>
      <c r="F12" s="1731"/>
      <c r="G12" s="1731"/>
      <c r="H12" s="1731"/>
      <c r="I12" s="1731"/>
      <c r="J12" s="1731"/>
      <c r="K12" s="1731"/>
      <c r="L12" s="1731"/>
      <c r="M12" s="1791"/>
      <c r="N12" s="673"/>
    </row>
    <row r="13" spans="1:14">
      <c r="A13" s="1350"/>
      <c r="B13" s="1782"/>
      <c r="C13" s="1790"/>
      <c r="D13" s="1731"/>
      <c r="E13" s="1731"/>
      <c r="F13" s="1731"/>
      <c r="G13" s="1731"/>
      <c r="H13" s="1731"/>
      <c r="I13" s="1731"/>
      <c r="J13" s="1731"/>
      <c r="K13" s="1731"/>
      <c r="L13" s="1731"/>
      <c r="M13" s="1791"/>
      <c r="N13" s="673"/>
    </row>
    <row r="14" spans="1:14">
      <c r="A14" s="1350"/>
      <c r="B14" s="1783"/>
      <c r="C14" s="1792"/>
      <c r="D14" s="1793"/>
      <c r="E14" s="1793"/>
      <c r="F14" s="1793"/>
      <c r="G14" s="1793"/>
      <c r="H14" s="1793"/>
      <c r="I14" s="1793"/>
      <c r="J14" s="1793"/>
      <c r="K14" s="1793"/>
      <c r="L14" s="1793"/>
      <c r="M14" s="1794"/>
      <c r="N14" s="673"/>
    </row>
    <row r="15" spans="1:14">
      <c r="A15" s="1350"/>
      <c r="B15" s="1642"/>
      <c r="C15" s="1642"/>
      <c r="D15" s="1642"/>
      <c r="E15" s="1642"/>
      <c r="F15" s="1642"/>
      <c r="G15" s="1642"/>
      <c r="H15" s="1642"/>
      <c r="I15" s="1642"/>
      <c r="J15" s="1642"/>
      <c r="K15" s="1642"/>
      <c r="L15" s="1642"/>
      <c r="M15" s="1642"/>
      <c r="N15" s="673"/>
    </row>
    <row r="16" spans="1:14">
      <c r="A16" s="1350"/>
      <c r="B16" s="1781" t="s">
        <v>4008</v>
      </c>
      <c r="C16" s="1784" t="s">
        <v>4009</v>
      </c>
      <c r="D16" s="1785"/>
      <c r="E16" s="1785"/>
      <c r="F16" s="1785"/>
      <c r="G16" s="1785"/>
      <c r="H16" s="1785"/>
      <c r="I16" s="1785"/>
      <c r="J16" s="1785"/>
      <c r="K16" s="1785"/>
      <c r="L16" s="1785"/>
      <c r="M16" s="1786"/>
      <c r="N16" s="673"/>
    </row>
    <row r="17" spans="1:14">
      <c r="A17" s="542"/>
      <c r="B17" s="1795"/>
      <c r="C17" s="1787"/>
      <c r="D17" s="1788"/>
      <c r="E17" s="1788"/>
      <c r="F17" s="1788"/>
      <c r="G17" s="1788"/>
      <c r="H17" s="1788"/>
      <c r="I17" s="1788"/>
      <c r="J17" s="1788"/>
      <c r="K17" s="1788"/>
      <c r="L17" s="1788"/>
      <c r="M17" s="1789"/>
      <c r="N17" s="673"/>
    </row>
    <row r="18" spans="1:14">
      <c r="A18" s="542"/>
      <c r="B18" s="1782"/>
      <c r="C18" s="1790"/>
      <c r="D18" s="1731"/>
      <c r="E18" s="1731"/>
      <c r="F18" s="1731"/>
      <c r="G18" s="1731"/>
      <c r="H18" s="1731"/>
      <c r="I18" s="1731"/>
      <c r="J18" s="1731"/>
      <c r="K18" s="1731"/>
      <c r="L18" s="1731"/>
      <c r="M18" s="1791"/>
      <c r="N18" s="673"/>
    </row>
    <row r="19" spans="1:14">
      <c r="A19" s="542"/>
      <c r="B19" s="1782"/>
      <c r="C19" s="1790"/>
      <c r="D19" s="1731"/>
      <c r="E19" s="1731"/>
      <c r="F19" s="1731"/>
      <c r="G19" s="1731"/>
      <c r="H19" s="1731"/>
      <c r="I19" s="1731"/>
      <c r="J19" s="1731"/>
      <c r="K19" s="1731"/>
      <c r="L19" s="1731"/>
      <c r="M19" s="1791"/>
      <c r="N19" s="673"/>
    </row>
    <row r="20" spans="1:14">
      <c r="A20" s="542"/>
      <c r="B20" s="1782"/>
      <c r="C20" s="1790"/>
      <c r="D20" s="1731"/>
      <c r="E20" s="1731"/>
      <c r="F20" s="1731"/>
      <c r="G20" s="1731"/>
      <c r="H20" s="1731"/>
      <c r="I20" s="1731"/>
      <c r="J20" s="1731"/>
      <c r="K20" s="1731"/>
      <c r="L20" s="1731"/>
      <c r="M20" s="1791"/>
      <c r="N20" s="673"/>
    </row>
    <row r="21" spans="1:14">
      <c r="A21" s="542"/>
      <c r="B21" s="1782"/>
      <c r="C21" s="1790"/>
      <c r="D21" s="1731"/>
      <c r="E21" s="1731"/>
      <c r="F21" s="1731"/>
      <c r="G21" s="1731"/>
      <c r="H21" s="1731"/>
      <c r="I21" s="1731"/>
      <c r="J21" s="1731"/>
      <c r="K21" s="1731"/>
      <c r="L21" s="1731"/>
      <c r="M21" s="1791"/>
      <c r="N21" s="673"/>
    </row>
    <row r="22" spans="1:14">
      <c r="A22" s="542"/>
      <c r="B22" s="1783"/>
      <c r="C22" s="1792"/>
      <c r="D22" s="1793"/>
      <c r="E22" s="1793"/>
      <c r="F22" s="1793"/>
      <c r="G22" s="1793"/>
      <c r="H22" s="1793"/>
      <c r="I22" s="1793"/>
      <c r="J22" s="1793"/>
      <c r="K22" s="1793"/>
      <c r="L22" s="1793"/>
      <c r="M22" s="1794"/>
      <c r="N22" s="673"/>
    </row>
    <row r="23" spans="1:14">
      <c r="A23" s="542"/>
      <c r="N23" s="673"/>
    </row>
    <row r="24" spans="1:14">
      <c r="A24" s="542"/>
      <c r="B24" s="1781" t="s">
        <v>4010</v>
      </c>
      <c r="C24" s="1784" t="s">
        <v>4011</v>
      </c>
      <c r="D24" s="1785"/>
      <c r="E24" s="1785"/>
      <c r="F24" s="1785"/>
      <c r="G24" s="1785"/>
      <c r="H24" s="1785"/>
      <c r="I24" s="1785"/>
      <c r="J24" s="1785"/>
      <c r="K24" s="1785"/>
      <c r="L24" s="1785"/>
      <c r="M24" s="1786"/>
      <c r="N24" s="673"/>
    </row>
    <row r="25" spans="1:14">
      <c r="A25" s="542"/>
      <c r="B25" s="1782"/>
      <c r="C25" s="1787"/>
      <c r="D25" s="1788"/>
      <c r="E25" s="1788"/>
      <c r="F25" s="1788"/>
      <c r="G25" s="1788"/>
      <c r="H25" s="1788"/>
      <c r="I25" s="1788"/>
      <c r="J25" s="1788"/>
      <c r="K25" s="1788"/>
      <c r="L25" s="1788"/>
      <c r="M25" s="1789"/>
      <c r="N25" s="673"/>
    </row>
    <row r="26" spans="1:14">
      <c r="A26" s="542"/>
      <c r="B26" s="1782"/>
      <c r="C26" s="1790"/>
      <c r="D26" s="1731"/>
      <c r="E26" s="1731"/>
      <c r="F26" s="1731"/>
      <c r="G26" s="1731"/>
      <c r="H26" s="1731"/>
      <c r="I26" s="1731"/>
      <c r="J26" s="1731"/>
      <c r="K26" s="1731"/>
      <c r="L26" s="1731"/>
      <c r="M26" s="1791"/>
      <c r="N26" s="673"/>
    </row>
    <row r="27" spans="1:14">
      <c r="A27" s="542"/>
      <c r="B27" s="1782"/>
      <c r="C27" s="1790"/>
      <c r="D27" s="1731"/>
      <c r="E27" s="1731"/>
      <c r="F27" s="1731"/>
      <c r="G27" s="1731"/>
      <c r="H27" s="1731"/>
      <c r="I27" s="1731"/>
      <c r="J27" s="1731"/>
      <c r="K27" s="1731"/>
      <c r="L27" s="1731"/>
      <c r="M27" s="1791"/>
      <c r="N27" s="673"/>
    </row>
    <row r="28" spans="1:14">
      <c r="A28" s="542"/>
      <c r="B28" s="1782"/>
      <c r="C28" s="1790"/>
      <c r="D28" s="1731"/>
      <c r="E28" s="1731"/>
      <c r="F28" s="1731"/>
      <c r="G28" s="1731"/>
      <c r="H28" s="1731"/>
      <c r="I28" s="1731"/>
      <c r="J28" s="1731"/>
      <c r="K28" s="1731"/>
      <c r="L28" s="1731"/>
      <c r="M28" s="1791"/>
      <c r="N28" s="673"/>
    </row>
    <row r="29" spans="1:14">
      <c r="A29" s="542"/>
      <c r="B29" s="1783"/>
      <c r="C29" s="1792"/>
      <c r="D29" s="1793"/>
      <c r="E29" s="1793"/>
      <c r="F29" s="1793"/>
      <c r="G29" s="1793"/>
      <c r="H29" s="1793"/>
      <c r="I29" s="1793"/>
      <c r="J29" s="1793"/>
      <c r="K29" s="1793"/>
      <c r="L29" s="1793"/>
      <c r="M29" s="1794"/>
      <c r="N29" s="673"/>
    </row>
    <row r="30" spans="1:14">
      <c r="A30" s="542"/>
      <c r="N30" s="673"/>
    </row>
    <row r="31" spans="1:14">
      <c r="A31" s="542"/>
      <c r="B31" s="1781" t="s">
        <v>4012</v>
      </c>
      <c r="C31" s="1784" t="s">
        <v>4013</v>
      </c>
      <c r="D31" s="1785"/>
      <c r="E31" s="1785"/>
      <c r="F31" s="1785"/>
      <c r="G31" s="1785"/>
      <c r="H31" s="1785"/>
      <c r="I31" s="1785"/>
      <c r="J31" s="1785"/>
      <c r="K31" s="1785"/>
      <c r="L31" s="1785"/>
      <c r="M31" s="1786"/>
      <c r="N31" s="673"/>
    </row>
    <row r="32" spans="1:14">
      <c r="A32" s="542"/>
      <c r="B32" s="1795"/>
      <c r="C32" s="1796"/>
      <c r="D32" s="1788"/>
      <c r="E32" s="1788"/>
      <c r="F32" s="1788"/>
      <c r="G32" s="1788"/>
      <c r="H32" s="1788"/>
      <c r="I32" s="1788"/>
      <c r="J32" s="1788"/>
      <c r="K32" s="1788"/>
      <c r="L32" s="1788"/>
      <c r="M32" s="1789"/>
      <c r="N32" s="673"/>
    </row>
    <row r="33" spans="1:14">
      <c r="A33" s="542"/>
      <c r="B33" s="1782"/>
      <c r="C33" s="1790"/>
      <c r="D33" s="1731"/>
      <c r="E33" s="1731"/>
      <c r="F33" s="1731"/>
      <c r="G33" s="1731"/>
      <c r="H33" s="1731"/>
      <c r="I33" s="1731"/>
      <c r="J33" s="1731"/>
      <c r="K33" s="1731"/>
      <c r="L33" s="1731"/>
      <c r="M33" s="1791"/>
      <c r="N33" s="673"/>
    </row>
    <row r="34" spans="1:14">
      <c r="A34" s="542"/>
      <c r="B34" s="1782"/>
      <c r="C34" s="1790"/>
      <c r="D34" s="1731"/>
      <c r="E34" s="1731"/>
      <c r="F34" s="1731"/>
      <c r="G34" s="1731"/>
      <c r="H34" s="1731"/>
      <c r="I34" s="1731"/>
      <c r="J34" s="1731"/>
      <c r="K34" s="1731"/>
      <c r="L34" s="1731"/>
      <c r="M34" s="1791"/>
      <c r="N34" s="673"/>
    </row>
    <row r="35" spans="1:14">
      <c r="A35" s="542"/>
      <c r="B35" s="1782"/>
      <c r="C35" s="1790"/>
      <c r="D35" s="1731"/>
      <c r="E35" s="1731"/>
      <c r="F35" s="1731"/>
      <c r="G35" s="1731"/>
      <c r="H35" s="1731"/>
      <c r="I35" s="1731"/>
      <c r="J35" s="1731"/>
      <c r="K35" s="1731"/>
      <c r="L35" s="1731"/>
      <c r="M35" s="1791"/>
      <c r="N35" s="673"/>
    </row>
    <row r="36" spans="1:14">
      <c r="A36" s="542"/>
      <c r="B36" s="1783"/>
      <c r="C36" s="1792"/>
      <c r="D36" s="1793"/>
      <c r="E36" s="1793"/>
      <c r="F36" s="1793"/>
      <c r="G36" s="1793"/>
      <c r="H36" s="1793"/>
      <c r="I36" s="1793"/>
      <c r="J36" s="1793"/>
      <c r="K36" s="1793"/>
      <c r="L36" s="1793"/>
      <c r="M36" s="1794"/>
      <c r="N36" s="673"/>
    </row>
    <row r="37" spans="1:14">
      <c r="A37" s="542"/>
      <c r="N37" s="673"/>
    </row>
    <row r="38" spans="1:14">
      <c r="A38" s="542"/>
      <c r="B38" s="1781" t="s">
        <v>4014</v>
      </c>
      <c r="C38" s="1784" t="s">
        <v>4015</v>
      </c>
      <c r="D38" s="1785"/>
      <c r="E38" s="1785"/>
      <c r="F38" s="1785"/>
      <c r="G38" s="1785"/>
      <c r="H38" s="1785"/>
      <c r="I38" s="1785"/>
      <c r="J38" s="1785"/>
      <c r="K38" s="1785"/>
      <c r="L38" s="1785"/>
      <c r="M38" s="1786"/>
      <c r="N38" s="673"/>
    </row>
    <row r="39" spans="1:14">
      <c r="A39" s="542"/>
      <c r="B39" s="1782"/>
      <c r="C39" s="1790"/>
      <c r="D39" s="1731"/>
      <c r="E39" s="1731"/>
      <c r="F39" s="1731"/>
      <c r="G39" s="1731"/>
      <c r="H39" s="1731"/>
      <c r="I39" s="1731"/>
      <c r="J39" s="1731"/>
      <c r="K39" s="1731"/>
      <c r="L39" s="1731"/>
      <c r="M39" s="1791"/>
      <c r="N39" s="673"/>
    </row>
    <row r="40" spans="1:14">
      <c r="A40" s="542"/>
      <c r="B40" s="1782"/>
      <c r="C40" s="1790"/>
      <c r="D40" s="1731"/>
      <c r="E40" s="1731"/>
      <c r="F40" s="1731"/>
      <c r="G40" s="1731"/>
      <c r="H40" s="1731"/>
      <c r="I40" s="1731"/>
      <c r="J40" s="1731"/>
      <c r="K40" s="1731"/>
      <c r="L40" s="1731"/>
      <c r="M40" s="1791"/>
      <c r="N40" s="673"/>
    </row>
    <row r="41" spans="1:14">
      <c r="A41" s="542"/>
      <c r="B41" s="1782"/>
      <c r="C41" s="1790"/>
      <c r="D41" s="1731"/>
      <c r="E41" s="1731"/>
      <c r="F41" s="1731"/>
      <c r="G41" s="1731"/>
      <c r="H41" s="1731"/>
      <c r="I41" s="1731"/>
      <c r="J41" s="1731"/>
      <c r="K41" s="1731"/>
      <c r="L41" s="1731"/>
      <c r="M41" s="1791"/>
      <c r="N41" s="673"/>
    </row>
    <row r="42" spans="1:14">
      <c r="A42" s="542"/>
      <c r="B42" s="1782"/>
      <c r="C42" s="1790"/>
      <c r="D42" s="1731"/>
      <c r="E42" s="1731"/>
      <c r="F42" s="1731"/>
      <c r="G42" s="1731"/>
      <c r="H42" s="1731"/>
      <c r="I42" s="1731"/>
      <c r="J42" s="1731"/>
      <c r="K42" s="1731"/>
      <c r="L42" s="1731"/>
      <c r="M42" s="1791"/>
      <c r="N42" s="673"/>
    </row>
    <row r="43" spans="1:14" ht="13" thickBot="1">
      <c r="A43" s="542"/>
      <c r="B43" s="1782"/>
      <c r="C43" s="1790"/>
      <c r="D43" s="1731"/>
      <c r="E43" s="1731"/>
      <c r="F43" s="1731"/>
      <c r="G43" s="1731"/>
      <c r="H43" s="1731"/>
      <c r="I43" s="1731"/>
      <c r="J43" s="1731"/>
      <c r="K43" s="1731"/>
      <c r="L43" s="1731"/>
      <c r="M43" s="1791"/>
      <c r="N43" s="673"/>
    </row>
    <row r="44" spans="1:14" ht="13" thickTop="1">
      <c r="A44" s="671"/>
      <c r="B44" s="671"/>
      <c r="C44" s="671"/>
      <c r="D44" s="671"/>
      <c r="E44" s="671"/>
      <c r="F44" s="671"/>
      <c r="G44" s="671"/>
      <c r="H44" s="671"/>
      <c r="I44" s="671"/>
      <c r="J44" s="671"/>
      <c r="K44" s="671"/>
      <c r="L44" s="671"/>
      <c r="M44" s="671"/>
      <c r="N44" s="671"/>
    </row>
  </sheetData>
  <sheetProtection password="EF6F" sheet="1" objects="1" scenarios="1"/>
  <mergeCells count="11">
    <mergeCell ref="B5:M5"/>
    <mergeCell ref="B8:B14"/>
    <mergeCell ref="C8:M14"/>
    <mergeCell ref="B16:B22"/>
    <mergeCell ref="C16:M22"/>
    <mergeCell ref="B24:B29"/>
    <mergeCell ref="C24:M29"/>
    <mergeCell ref="B31:B36"/>
    <mergeCell ref="C31:M36"/>
    <mergeCell ref="B38:B43"/>
    <mergeCell ref="C38:M43"/>
  </mergeCells>
  <pageMargins left="0.5" right="0" top="0"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7" tint="0.39997558519241921"/>
    <pageSetUpPr autoPageBreaks="0"/>
  </sheetPr>
  <dimension ref="A1:U140"/>
  <sheetViews>
    <sheetView showGridLines="0" showRowColHeaders="0" zoomScale="70" zoomScaleNormal="70" workbookViewId="0"/>
  </sheetViews>
  <sheetFormatPr defaultColWidth="0" defaultRowHeight="12.5" zeroHeight="1"/>
  <cols>
    <col min="1" max="1" width="1.453125" customWidth="1"/>
    <col min="2" max="2" width="16.453125" customWidth="1"/>
    <col min="3" max="3" width="13.26953125" customWidth="1"/>
    <col min="4" max="4" width="31.7265625" customWidth="1"/>
    <col min="5" max="5" width="19.1796875" customWidth="1"/>
    <col min="6" max="6" width="23.7265625" customWidth="1"/>
    <col min="7" max="7" width="27.26953125" customWidth="1"/>
    <col min="8" max="8" width="19.1796875" customWidth="1"/>
    <col min="9" max="9" width="20.26953125" customWidth="1"/>
    <col min="10" max="10" width="20.453125" customWidth="1"/>
    <col min="11" max="12" width="0" hidden="1" customWidth="1"/>
    <col min="13" max="13" width="32.453125" hidden="1" customWidth="1"/>
  </cols>
  <sheetData>
    <row r="1" spans="2:21">
      <c r="K1" s="77"/>
      <c r="L1" s="77"/>
      <c r="M1" s="77"/>
      <c r="N1" s="77"/>
      <c r="O1" s="77"/>
      <c r="P1" s="77"/>
      <c r="Q1" s="77"/>
      <c r="R1" s="77"/>
      <c r="S1" s="77"/>
      <c r="T1" s="77"/>
      <c r="U1" s="77"/>
    </row>
    <row r="2" spans="2:21" ht="14">
      <c r="B2" s="1818"/>
      <c r="C2" s="1819"/>
      <c r="D2" s="1819"/>
      <c r="K2" s="77"/>
      <c r="L2" s="77"/>
      <c r="M2" s="77"/>
      <c r="N2" s="77"/>
      <c r="O2" s="77"/>
      <c r="P2" s="77"/>
      <c r="Q2" s="77"/>
      <c r="R2" s="77"/>
      <c r="S2" s="77"/>
      <c r="T2" s="77"/>
      <c r="U2" s="77"/>
    </row>
    <row r="3" spans="2:21" ht="31.5" customHeight="1">
      <c r="D3" s="1801" t="s">
        <v>4016</v>
      </c>
      <c r="E3" s="1820"/>
      <c r="F3" s="1820"/>
      <c r="G3" s="1820"/>
      <c r="K3" s="77"/>
      <c r="L3" s="77"/>
      <c r="M3" s="77"/>
      <c r="N3" s="77"/>
      <c r="O3" s="77"/>
      <c r="P3" s="77"/>
      <c r="Q3" s="77"/>
      <c r="R3" s="77"/>
      <c r="S3" s="77"/>
      <c r="T3" s="77"/>
      <c r="U3" s="77"/>
    </row>
    <row r="4" spans="2:21" ht="14.25" customHeight="1" thickBot="1">
      <c r="E4" s="286"/>
      <c r="F4" s="286"/>
      <c r="G4" s="287"/>
      <c r="K4" s="77"/>
      <c r="L4" s="77"/>
      <c r="M4" s="77"/>
      <c r="N4" s="77"/>
      <c r="O4" s="77"/>
      <c r="P4" s="77"/>
      <c r="Q4" s="77"/>
      <c r="R4" s="77"/>
      <c r="S4" s="77"/>
      <c r="T4" s="77"/>
      <c r="U4" s="77"/>
    </row>
    <row r="5" spans="2:21" ht="23.25" customHeight="1" thickTop="1">
      <c r="B5" s="1808" t="s">
        <v>4017</v>
      </c>
      <c r="C5" s="1809"/>
      <c r="D5" s="1809"/>
      <c r="E5" s="1810"/>
      <c r="F5" s="1811" t="s">
        <v>4018</v>
      </c>
      <c r="G5" s="1812"/>
      <c r="H5" s="1813"/>
      <c r="K5" s="77"/>
      <c r="L5" s="77"/>
      <c r="M5" s="77"/>
      <c r="N5" s="77"/>
      <c r="O5" s="77"/>
      <c r="P5" s="77"/>
      <c r="Q5" s="77"/>
      <c r="R5" s="77"/>
      <c r="S5" s="77"/>
      <c r="T5" s="77"/>
      <c r="U5" s="77"/>
    </row>
    <row r="6" spans="2:21" ht="12" customHeight="1" thickBot="1">
      <c r="B6" s="293"/>
      <c r="C6" s="294"/>
      <c r="D6" s="295"/>
      <c r="E6" s="296"/>
      <c r="F6" s="297"/>
      <c r="G6" s="294"/>
      <c r="H6" s="298"/>
      <c r="K6" s="77"/>
      <c r="L6" s="77"/>
      <c r="M6" s="77"/>
      <c r="N6" s="77"/>
      <c r="O6" s="77"/>
      <c r="P6" s="77"/>
      <c r="Q6" s="77"/>
      <c r="R6" s="77"/>
      <c r="S6" s="77"/>
      <c r="T6" s="77"/>
      <c r="U6" s="77"/>
    </row>
    <row r="7" spans="2:21" ht="26.25" customHeight="1" thickBot="1">
      <c r="B7" s="299" t="s">
        <v>3987</v>
      </c>
      <c r="C7" s="300" t="s">
        <v>4019</v>
      </c>
      <c r="D7" s="1814" t="s">
        <v>12</v>
      </c>
      <c r="E7" s="1331" t="s">
        <v>4020</v>
      </c>
      <c r="F7" s="302" t="s">
        <v>4021</v>
      </c>
      <c r="G7" s="1814" t="s">
        <v>4022</v>
      </c>
      <c r="H7" s="1816" t="s">
        <v>4023</v>
      </c>
      <c r="K7" s="77"/>
      <c r="L7" s="82"/>
      <c r="M7" s="77"/>
      <c r="N7" s="77"/>
      <c r="O7" s="77"/>
      <c r="P7" s="77"/>
      <c r="Q7" s="77"/>
      <c r="R7" s="77"/>
      <c r="S7" s="77"/>
      <c r="T7" s="77"/>
      <c r="U7" s="77"/>
    </row>
    <row r="8" spans="2:21" ht="21.75" customHeight="1" thickBot="1">
      <c r="B8" s="303" t="s">
        <v>4024</v>
      </c>
      <c r="C8" s="304" t="s">
        <v>4025</v>
      </c>
      <c r="D8" s="1815"/>
      <c r="E8" s="1332" t="s">
        <v>4026</v>
      </c>
      <c r="F8" s="305" t="s">
        <v>4027</v>
      </c>
      <c r="G8" s="1815"/>
      <c r="H8" s="1817"/>
      <c r="K8" s="77"/>
      <c r="L8" s="77"/>
      <c r="M8" s="77"/>
      <c r="N8" s="77"/>
      <c r="O8" s="77"/>
      <c r="P8" s="77"/>
      <c r="Q8" s="77"/>
      <c r="R8" s="77"/>
      <c r="S8" s="77"/>
      <c r="T8" s="77"/>
      <c r="U8" s="77"/>
    </row>
    <row r="9" spans="2:21" s="76" customFormat="1" ht="27.75" customHeight="1" thickBot="1">
      <c r="B9" s="311"/>
      <c r="C9" s="312"/>
      <c r="D9" s="313" t="str">
        <f>IF(C9=0,"",B9/C9)</f>
        <v/>
      </c>
      <c r="E9" s="314" t="str">
        <f>IF(C9=0,"",D9*1.25)</f>
        <v/>
      </c>
      <c r="F9" s="315"/>
      <c r="G9" s="316" t="str">
        <f>IF(C9=0,"",F9/100)</f>
        <v/>
      </c>
      <c r="H9" s="313" t="str">
        <f>IF(F9=0,"",E9/G9)</f>
        <v/>
      </c>
      <c r="K9" s="78"/>
      <c r="L9" s="78"/>
      <c r="M9" s="78"/>
      <c r="N9" s="78"/>
      <c r="O9" s="78"/>
      <c r="P9" s="78"/>
      <c r="Q9" s="78"/>
      <c r="R9" s="78"/>
      <c r="S9" s="78"/>
      <c r="T9" s="78"/>
      <c r="U9" s="78"/>
    </row>
    <row r="10" spans="2:21" ht="18" customHeight="1">
      <c r="B10" s="1803" t="s">
        <v>4028</v>
      </c>
      <c r="C10" s="1804"/>
      <c r="D10" s="1804"/>
      <c r="E10" s="1804"/>
      <c r="F10" s="1803" t="s">
        <v>4029</v>
      </c>
      <c r="G10" s="1803"/>
      <c r="H10" s="1803"/>
      <c r="K10" s="77"/>
      <c r="L10" s="77"/>
      <c r="M10" s="79"/>
      <c r="N10" s="80"/>
      <c r="O10" s="80"/>
      <c r="P10" s="77"/>
      <c r="Q10" s="77"/>
      <c r="R10" s="77"/>
      <c r="S10" s="77"/>
      <c r="T10" s="77"/>
      <c r="U10" s="77"/>
    </row>
    <row r="11" spans="2:21" ht="21.75" customHeight="1" thickBot="1">
      <c r="B11" s="288"/>
      <c r="F11" s="288"/>
      <c r="G11" s="289"/>
      <c r="H11" s="289"/>
      <c r="K11" s="77"/>
      <c r="L11" s="77"/>
      <c r="M11" s="79"/>
      <c r="N11" s="80"/>
      <c r="O11" s="80"/>
      <c r="P11" s="77"/>
      <c r="Q11" s="77"/>
      <c r="R11" s="77"/>
      <c r="S11" s="77"/>
      <c r="T11" s="77"/>
      <c r="U11" s="77"/>
    </row>
    <row r="12" spans="2:21" ht="20">
      <c r="B12" s="288"/>
      <c r="C12" s="290"/>
      <c r="D12" s="1805" t="s">
        <v>4030</v>
      </c>
      <c r="E12" s="1806"/>
      <c r="F12" s="1806"/>
      <c r="G12" s="1807"/>
      <c r="H12" s="292"/>
      <c r="I12" s="292"/>
      <c r="K12" s="77"/>
      <c r="L12" s="77"/>
      <c r="M12" s="79"/>
      <c r="N12" s="80"/>
      <c r="O12" s="80"/>
      <c r="P12" s="77"/>
      <c r="Q12" s="77"/>
      <c r="R12" s="77"/>
      <c r="S12" s="77"/>
      <c r="T12" s="77"/>
      <c r="U12" s="77"/>
    </row>
    <row r="13" spans="2:21" ht="5.25" customHeight="1" thickBot="1">
      <c r="B13" s="290"/>
      <c r="C13" s="290"/>
      <c r="D13" s="306"/>
      <c r="E13" s="307"/>
      <c r="F13" s="307"/>
      <c r="G13" s="308"/>
      <c r="H13" s="292"/>
      <c r="I13" s="292"/>
      <c r="K13" s="77"/>
      <c r="L13" s="77"/>
      <c r="M13" s="81"/>
      <c r="N13" s="77"/>
      <c r="O13" s="77"/>
      <c r="P13" s="77"/>
      <c r="Q13" s="77"/>
      <c r="R13" s="77"/>
      <c r="S13" s="77"/>
      <c r="T13" s="77"/>
      <c r="U13" s="77"/>
    </row>
    <row r="14" spans="2:21" ht="21" customHeight="1" thickBot="1">
      <c r="B14" s="290"/>
      <c r="C14" s="290"/>
      <c r="D14" s="309" t="s">
        <v>4031</v>
      </c>
      <c r="E14" s="310" t="s">
        <v>4032</v>
      </c>
      <c r="F14" s="310" t="s">
        <v>4033</v>
      </c>
      <c r="G14" s="310" t="s">
        <v>4034</v>
      </c>
      <c r="H14" s="292"/>
      <c r="I14" s="292"/>
      <c r="K14" s="77"/>
      <c r="L14" s="77"/>
      <c r="M14" s="1356"/>
      <c r="N14" s="1357"/>
      <c r="O14" s="1358"/>
      <c r="P14" s="77"/>
      <c r="Q14" s="77"/>
      <c r="R14" s="77"/>
      <c r="S14" s="77"/>
      <c r="T14" s="77"/>
      <c r="U14" s="77"/>
    </row>
    <row r="15" spans="2:21" ht="26.25" customHeight="1" thickBot="1">
      <c r="B15" s="291"/>
      <c r="C15" s="291"/>
      <c r="D15" s="323"/>
      <c r="E15" s="316" t="str">
        <f>IF(D15=0,"",D15/100)</f>
        <v/>
      </c>
      <c r="F15" s="324" t="str">
        <f>IF(D15=0,"",E15*31)</f>
        <v/>
      </c>
      <c r="G15" s="324" t="str">
        <f>IF(D15=0,"",F15*12)</f>
        <v/>
      </c>
      <c r="H15" s="292"/>
      <c r="I15" s="292"/>
      <c r="K15" s="77"/>
      <c r="L15" s="77"/>
      <c r="M15" s="77"/>
      <c r="N15" s="77"/>
      <c r="O15" s="77"/>
      <c r="P15" s="77"/>
      <c r="Q15" s="77"/>
      <c r="R15" s="77"/>
      <c r="S15" s="77"/>
      <c r="T15" s="77"/>
      <c r="U15" s="77"/>
    </row>
    <row r="16" spans="2:21">
      <c r="C16" s="290"/>
      <c r="D16" s="321"/>
      <c r="E16" s="321"/>
      <c r="F16" s="322"/>
      <c r="G16" s="322"/>
      <c r="H16" s="292"/>
      <c r="I16" s="292"/>
      <c r="K16" s="77"/>
      <c r="L16" s="77"/>
      <c r="M16" s="77"/>
      <c r="N16" s="77"/>
      <c r="O16" s="77"/>
      <c r="P16" s="77"/>
      <c r="Q16" s="77"/>
      <c r="R16" s="77"/>
      <c r="S16" s="77"/>
      <c r="T16" s="77"/>
      <c r="U16" s="77"/>
    </row>
    <row r="17" spans="2:21" ht="27.5">
      <c r="B17" s="290"/>
      <c r="C17" s="1801" t="s">
        <v>4035</v>
      </c>
      <c r="D17" s="1802"/>
      <c r="E17" s="1802"/>
      <c r="F17" s="1802"/>
      <c r="K17" s="77"/>
      <c r="L17" s="77"/>
      <c r="M17" s="77"/>
      <c r="N17" s="77"/>
      <c r="O17" s="77"/>
      <c r="P17" s="77"/>
      <c r="Q17" s="77"/>
      <c r="R17" s="77"/>
      <c r="S17" s="77"/>
      <c r="T17" s="77"/>
      <c r="U17" s="77"/>
    </row>
    <row r="18" spans="2:21" ht="13" thickBot="1">
      <c r="B18" s="290"/>
      <c r="C18" s="290"/>
      <c r="D18" s="290"/>
      <c r="E18" s="290"/>
      <c r="K18" s="77"/>
      <c r="L18" s="77"/>
      <c r="M18" s="77"/>
      <c r="N18" s="77"/>
      <c r="O18" s="77"/>
      <c r="P18" s="77"/>
      <c r="Q18" s="77"/>
      <c r="R18" s="77"/>
      <c r="S18" s="77"/>
      <c r="T18" s="77"/>
      <c r="U18" s="77"/>
    </row>
    <row r="19" spans="2:21" ht="21" customHeight="1" thickTop="1">
      <c r="B19" s="1808" t="s">
        <v>4017</v>
      </c>
      <c r="C19" s="1809"/>
      <c r="D19" s="1809"/>
      <c r="E19" s="1810"/>
      <c r="F19" s="1811" t="s">
        <v>4018</v>
      </c>
      <c r="G19" s="1812"/>
      <c r="H19" s="1813"/>
      <c r="K19" s="77"/>
      <c r="L19" s="77"/>
      <c r="M19" s="77"/>
      <c r="N19" s="77"/>
      <c r="O19" s="77"/>
      <c r="P19" s="77"/>
      <c r="Q19" s="77"/>
      <c r="R19" s="77"/>
      <c r="S19" s="77"/>
      <c r="T19" s="77"/>
      <c r="U19" s="77"/>
    </row>
    <row r="20" spans="2:21" ht="18" customHeight="1" thickBot="1">
      <c r="B20" s="293"/>
      <c r="C20" s="294"/>
      <c r="D20" s="295"/>
      <c r="E20" s="296"/>
      <c r="F20" s="297"/>
      <c r="G20" s="294"/>
      <c r="H20" s="298"/>
      <c r="K20" s="77"/>
      <c r="L20" s="77"/>
      <c r="M20" s="77"/>
      <c r="N20" s="77"/>
      <c r="O20" s="77"/>
      <c r="P20" s="77"/>
      <c r="Q20" s="77"/>
      <c r="R20" s="77"/>
      <c r="S20" s="77"/>
      <c r="T20" s="77"/>
      <c r="U20" s="77"/>
    </row>
    <row r="21" spans="2:21" ht="18" customHeight="1" thickBot="1">
      <c r="B21" s="299" t="s">
        <v>3987</v>
      </c>
      <c r="C21" s="300" t="s">
        <v>4019</v>
      </c>
      <c r="D21" s="1814" t="s">
        <v>12</v>
      </c>
      <c r="E21" s="1331" t="s">
        <v>4020</v>
      </c>
      <c r="F21" s="302" t="s">
        <v>4021</v>
      </c>
      <c r="G21" s="1814" t="s">
        <v>4022</v>
      </c>
      <c r="H21" s="1816" t="s">
        <v>4023</v>
      </c>
      <c r="K21" s="77"/>
      <c r="L21" s="77"/>
      <c r="M21" s="77"/>
      <c r="N21" s="77"/>
      <c r="O21" s="77"/>
      <c r="P21" s="77"/>
      <c r="Q21" s="77"/>
      <c r="R21" s="77"/>
      <c r="S21" s="77"/>
      <c r="T21" s="77"/>
      <c r="U21" s="77"/>
    </row>
    <row r="22" spans="2:21" ht="18" customHeight="1" thickBot="1">
      <c r="B22" s="303" t="s">
        <v>4024</v>
      </c>
      <c r="C22" s="304" t="s">
        <v>4025</v>
      </c>
      <c r="D22" s="1815"/>
      <c r="E22" s="1332" t="s">
        <v>4036</v>
      </c>
      <c r="F22" s="305" t="s">
        <v>4027</v>
      </c>
      <c r="G22" s="1815"/>
      <c r="H22" s="1817"/>
      <c r="K22" s="77"/>
      <c r="L22" s="77"/>
      <c r="M22" s="77"/>
      <c r="N22" s="77"/>
      <c r="O22" s="77"/>
      <c r="P22" s="77"/>
      <c r="Q22" s="77"/>
      <c r="R22" s="77"/>
      <c r="S22" s="77"/>
      <c r="T22" s="77"/>
      <c r="U22" s="77"/>
    </row>
    <row r="23" spans="2:21" ht="21.65" customHeight="1" thickBot="1">
      <c r="B23" s="311"/>
      <c r="C23" s="312"/>
      <c r="D23" s="313" t="str">
        <f>IF(C23=0,"",B23/C23)</f>
        <v/>
      </c>
      <c r="E23" s="314" t="str">
        <f>IF(C23=0,"",D23*1.35)</f>
        <v/>
      </c>
      <c r="F23" s="315"/>
      <c r="G23" s="316" t="str">
        <f>IF(C23=0,"",F23/100)</f>
        <v/>
      </c>
      <c r="H23" s="313" t="str">
        <f>IF(F23=0,"",E23/G23)</f>
        <v/>
      </c>
      <c r="K23" s="77"/>
      <c r="L23" s="77"/>
      <c r="M23" s="77"/>
      <c r="N23" s="77"/>
      <c r="O23" s="77"/>
      <c r="P23" s="77"/>
      <c r="Q23" s="77"/>
      <c r="R23" s="77"/>
      <c r="S23" s="77"/>
      <c r="T23" s="77"/>
      <c r="U23" s="77"/>
    </row>
    <row r="24" spans="2:21" ht="18.649999999999999" customHeight="1">
      <c r="B24" s="1803" t="s">
        <v>4028</v>
      </c>
      <c r="C24" s="1804"/>
      <c r="D24" s="1804"/>
      <c r="E24" s="1804"/>
      <c r="F24" s="1803" t="s">
        <v>4029</v>
      </c>
      <c r="G24" s="1803"/>
      <c r="H24" s="1803"/>
      <c r="K24" s="77"/>
      <c r="L24" s="77"/>
      <c r="M24" s="77"/>
      <c r="N24" s="77"/>
      <c r="O24" s="77"/>
      <c r="P24" s="77"/>
      <c r="Q24" s="77"/>
      <c r="R24" s="77"/>
      <c r="S24" s="77"/>
      <c r="T24" s="77"/>
      <c r="U24" s="77"/>
    </row>
    <row r="25" spans="2:21" ht="18.649999999999999" customHeight="1">
      <c r="B25" s="288"/>
      <c r="F25" s="288"/>
      <c r="G25" s="289"/>
      <c r="H25" s="289"/>
      <c r="K25" s="77"/>
      <c r="L25" s="77"/>
      <c r="M25" s="77"/>
      <c r="N25" s="77"/>
      <c r="O25" s="77"/>
      <c r="P25" s="77"/>
      <c r="Q25" s="77"/>
      <c r="R25" s="77"/>
      <c r="S25" s="77"/>
      <c r="T25" s="77"/>
      <c r="U25" s="77"/>
    </row>
    <row r="26" spans="2:21" ht="20.5" thickBot="1">
      <c r="B26" s="288"/>
      <c r="C26" s="290"/>
      <c r="D26" s="290"/>
      <c r="E26" s="290"/>
      <c r="G26" s="206"/>
      <c r="H26" s="206"/>
      <c r="K26" s="77"/>
      <c r="L26" s="77"/>
      <c r="M26" s="77"/>
      <c r="N26" s="77"/>
      <c r="O26" s="77"/>
      <c r="P26" s="77"/>
      <c r="Q26" s="77"/>
      <c r="R26" s="77"/>
      <c r="S26" s="77"/>
      <c r="T26" s="77"/>
      <c r="U26" s="77"/>
    </row>
    <row r="27" spans="2:21" ht="20">
      <c r="B27" s="288"/>
      <c r="C27" s="290"/>
      <c r="D27" s="1805" t="s">
        <v>4030</v>
      </c>
      <c r="E27" s="1806"/>
      <c r="F27" s="1806"/>
      <c r="G27" s="1807"/>
      <c r="H27" s="292"/>
      <c r="K27" s="77"/>
      <c r="L27" s="77"/>
      <c r="M27" s="77"/>
      <c r="N27" s="77"/>
      <c r="O27" s="77"/>
      <c r="P27" s="77"/>
      <c r="Q27" s="77"/>
      <c r="R27" s="77"/>
      <c r="S27" s="77"/>
      <c r="T27" s="77"/>
      <c r="U27" s="77"/>
    </row>
    <row r="28" spans="2:21" ht="13" thickBot="1">
      <c r="B28" s="290"/>
      <c r="C28" s="290"/>
      <c r="D28" s="306"/>
      <c r="E28" s="307"/>
      <c r="F28" s="307"/>
      <c r="G28" s="308"/>
      <c r="H28" s="292"/>
      <c r="K28" s="77"/>
      <c r="L28" s="77"/>
      <c r="M28" s="77"/>
      <c r="N28" s="77"/>
      <c r="O28" s="77"/>
      <c r="P28" s="77"/>
      <c r="Q28" s="77"/>
      <c r="R28" s="77"/>
      <c r="S28" s="77"/>
      <c r="T28" s="77"/>
      <c r="U28" s="77"/>
    </row>
    <row r="29" spans="2:21" ht="13" thickBot="1">
      <c r="B29" s="290"/>
      <c r="C29" s="290"/>
      <c r="D29" s="309" t="s">
        <v>4031</v>
      </c>
      <c r="E29" s="310" t="s">
        <v>4032</v>
      </c>
      <c r="F29" s="310" t="s">
        <v>4033</v>
      </c>
      <c r="G29" s="310" t="s">
        <v>4034</v>
      </c>
      <c r="H29" s="292"/>
      <c r="K29" s="77"/>
      <c r="L29" s="77"/>
      <c r="M29" s="77"/>
      <c r="N29" s="77"/>
      <c r="O29" s="77"/>
      <c r="P29" s="77"/>
      <c r="Q29" s="77"/>
      <c r="R29" s="77"/>
      <c r="S29" s="77"/>
      <c r="T29" s="77"/>
      <c r="U29" s="77"/>
    </row>
    <row r="30" spans="2:21" ht="18" thickBot="1">
      <c r="B30" s="291"/>
      <c r="C30" s="291"/>
      <c r="D30" s="323"/>
      <c r="E30" s="316" t="str">
        <f>IF(D30=0,"",D30/100)</f>
        <v/>
      </c>
      <c r="F30" s="324" t="str">
        <f>IF(D30=0,"",E30*31)</f>
        <v/>
      </c>
      <c r="G30" s="324" t="str">
        <f>IF(D30=0,"",F30*12)</f>
        <v/>
      </c>
      <c r="H30" s="292"/>
      <c r="K30" s="77"/>
      <c r="L30" s="77"/>
      <c r="M30" s="77"/>
      <c r="N30" s="77"/>
      <c r="O30" s="77"/>
      <c r="P30" s="77"/>
      <c r="Q30" s="77"/>
      <c r="R30" s="77"/>
      <c r="S30" s="77"/>
      <c r="T30" s="77"/>
      <c r="U30" s="77"/>
    </row>
    <row r="31" spans="2:21">
      <c r="K31" s="77"/>
      <c r="L31" s="77"/>
      <c r="M31" s="77"/>
      <c r="N31" s="77"/>
      <c r="O31" s="77"/>
      <c r="P31" s="77"/>
      <c r="Q31" s="77"/>
      <c r="R31" s="77"/>
      <c r="S31" s="77"/>
      <c r="T31" s="77"/>
      <c r="U31" s="77"/>
    </row>
    <row r="32" spans="2:21">
      <c r="K32" s="77"/>
      <c r="L32" s="77"/>
      <c r="M32" s="77"/>
      <c r="N32" s="77"/>
      <c r="O32" s="77"/>
      <c r="P32" s="77"/>
      <c r="Q32" s="77"/>
      <c r="R32" s="77"/>
      <c r="S32" s="77"/>
      <c r="T32" s="77"/>
      <c r="U32" s="77"/>
    </row>
    <row r="33" spans="1:21">
      <c r="K33" s="77"/>
      <c r="L33" s="77"/>
      <c r="M33" s="77"/>
      <c r="N33" s="77"/>
      <c r="O33" s="77"/>
      <c r="P33" s="77"/>
      <c r="Q33" s="77"/>
      <c r="R33" s="77"/>
      <c r="S33" s="77"/>
      <c r="T33" s="77"/>
      <c r="U33" s="77"/>
    </row>
    <row r="34" spans="1:21">
      <c r="K34" s="77"/>
      <c r="L34" s="77"/>
      <c r="M34" s="77"/>
      <c r="N34" s="77"/>
      <c r="O34" s="77"/>
      <c r="P34" s="77"/>
      <c r="Q34" s="77"/>
      <c r="R34" s="77"/>
      <c r="S34" s="77"/>
      <c r="T34" s="77"/>
      <c r="U34" s="77"/>
    </row>
    <row r="35" spans="1:21">
      <c r="K35" s="77"/>
      <c r="L35" s="77"/>
      <c r="M35" s="77"/>
      <c r="N35" s="77"/>
      <c r="O35" s="77"/>
      <c r="P35" s="77"/>
      <c r="Q35" s="77"/>
      <c r="R35" s="77"/>
      <c r="S35" s="77"/>
      <c r="T35" s="77"/>
      <c r="U35" s="77"/>
    </row>
    <row r="36" spans="1:21">
      <c r="K36" s="77"/>
      <c r="L36" s="77"/>
      <c r="M36" s="77"/>
      <c r="N36" s="77"/>
      <c r="O36" s="77"/>
      <c r="P36" s="77"/>
      <c r="Q36" s="77"/>
      <c r="R36" s="77"/>
      <c r="S36" s="77"/>
      <c r="T36" s="77"/>
      <c r="U36" s="77"/>
    </row>
    <row r="37" spans="1:21">
      <c r="I37" s="1644" t="s">
        <v>4037</v>
      </c>
      <c r="K37" s="77"/>
      <c r="L37" s="77"/>
      <c r="M37" s="77"/>
      <c r="N37" s="77"/>
      <c r="O37" s="77"/>
      <c r="P37" s="77"/>
      <c r="Q37" s="77"/>
      <c r="R37" s="77"/>
      <c r="S37" s="77"/>
      <c r="T37" s="77"/>
      <c r="U37" s="77"/>
    </row>
    <row r="38" spans="1:21" hidden="1">
      <c r="A38" s="77"/>
      <c r="K38" s="77"/>
      <c r="L38" s="77"/>
      <c r="M38" s="77"/>
      <c r="N38" s="77"/>
      <c r="O38" s="77"/>
      <c r="P38" s="77"/>
      <c r="Q38" s="77"/>
      <c r="R38" s="77"/>
      <c r="S38" s="77"/>
      <c r="T38" s="77"/>
      <c r="U38" s="77"/>
    </row>
    <row r="39" spans="1:21" hidden="1">
      <c r="A39" s="77"/>
      <c r="K39" s="77"/>
      <c r="L39" s="77"/>
      <c r="M39" s="77"/>
      <c r="N39" s="77"/>
      <c r="O39" s="77"/>
      <c r="P39" s="77"/>
      <c r="Q39" s="77"/>
      <c r="R39" s="77"/>
      <c r="S39" s="77"/>
      <c r="T39" s="77"/>
      <c r="U39" s="77"/>
    </row>
    <row r="40" spans="1:21" hidden="1">
      <c r="A40" s="77"/>
      <c r="K40" s="77"/>
      <c r="L40" s="77"/>
      <c r="M40" s="77"/>
      <c r="N40" s="77"/>
      <c r="O40" s="77"/>
      <c r="P40" s="77"/>
      <c r="Q40" s="77"/>
      <c r="R40" s="77"/>
      <c r="S40" s="77"/>
      <c r="T40" s="77"/>
      <c r="U40" s="77"/>
    </row>
    <row r="41" spans="1:21" hidden="1">
      <c r="A41" s="77"/>
      <c r="K41" s="77"/>
      <c r="L41" s="77"/>
      <c r="M41" s="77"/>
      <c r="N41" s="77"/>
      <c r="O41" s="77"/>
      <c r="P41" s="77"/>
      <c r="Q41" s="77"/>
      <c r="R41" s="77"/>
      <c r="S41" s="77"/>
      <c r="T41" s="77"/>
      <c r="U41" s="77"/>
    </row>
    <row r="42" spans="1:21" hidden="1">
      <c r="A42" s="77"/>
      <c r="K42" s="77"/>
      <c r="L42" s="77"/>
      <c r="M42" s="77"/>
      <c r="N42" s="77"/>
      <c r="O42" s="77"/>
      <c r="P42" s="77"/>
      <c r="Q42" s="77"/>
      <c r="R42" s="77"/>
      <c r="S42" s="77"/>
      <c r="T42" s="77"/>
      <c r="U42" s="77"/>
    </row>
    <row r="43" spans="1:21" hidden="1">
      <c r="A43" s="77"/>
      <c r="K43" s="77"/>
      <c r="L43" s="77"/>
      <c r="M43" s="77"/>
      <c r="N43" s="77"/>
      <c r="O43" s="77"/>
      <c r="P43" s="77"/>
      <c r="Q43" s="77"/>
      <c r="R43" s="77"/>
      <c r="S43" s="77"/>
      <c r="T43" s="77"/>
      <c r="U43" s="77"/>
    </row>
    <row r="44" spans="1:21" hidden="1">
      <c r="A44" s="77"/>
      <c r="K44" s="77"/>
      <c r="L44" s="77"/>
      <c r="M44" s="77"/>
      <c r="N44" s="77"/>
      <c r="O44" s="77"/>
      <c r="P44" s="77"/>
      <c r="Q44" s="77"/>
      <c r="R44" s="77"/>
      <c r="S44" s="77"/>
      <c r="T44" s="77"/>
      <c r="U44" s="77"/>
    </row>
    <row r="45" spans="1:21" hidden="1">
      <c r="A45" s="77"/>
      <c r="K45" s="77"/>
      <c r="L45" s="77"/>
      <c r="M45" s="77"/>
      <c r="N45" s="77"/>
      <c r="O45" s="77"/>
      <c r="P45" s="77"/>
      <c r="Q45" s="77"/>
      <c r="R45" s="77"/>
      <c r="S45" s="77"/>
      <c r="T45" s="77"/>
      <c r="U45" s="77"/>
    </row>
    <row r="46" spans="1:21" hidden="1">
      <c r="A46" s="77"/>
      <c r="K46" s="77"/>
      <c r="L46" s="77"/>
      <c r="M46" s="77"/>
      <c r="N46" s="77"/>
      <c r="O46" s="77"/>
      <c r="P46" s="77"/>
      <c r="Q46" s="77"/>
      <c r="R46" s="77"/>
      <c r="S46" s="77"/>
      <c r="T46" s="77"/>
      <c r="U46" s="77"/>
    </row>
    <row r="47" spans="1:21" hidden="1">
      <c r="A47" s="77"/>
      <c r="K47" s="77"/>
      <c r="L47" s="77"/>
      <c r="M47" s="77"/>
      <c r="N47" s="77"/>
      <c r="O47" s="77"/>
      <c r="P47" s="77"/>
      <c r="Q47" s="77"/>
      <c r="R47" s="77"/>
      <c r="S47" s="77"/>
      <c r="T47" s="77"/>
      <c r="U47" s="77"/>
    </row>
    <row r="48" spans="1:21" hidden="1">
      <c r="A48" s="77"/>
      <c r="K48" s="77"/>
      <c r="L48" s="77"/>
      <c r="M48" s="77"/>
      <c r="N48" s="77"/>
      <c r="O48" s="77"/>
      <c r="P48" s="77"/>
      <c r="Q48" s="77"/>
      <c r="R48" s="77"/>
      <c r="S48" s="77"/>
      <c r="T48" s="77"/>
      <c r="U48" s="77"/>
    </row>
    <row r="49" spans="1:21" hidden="1">
      <c r="A49" s="77"/>
      <c r="K49" s="77"/>
      <c r="L49" s="77"/>
      <c r="M49" s="77"/>
      <c r="N49" s="77"/>
      <c r="O49" s="77"/>
      <c r="P49" s="77"/>
      <c r="Q49" s="77"/>
      <c r="R49" s="77"/>
      <c r="S49" s="77"/>
      <c r="T49" s="77"/>
      <c r="U49" s="77"/>
    </row>
    <row r="50" spans="1:21" hidden="1">
      <c r="A50" s="77"/>
      <c r="K50" s="77"/>
      <c r="L50" s="77"/>
      <c r="M50" s="77"/>
      <c r="N50" s="77"/>
      <c r="O50" s="77"/>
      <c r="P50" s="77"/>
      <c r="Q50" s="77"/>
      <c r="R50" s="77"/>
      <c r="S50" s="77"/>
      <c r="T50" s="77"/>
      <c r="U50" s="77"/>
    </row>
    <row r="51" spans="1:21" hidden="1">
      <c r="A51" s="77"/>
      <c r="K51" s="77"/>
      <c r="L51" s="77"/>
      <c r="M51" s="77"/>
      <c r="N51" s="77"/>
      <c r="O51" s="77"/>
      <c r="P51" s="77"/>
      <c r="Q51" s="77"/>
      <c r="R51" s="77"/>
      <c r="S51" s="77"/>
      <c r="T51" s="77"/>
      <c r="U51" s="77"/>
    </row>
    <row r="52" spans="1:21" hidden="1">
      <c r="A52" s="77"/>
      <c r="K52" s="77"/>
      <c r="L52" s="77"/>
      <c r="M52" s="77"/>
      <c r="N52" s="77"/>
      <c r="O52" s="77"/>
      <c r="P52" s="77"/>
      <c r="Q52" s="77"/>
      <c r="R52" s="77"/>
      <c r="S52" s="77"/>
      <c r="T52" s="77"/>
      <c r="U52" s="77"/>
    </row>
    <row r="53" spans="1:21" hidden="1">
      <c r="A53" s="77"/>
      <c r="K53" s="77"/>
      <c r="L53" s="77"/>
      <c r="M53" s="77"/>
      <c r="N53" s="77"/>
      <c r="O53" s="77"/>
      <c r="P53" s="77"/>
      <c r="Q53" s="77"/>
      <c r="R53" s="77"/>
      <c r="S53" s="77"/>
      <c r="T53" s="77"/>
      <c r="U53" s="77"/>
    </row>
    <row r="54" spans="1:21" hidden="1">
      <c r="A54" s="77"/>
      <c r="K54" s="77"/>
      <c r="L54" s="77"/>
      <c r="M54" s="77"/>
      <c r="N54" s="77"/>
      <c r="O54" s="77"/>
      <c r="P54" s="77"/>
      <c r="Q54" s="77"/>
      <c r="R54" s="77"/>
      <c r="S54" s="77"/>
      <c r="T54" s="77"/>
      <c r="U54" s="77"/>
    </row>
    <row r="55" spans="1:21" hidden="1">
      <c r="A55" s="77"/>
      <c r="K55" s="77"/>
      <c r="L55" s="77"/>
      <c r="M55" s="77"/>
      <c r="N55" s="77"/>
      <c r="O55" s="77"/>
      <c r="P55" s="77"/>
      <c r="Q55" s="77"/>
      <c r="R55" s="77"/>
      <c r="S55" s="77"/>
      <c r="T55" s="77"/>
      <c r="U55" s="77"/>
    </row>
    <row r="56" spans="1:21" hidden="1">
      <c r="A56" s="77"/>
      <c r="K56" s="77"/>
      <c r="L56" s="77"/>
      <c r="M56" s="77"/>
      <c r="N56" s="77"/>
      <c r="O56" s="77"/>
      <c r="P56" s="77"/>
      <c r="Q56" s="77"/>
      <c r="R56" s="77"/>
      <c r="S56" s="77"/>
      <c r="T56" s="77"/>
      <c r="U56" s="77"/>
    </row>
    <row r="57" spans="1:21" hidden="1">
      <c r="A57" s="77"/>
      <c r="K57" s="77"/>
      <c r="L57" s="77"/>
      <c r="M57" s="77"/>
      <c r="N57" s="77"/>
      <c r="O57" s="77"/>
      <c r="P57" s="77"/>
      <c r="Q57" s="77"/>
      <c r="R57" s="77"/>
      <c r="S57" s="77"/>
      <c r="T57" s="77"/>
      <c r="U57" s="77"/>
    </row>
    <row r="58" spans="1:21" hidden="1">
      <c r="A58" s="77"/>
      <c r="K58" s="77"/>
      <c r="L58" s="77"/>
      <c r="M58" s="77"/>
      <c r="N58" s="77"/>
      <c r="O58" s="77"/>
      <c r="P58" s="77"/>
      <c r="Q58" s="77"/>
      <c r="R58" s="77"/>
      <c r="S58" s="77"/>
      <c r="T58" s="77"/>
      <c r="U58" s="77"/>
    </row>
    <row r="59" spans="1:21" hidden="1">
      <c r="A59" s="77"/>
      <c r="K59" s="77"/>
      <c r="L59" s="77"/>
      <c r="M59" s="77"/>
      <c r="N59" s="77"/>
      <c r="O59" s="77"/>
      <c r="P59" s="77"/>
      <c r="Q59" s="77"/>
      <c r="R59" s="77"/>
      <c r="S59" s="77"/>
      <c r="T59" s="77"/>
      <c r="U59" s="77"/>
    </row>
    <row r="60" spans="1:21" hidden="1">
      <c r="A60" s="77"/>
      <c r="K60" s="77"/>
      <c r="L60" s="77"/>
      <c r="M60" s="77"/>
      <c r="N60" s="77"/>
      <c r="O60" s="77"/>
      <c r="P60" s="77"/>
      <c r="Q60" s="77"/>
      <c r="R60" s="77"/>
      <c r="S60" s="77"/>
      <c r="T60" s="77"/>
      <c r="U60" s="77"/>
    </row>
    <row r="61" spans="1:21" hidden="1">
      <c r="A61" s="77"/>
      <c r="K61" s="77"/>
      <c r="L61" s="77"/>
      <c r="M61" s="77"/>
      <c r="N61" s="77"/>
      <c r="O61" s="77"/>
      <c r="P61" s="77"/>
      <c r="Q61" s="77"/>
      <c r="R61" s="77"/>
      <c r="S61" s="77"/>
      <c r="T61" s="77"/>
      <c r="U61" s="77"/>
    </row>
    <row r="62" spans="1:21" hidden="1">
      <c r="A62" s="77"/>
      <c r="K62" s="77"/>
      <c r="L62" s="77"/>
      <c r="M62" s="77"/>
      <c r="N62" s="77"/>
      <c r="O62" s="77"/>
      <c r="P62" s="77"/>
      <c r="Q62" s="77"/>
      <c r="R62" s="77"/>
      <c r="S62" s="77"/>
      <c r="T62" s="77"/>
      <c r="U62" s="77"/>
    </row>
    <row r="63" spans="1:21" hidden="1">
      <c r="A63" s="77"/>
      <c r="K63" s="77"/>
      <c r="L63" s="77"/>
      <c r="M63" s="77"/>
      <c r="N63" s="77"/>
      <c r="O63" s="77"/>
      <c r="P63" s="77"/>
      <c r="Q63" s="77"/>
      <c r="R63" s="77"/>
      <c r="S63" s="77"/>
      <c r="T63" s="77"/>
      <c r="U63" s="77"/>
    </row>
    <row r="64" spans="1:21" hidden="1">
      <c r="A64" s="77"/>
      <c r="K64" s="77"/>
      <c r="L64" s="77"/>
      <c r="M64" s="77"/>
      <c r="N64" s="77"/>
      <c r="O64" s="77"/>
      <c r="P64" s="77"/>
      <c r="Q64" s="77"/>
      <c r="R64" s="77"/>
      <c r="S64" s="77"/>
      <c r="T64" s="77"/>
      <c r="U64" s="77"/>
    </row>
    <row r="65" spans="1:21" hidden="1">
      <c r="A65" s="77"/>
      <c r="K65" s="77"/>
      <c r="L65" s="77"/>
      <c r="M65" s="77"/>
      <c r="N65" s="77"/>
      <c r="O65" s="77"/>
      <c r="P65" s="77"/>
      <c r="Q65" s="77"/>
      <c r="R65" s="77"/>
      <c r="S65" s="77"/>
      <c r="T65" s="77"/>
      <c r="U65" s="77"/>
    </row>
    <row r="66" spans="1:21" hidden="1">
      <c r="A66" s="77"/>
      <c r="K66" s="77"/>
      <c r="L66" s="77"/>
      <c r="M66" s="77"/>
      <c r="N66" s="77"/>
      <c r="O66" s="77"/>
      <c r="P66" s="77"/>
      <c r="Q66" s="77"/>
      <c r="R66" s="77"/>
      <c r="S66" s="77"/>
      <c r="T66" s="77"/>
      <c r="U66" s="77"/>
    </row>
    <row r="67" spans="1:21" hidden="1">
      <c r="A67" s="77"/>
      <c r="K67" s="77"/>
      <c r="L67" s="77"/>
      <c r="M67" s="77"/>
      <c r="N67" s="77"/>
      <c r="O67" s="77"/>
      <c r="P67" s="77"/>
      <c r="Q67" s="77"/>
      <c r="R67" s="77"/>
      <c r="S67" s="77"/>
      <c r="T67" s="77"/>
      <c r="U67" s="77"/>
    </row>
    <row r="68" spans="1:21" hidden="1">
      <c r="A68" s="77"/>
      <c r="K68" s="77"/>
      <c r="L68" s="77"/>
      <c r="M68" s="77"/>
      <c r="N68" s="77"/>
      <c r="O68" s="77"/>
      <c r="P68" s="77"/>
      <c r="Q68" s="77"/>
      <c r="R68" s="77"/>
      <c r="S68" s="77"/>
      <c r="T68" s="77"/>
      <c r="U68" s="77"/>
    </row>
    <row r="69" spans="1:21" hidden="1">
      <c r="A69" s="77"/>
      <c r="K69" s="77"/>
      <c r="L69" s="77"/>
      <c r="M69" s="77"/>
      <c r="N69" s="77"/>
      <c r="O69" s="77"/>
      <c r="P69" s="77"/>
      <c r="Q69" s="77"/>
      <c r="R69" s="77"/>
      <c r="S69" s="77"/>
      <c r="T69" s="77"/>
      <c r="U69" s="77"/>
    </row>
    <row r="70" spans="1:21" hidden="1">
      <c r="A70" s="77"/>
      <c r="K70" s="77"/>
      <c r="L70" s="77"/>
      <c r="M70" s="77"/>
      <c r="N70" s="77"/>
      <c r="O70" s="77"/>
      <c r="P70" s="77"/>
      <c r="Q70" s="77"/>
      <c r="R70" s="77"/>
      <c r="S70" s="77"/>
      <c r="T70" s="77"/>
      <c r="U70" s="77"/>
    </row>
    <row r="71" spans="1:21" hidden="1">
      <c r="A71" s="77"/>
      <c r="K71" s="77"/>
      <c r="L71" s="77"/>
      <c r="M71" s="77"/>
      <c r="N71" s="77"/>
      <c r="O71" s="77"/>
      <c r="P71" s="77"/>
      <c r="Q71" s="77"/>
      <c r="R71" s="77"/>
      <c r="S71" s="77"/>
      <c r="T71" s="77"/>
      <c r="U71" s="77"/>
    </row>
    <row r="72" spans="1:21" hidden="1">
      <c r="A72" s="77"/>
      <c r="K72" s="77"/>
      <c r="L72" s="77"/>
      <c r="M72" s="77"/>
      <c r="N72" s="77"/>
      <c r="O72" s="77"/>
      <c r="P72" s="77"/>
      <c r="Q72" s="77"/>
      <c r="R72" s="77"/>
      <c r="S72" s="77"/>
      <c r="T72" s="77"/>
      <c r="U72" s="77"/>
    </row>
    <row r="73" spans="1:21" hidden="1">
      <c r="A73" s="77"/>
      <c r="K73" s="77"/>
      <c r="L73" s="77"/>
      <c r="M73" s="77"/>
      <c r="N73" s="77"/>
      <c r="O73" s="77"/>
      <c r="P73" s="77"/>
      <c r="Q73" s="77"/>
      <c r="R73" s="77"/>
      <c r="S73" s="77"/>
      <c r="T73" s="77"/>
      <c r="U73" s="77"/>
    </row>
    <row r="74" spans="1:21" hidden="1">
      <c r="A74" s="77"/>
      <c r="K74" s="77"/>
      <c r="L74" s="77"/>
      <c r="M74" s="77"/>
      <c r="N74" s="77"/>
      <c r="O74" s="77"/>
      <c r="P74" s="77"/>
      <c r="Q74" s="77"/>
      <c r="R74" s="77"/>
      <c r="S74" s="77"/>
      <c r="T74" s="77"/>
      <c r="U74" s="77"/>
    </row>
    <row r="75" spans="1:21" hidden="1">
      <c r="A75" s="77"/>
      <c r="K75" s="77"/>
      <c r="L75" s="77"/>
      <c r="M75" s="77"/>
      <c r="N75" s="77"/>
      <c r="O75" s="77"/>
      <c r="P75" s="77"/>
      <c r="Q75" s="77"/>
      <c r="R75" s="77"/>
      <c r="S75" s="77"/>
      <c r="T75" s="77"/>
      <c r="U75" s="77"/>
    </row>
    <row r="76" spans="1:21" hidden="1">
      <c r="A76" s="77"/>
      <c r="K76" s="77"/>
      <c r="L76" s="77"/>
      <c r="M76" s="77"/>
      <c r="N76" s="77"/>
      <c r="O76" s="77"/>
      <c r="P76" s="77"/>
      <c r="Q76" s="77"/>
      <c r="R76" s="77"/>
      <c r="S76" s="77"/>
      <c r="T76" s="77"/>
      <c r="U76" s="77"/>
    </row>
    <row r="77" spans="1:21" hidden="1">
      <c r="A77" s="77"/>
      <c r="K77" s="77"/>
      <c r="L77" s="77"/>
      <c r="M77" s="77"/>
      <c r="N77" s="77"/>
      <c r="O77" s="77"/>
      <c r="P77" s="77"/>
      <c r="Q77" s="77"/>
      <c r="R77" s="77"/>
      <c r="S77" s="77"/>
      <c r="T77" s="77"/>
      <c r="U77" s="77"/>
    </row>
    <row r="78" spans="1:21" hidden="1">
      <c r="A78" s="77"/>
      <c r="K78" s="77"/>
      <c r="L78" s="77"/>
      <c r="M78" s="77"/>
      <c r="N78" s="77"/>
      <c r="O78" s="77"/>
      <c r="P78" s="77"/>
      <c r="Q78" s="77"/>
      <c r="R78" s="77"/>
      <c r="S78" s="77"/>
      <c r="T78" s="77"/>
      <c r="U78" s="77"/>
    </row>
    <row r="79" spans="1:21" hidden="1">
      <c r="A79" s="77"/>
      <c r="K79" s="77"/>
      <c r="L79" s="77"/>
      <c r="M79" s="77"/>
      <c r="N79" s="77"/>
      <c r="O79" s="77"/>
      <c r="P79" s="77"/>
      <c r="Q79" s="77"/>
      <c r="R79" s="77"/>
      <c r="S79" s="77"/>
      <c r="T79" s="77"/>
      <c r="U79" s="77"/>
    </row>
    <row r="80" spans="1:21" hidden="1">
      <c r="A80" s="77"/>
      <c r="K80" s="77"/>
      <c r="L80" s="77"/>
      <c r="M80" s="77"/>
      <c r="N80" s="77"/>
      <c r="O80" s="77"/>
      <c r="P80" s="77"/>
      <c r="Q80" s="77"/>
      <c r="R80" s="77"/>
      <c r="S80" s="77"/>
      <c r="T80" s="77"/>
      <c r="U80" s="77"/>
    </row>
    <row r="81" spans="1:21" hidden="1">
      <c r="A81" s="77"/>
      <c r="K81" s="77"/>
      <c r="L81" s="77"/>
      <c r="M81" s="77"/>
      <c r="N81" s="77"/>
      <c r="O81" s="77"/>
      <c r="P81" s="77"/>
      <c r="Q81" s="77"/>
      <c r="R81" s="77"/>
      <c r="S81" s="77"/>
      <c r="T81" s="77"/>
      <c r="U81" s="77"/>
    </row>
    <row r="82" spans="1:21" hidden="1">
      <c r="A82" s="77"/>
      <c r="K82" s="77"/>
      <c r="L82" s="77"/>
      <c r="M82" s="77"/>
      <c r="N82" s="77"/>
      <c r="O82" s="77"/>
      <c r="P82" s="77"/>
      <c r="Q82" s="77"/>
      <c r="R82" s="77"/>
      <c r="S82" s="77"/>
      <c r="T82" s="77"/>
      <c r="U82" s="77"/>
    </row>
    <row r="83" spans="1:21" hidden="1">
      <c r="A83" s="77"/>
      <c r="K83" s="77"/>
      <c r="L83" s="77"/>
      <c r="M83" s="77"/>
      <c r="N83" s="77"/>
      <c r="O83" s="77"/>
      <c r="P83" s="77"/>
      <c r="Q83" s="77"/>
      <c r="R83" s="77"/>
      <c r="S83" s="77"/>
      <c r="T83" s="77"/>
      <c r="U83" s="77"/>
    </row>
    <row r="84" spans="1:21" hidden="1">
      <c r="A84" s="77"/>
      <c r="K84" s="77"/>
      <c r="L84" s="77"/>
      <c r="M84" s="77"/>
      <c r="N84" s="77"/>
      <c r="O84" s="77"/>
      <c r="P84" s="77"/>
      <c r="Q84" s="77"/>
      <c r="R84" s="77"/>
      <c r="S84" s="77"/>
      <c r="T84" s="77"/>
      <c r="U84" s="77"/>
    </row>
    <row r="85" spans="1:21" hidden="1">
      <c r="A85" s="77"/>
      <c r="K85" s="77"/>
      <c r="L85" s="77"/>
      <c r="M85" s="77"/>
      <c r="N85" s="77"/>
      <c r="O85" s="77"/>
      <c r="P85" s="77"/>
      <c r="Q85" s="77"/>
      <c r="R85" s="77"/>
      <c r="S85" s="77"/>
      <c r="T85" s="77"/>
      <c r="U85" s="77"/>
    </row>
    <row r="86" spans="1:21" hidden="1">
      <c r="A86" s="77"/>
      <c r="K86" s="77"/>
      <c r="L86" s="77"/>
      <c r="M86" s="77"/>
      <c r="N86" s="77"/>
      <c r="O86" s="77"/>
      <c r="P86" s="77"/>
      <c r="Q86" s="77"/>
      <c r="R86" s="77"/>
      <c r="S86" s="77"/>
      <c r="T86" s="77"/>
      <c r="U86" s="77"/>
    </row>
    <row r="87" spans="1:21" hidden="1">
      <c r="A87" s="77"/>
      <c r="K87" s="77"/>
      <c r="L87" s="77"/>
      <c r="M87" s="77"/>
      <c r="N87" s="77"/>
      <c r="O87" s="77"/>
      <c r="P87" s="77"/>
      <c r="Q87" s="77"/>
      <c r="R87" s="77"/>
      <c r="S87" s="77"/>
      <c r="T87" s="77"/>
      <c r="U87" s="77"/>
    </row>
    <row r="88" spans="1:21" hidden="1">
      <c r="A88" s="77"/>
      <c r="K88" s="77"/>
      <c r="L88" s="77"/>
      <c r="M88" s="77"/>
      <c r="N88" s="77"/>
      <c r="O88" s="77"/>
      <c r="P88" s="77"/>
      <c r="Q88" s="77"/>
      <c r="R88" s="77"/>
      <c r="S88" s="77"/>
      <c r="T88" s="77"/>
      <c r="U88" s="77"/>
    </row>
    <row r="89" spans="1:21" hidden="1">
      <c r="A89" s="77"/>
      <c r="K89" s="77"/>
      <c r="L89" s="77"/>
      <c r="M89" s="77"/>
      <c r="N89" s="77"/>
      <c r="O89" s="77"/>
      <c r="P89" s="77"/>
      <c r="Q89" s="77"/>
      <c r="R89" s="77"/>
      <c r="S89" s="77"/>
      <c r="T89" s="77"/>
      <c r="U89" s="77"/>
    </row>
    <row r="90" spans="1:21" hidden="1">
      <c r="A90" s="77"/>
      <c r="K90" s="77"/>
      <c r="L90" s="77"/>
      <c r="M90" s="77"/>
      <c r="N90" s="77"/>
      <c r="O90" s="77"/>
      <c r="P90" s="77"/>
      <c r="Q90" s="77"/>
      <c r="R90" s="77"/>
      <c r="S90" s="77"/>
      <c r="T90" s="77"/>
      <c r="U90" s="77"/>
    </row>
    <row r="91" spans="1:21" hidden="1">
      <c r="A91" s="77"/>
      <c r="K91" s="77"/>
      <c r="L91" s="77"/>
      <c r="M91" s="77"/>
      <c r="N91" s="77"/>
      <c r="O91" s="77"/>
      <c r="P91" s="77"/>
      <c r="Q91" s="77"/>
      <c r="R91" s="77"/>
      <c r="S91" s="77"/>
      <c r="T91" s="77"/>
      <c r="U91" s="77"/>
    </row>
    <row r="92" spans="1:21" hidden="1">
      <c r="A92" s="77"/>
      <c r="K92" s="77"/>
      <c r="L92" s="77"/>
      <c r="M92" s="77"/>
      <c r="N92" s="77"/>
      <c r="O92" s="77"/>
      <c r="P92" s="77"/>
      <c r="Q92" s="77"/>
      <c r="R92" s="77"/>
      <c r="S92" s="77"/>
      <c r="T92" s="77"/>
      <c r="U92" s="77"/>
    </row>
    <row r="93" spans="1:21" hidden="1">
      <c r="A93" s="77"/>
      <c r="K93" s="77"/>
      <c r="L93" s="77"/>
      <c r="M93" s="77"/>
      <c r="N93" s="77"/>
      <c r="O93" s="77"/>
      <c r="P93" s="77"/>
      <c r="Q93" s="77"/>
      <c r="R93" s="77"/>
      <c r="S93" s="77"/>
      <c r="T93" s="77"/>
      <c r="U93" s="77"/>
    </row>
    <row r="94" spans="1:21" hidden="1">
      <c r="A94" s="77"/>
      <c r="K94" s="77"/>
      <c r="L94" s="77"/>
      <c r="M94" s="77"/>
      <c r="N94" s="77"/>
      <c r="O94" s="77"/>
      <c r="P94" s="77"/>
      <c r="Q94" s="77"/>
      <c r="R94" s="77"/>
      <c r="S94" s="77"/>
      <c r="T94" s="77"/>
      <c r="U94" s="77"/>
    </row>
    <row r="95" spans="1:21" hidden="1">
      <c r="A95" s="77"/>
      <c r="K95" s="77"/>
      <c r="L95" s="77"/>
      <c r="M95" s="77"/>
      <c r="N95" s="77"/>
      <c r="O95" s="77"/>
      <c r="P95" s="77"/>
      <c r="Q95" s="77"/>
      <c r="R95" s="77"/>
      <c r="S95" s="77"/>
      <c r="T95" s="77"/>
      <c r="U95" s="77"/>
    </row>
    <row r="96" spans="1:21" hidden="1">
      <c r="A96" s="77"/>
      <c r="K96" s="77"/>
      <c r="L96" s="77"/>
      <c r="M96" s="77"/>
      <c r="N96" s="77"/>
      <c r="O96" s="77"/>
      <c r="P96" s="77"/>
      <c r="Q96" s="77"/>
      <c r="R96" s="77"/>
      <c r="S96" s="77"/>
      <c r="T96" s="77"/>
      <c r="U96" s="77"/>
    </row>
    <row r="97" spans="1:21" hidden="1">
      <c r="A97" s="77"/>
      <c r="K97" s="77"/>
      <c r="L97" s="77"/>
      <c r="M97" s="77"/>
      <c r="N97" s="77"/>
      <c r="O97" s="77"/>
      <c r="P97" s="77"/>
      <c r="Q97" s="77"/>
      <c r="R97" s="77"/>
      <c r="S97" s="77"/>
      <c r="T97" s="77"/>
      <c r="U97" s="77"/>
    </row>
    <row r="98" spans="1:21" hidden="1">
      <c r="A98" s="77"/>
      <c r="K98" s="77"/>
      <c r="L98" s="77"/>
      <c r="M98" s="77"/>
      <c r="N98" s="77"/>
      <c r="O98" s="77"/>
      <c r="P98" s="77"/>
      <c r="Q98" s="77"/>
      <c r="R98" s="77"/>
      <c r="S98" s="77"/>
      <c r="T98" s="77"/>
      <c r="U98" s="77"/>
    </row>
    <row r="99" spans="1:21" hidden="1">
      <c r="A99" s="77"/>
      <c r="K99" s="77"/>
      <c r="L99" s="77"/>
      <c r="M99" s="77"/>
      <c r="N99" s="77"/>
      <c r="O99" s="77"/>
      <c r="P99" s="77"/>
      <c r="Q99" s="77"/>
      <c r="R99" s="77"/>
      <c r="S99" s="77"/>
      <c r="T99" s="77"/>
      <c r="U99" s="77"/>
    </row>
    <row r="100" spans="1:21" hidden="1">
      <c r="A100" s="77"/>
      <c r="K100" s="77"/>
      <c r="L100" s="77"/>
      <c r="M100" s="77"/>
      <c r="N100" s="77"/>
      <c r="O100" s="77"/>
      <c r="P100" s="77"/>
      <c r="Q100" s="77"/>
      <c r="R100" s="77"/>
      <c r="S100" s="77"/>
      <c r="T100" s="77"/>
      <c r="U100" s="77"/>
    </row>
    <row r="101" spans="1:21" hidden="1">
      <c r="A101" s="77"/>
      <c r="K101" s="77"/>
      <c r="L101" s="77"/>
      <c r="M101" s="77"/>
      <c r="N101" s="77"/>
      <c r="O101" s="77"/>
      <c r="P101" s="77"/>
      <c r="Q101" s="77"/>
      <c r="R101" s="77"/>
      <c r="S101" s="77"/>
      <c r="T101" s="77"/>
      <c r="U101" s="77"/>
    </row>
    <row r="102" spans="1:21" hidden="1">
      <c r="A102" s="77"/>
      <c r="K102" s="77"/>
      <c r="L102" s="77"/>
      <c r="M102" s="77"/>
      <c r="N102" s="77"/>
      <c r="O102" s="77"/>
      <c r="P102" s="77"/>
      <c r="Q102" s="77"/>
      <c r="R102" s="77"/>
      <c r="S102" s="77"/>
      <c r="T102" s="77"/>
      <c r="U102" s="77"/>
    </row>
    <row r="103" spans="1:21" hidden="1">
      <c r="A103" s="77"/>
      <c r="K103" s="77"/>
      <c r="L103" s="77"/>
      <c r="M103" s="77"/>
      <c r="N103" s="77"/>
      <c r="O103" s="77"/>
      <c r="P103" s="77"/>
      <c r="Q103" s="77"/>
      <c r="R103" s="77"/>
      <c r="S103" s="77"/>
      <c r="T103" s="77"/>
      <c r="U103" s="77"/>
    </row>
    <row r="104" spans="1:21" hidden="1">
      <c r="A104" s="77"/>
      <c r="K104" s="77"/>
      <c r="L104" s="77"/>
      <c r="M104" s="77"/>
      <c r="N104" s="77"/>
      <c r="O104" s="77"/>
      <c r="P104" s="77"/>
      <c r="Q104" s="77"/>
      <c r="R104" s="77"/>
      <c r="S104" s="77"/>
      <c r="T104" s="77"/>
      <c r="U104" s="77"/>
    </row>
    <row r="105" spans="1:21" hidden="1">
      <c r="A105" s="77"/>
      <c r="K105" s="77"/>
      <c r="L105" s="77"/>
      <c r="M105" s="77"/>
      <c r="N105" s="77"/>
      <c r="O105" s="77"/>
      <c r="P105" s="77"/>
      <c r="Q105" s="77"/>
      <c r="R105" s="77"/>
      <c r="S105" s="77"/>
      <c r="T105" s="77"/>
      <c r="U105" s="77"/>
    </row>
    <row r="106" spans="1:21" hidden="1">
      <c r="A106" s="77"/>
      <c r="K106" s="77"/>
      <c r="L106" s="77"/>
      <c r="M106" s="77"/>
      <c r="N106" s="77"/>
      <c r="O106" s="77"/>
      <c r="P106" s="77"/>
      <c r="Q106" s="77"/>
      <c r="R106" s="77"/>
      <c r="S106" s="77"/>
      <c r="T106" s="77"/>
      <c r="U106" s="77"/>
    </row>
    <row r="107" spans="1:21" hidden="1">
      <c r="A107" s="77"/>
      <c r="K107" s="77"/>
      <c r="L107" s="77"/>
      <c r="M107" s="77"/>
      <c r="N107" s="77"/>
      <c r="O107" s="77"/>
      <c r="P107" s="77"/>
      <c r="Q107" s="77"/>
      <c r="R107" s="77"/>
      <c r="S107" s="77"/>
      <c r="T107" s="77"/>
      <c r="U107" s="77"/>
    </row>
    <row r="108" spans="1:21" hidden="1">
      <c r="A108" s="77"/>
      <c r="K108" s="77"/>
      <c r="L108" s="77"/>
      <c r="M108" s="77"/>
      <c r="N108" s="77"/>
      <c r="O108" s="77"/>
      <c r="P108" s="77"/>
      <c r="Q108" s="77"/>
      <c r="R108" s="77"/>
      <c r="S108" s="77"/>
      <c r="T108" s="77"/>
      <c r="U108" s="77"/>
    </row>
    <row r="109" spans="1:21" hidden="1">
      <c r="A109" s="77"/>
      <c r="K109" s="77"/>
      <c r="L109" s="77"/>
      <c r="M109" s="77"/>
      <c r="N109" s="77"/>
      <c r="O109" s="77"/>
      <c r="P109" s="77"/>
      <c r="Q109" s="77"/>
      <c r="R109" s="77"/>
      <c r="S109" s="77"/>
      <c r="T109" s="77"/>
      <c r="U109" s="77"/>
    </row>
    <row r="110" spans="1:21" hidden="1">
      <c r="A110" s="77"/>
      <c r="K110" s="77"/>
      <c r="L110" s="77"/>
      <c r="M110" s="77"/>
      <c r="N110" s="77"/>
      <c r="O110" s="77"/>
      <c r="P110" s="77"/>
      <c r="Q110" s="77"/>
      <c r="R110" s="77"/>
      <c r="S110" s="77"/>
      <c r="T110" s="77"/>
      <c r="U110" s="77"/>
    </row>
    <row r="111" spans="1:21" hidden="1">
      <c r="A111" s="77"/>
      <c r="K111" s="77"/>
      <c r="L111" s="77"/>
      <c r="M111" s="77"/>
      <c r="N111" s="77"/>
      <c r="O111" s="77"/>
      <c r="P111" s="77"/>
      <c r="Q111" s="77"/>
      <c r="R111" s="77"/>
      <c r="S111" s="77"/>
      <c r="T111" s="77"/>
      <c r="U111" s="77"/>
    </row>
    <row r="112" spans="1:21" hidden="1">
      <c r="A112" s="77"/>
      <c r="K112" s="77"/>
      <c r="L112" s="77"/>
      <c r="M112" s="77"/>
      <c r="N112" s="77"/>
      <c r="O112" s="77"/>
      <c r="P112" s="77"/>
      <c r="Q112" s="77"/>
      <c r="R112" s="77"/>
      <c r="S112" s="77"/>
      <c r="T112" s="77"/>
      <c r="U112" s="77"/>
    </row>
    <row r="113" spans="1:21" hidden="1">
      <c r="A113" s="77"/>
      <c r="K113" s="77"/>
      <c r="L113" s="77"/>
      <c r="M113" s="77"/>
      <c r="N113" s="77"/>
      <c r="O113" s="77"/>
      <c r="P113" s="77"/>
      <c r="Q113" s="77"/>
      <c r="R113" s="77"/>
      <c r="S113" s="77"/>
      <c r="T113" s="77"/>
      <c r="U113" s="77"/>
    </row>
    <row r="114" spans="1:21" hidden="1">
      <c r="A114" s="77"/>
      <c r="K114" s="77"/>
      <c r="L114" s="77"/>
      <c r="M114" s="77"/>
      <c r="N114" s="77"/>
      <c r="O114" s="77"/>
      <c r="P114" s="77"/>
      <c r="Q114" s="77"/>
      <c r="R114" s="77"/>
      <c r="S114" s="77"/>
      <c r="T114" s="77"/>
      <c r="U114" s="77"/>
    </row>
    <row r="115" spans="1:21" hidden="1">
      <c r="A115" s="77"/>
      <c r="K115" s="77"/>
      <c r="L115" s="77"/>
      <c r="M115" s="77"/>
      <c r="N115" s="77"/>
      <c r="O115" s="77"/>
      <c r="P115" s="77"/>
      <c r="Q115" s="77"/>
      <c r="R115" s="77"/>
      <c r="S115" s="77"/>
      <c r="T115" s="77"/>
      <c r="U115" s="77"/>
    </row>
    <row r="116" spans="1:21" hidden="1">
      <c r="A116" s="77"/>
      <c r="K116" s="77"/>
      <c r="L116" s="77"/>
      <c r="M116" s="77"/>
      <c r="N116" s="77"/>
      <c r="O116" s="77"/>
      <c r="P116" s="77"/>
      <c r="Q116" s="77"/>
      <c r="R116" s="77"/>
      <c r="S116" s="77"/>
      <c r="T116" s="77"/>
      <c r="U116" s="77"/>
    </row>
    <row r="117" spans="1:21" hidden="1">
      <c r="A117" s="77"/>
      <c r="K117" s="77"/>
      <c r="L117" s="77"/>
      <c r="M117" s="77"/>
      <c r="N117" s="77"/>
      <c r="O117" s="77"/>
      <c r="P117" s="77"/>
      <c r="Q117" s="77"/>
      <c r="R117" s="77"/>
      <c r="S117" s="77"/>
      <c r="T117" s="77"/>
      <c r="U117" s="77"/>
    </row>
    <row r="118" spans="1:21" hidden="1">
      <c r="A118" s="77"/>
      <c r="K118" s="77"/>
      <c r="L118" s="77"/>
      <c r="M118" s="77"/>
      <c r="N118" s="77"/>
      <c r="O118" s="77"/>
      <c r="P118" s="77"/>
      <c r="Q118" s="77"/>
      <c r="R118" s="77"/>
      <c r="S118" s="77"/>
      <c r="T118" s="77"/>
      <c r="U118" s="77"/>
    </row>
    <row r="119" spans="1:21" hidden="1">
      <c r="A119" s="77"/>
      <c r="K119" s="77"/>
      <c r="L119" s="77"/>
      <c r="M119" s="77"/>
      <c r="N119" s="77"/>
      <c r="O119" s="77"/>
      <c r="P119" s="77"/>
      <c r="Q119" s="77"/>
      <c r="R119" s="77"/>
      <c r="S119" s="77"/>
      <c r="T119" s="77"/>
      <c r="U119" s="77"/>
    </row>
    <row r="120" spans="1:21" hidden="1">
      <c r="A120" s="77"/>
      <c r="K120" s="77"/>
      <c r="L120" s="77"/>
      <c r="M120" s="77"/>
      <c r="N120" s="77"/>
      <c r="O120" s="77"/>
      <c r="P120" s="77"/>
      <c r="Q120" s="77"/>
      <c r="R120" s="77"/>
      <c r="S120" s="77"/>
      <c r="T120" s="77"/>
      <c r="U120" s="77"/>
    </row>
    <row r="121" spans="1:21" hidden="1">
      <c r="A121" s="77"/>
      <c r="K121" s="77"/>
      <c r="L121" s="77"/>
      <c r="M121" s="77"/>
      <c r="N121" s="77"/>
      <c r="O121" s="77"/>
      <c r="P121" s="77"/>
      <c r="Q121" s="77"/>
      <c r="R121" s="77"/>
      <c r="S121" s="77"/>
      <c r="T121" s="77"/>
      <c r="U121" s="77"/>
    </row>
    <row r="122" spans="1:21" hidden="1">
      <c r="A122" s="77"/>
      <c r="K122" s="77"/>
      <c r="L122" s="77"/>
      <c r="M122" s="77"/>
      <c r="N122" s="77"/>
      <c r="O122" s="77"/>
      <c r="P122" s="77"/>
      <c r="Q122" s="77"/>
      <c r="R122" s="77"/>
      <c r="S122" s="77"/>
      <c r="T122" s="77"/>
      <c r="U122" s="77"/>
    </row>
    <row r="123" spans="1:21" hidden="1">
      <c r="A123" s="77"/>
      <c r="K123" s="77"/>
      <c r="L123" s="77"/>
      <c r="M123" s="77"/>
      <c r="N123" s="77"/>
      <c r="O123" s="77"/>
      <c r="P123" s="77"/>
      <c r="Q123" s="77"/>
      <c r="R123" s="77"/>
      <c r="S123" s="77"/>
      <c r="T123" s="77"/>
      <c r="U123" s="77"/>
    </row>
    <row r="124" spans="1:21" hidden="1">
      <c r="A124" s="77"/>
      <c r="K124" s="77"/>
      <c r="L124" s="77"/>
      <c r="M124" s="77"/>
      <c r="N124" s="77"/>
      <c r="O124" s="77"/>
      <c r="P124" s="77"/>
      <c r="Q124" s="77"/>
      <c r="R124" s="77"/>
      <c r="S124" s="77"/>
      <c r="T124" s="77"/>
      <c r="U124" s="77"/>
    </row>
    <row r="125" spans="1:21" hidden="1">
      <c r="A125" s="77"/>
      <c r="K125" s="77"/>
      <c r="L125" s="77"/>
      <c r="M125" s="77"/>
      <c r="N125" s="77"/>
      <c r="O125" s="77"/>
      <c r="P125" s="77"/>
      <c r="Q125" s="77"/>
      <c r="R125" s="77"/>
      <c r="S125" s="77"/>
      <c r="T125" s="77"/>
      <c r="U125" s="77"/>
    </row>
    <row r="126" spans="1:21" hidden="1">
      <c r="A126" s="77"/>
      <c r="K126" s="77"/>
      <c r="L126" s="77"/>
      <c r="M126" s="77"/>
      <c r="N126" s="77"/>
      <c r="O126" s="77"/>
      <c r="P126" s="77"/>
      <c r="Q126" s="77"/>
      <c r="R126" s="77"/>
      <c r="S126" s="77"/>
      <c r="T126" s="77"/>
      <c r="U126" s="77"/>
    </row>
    <row r="127" spans="1:21" hidden="1">
      <c r="A127" s="77"/>
      <c r="K127" s="77"/>
      <c r="L127" s="77"/>
      <c r="M127" s="77"/>
      <c r="N127" s="77"/>
      <c r="O127" s="77"/>
      <c r="P127" s="77"/>
      <c r="Q127" s="77"/>
      <c r="R127" s="77"/>
      <c r="S127" s="77"/>
      <c r="T127" s="77"/>
      <c r="U127" s="77"/>
    </row>
    <row r="128" spans="1:21" hidden="1">
      <c r="A128" s="77"/>
      <c r="K128" s="77"/>
      <c r="L128" s="77"/>
      <c r="M128" s="77"/>
      <c r="N128" s="77"/>
      <c r="O128" s="77"/>
      <c r="P128" s="77"/>
      <c r="Q128" s="77"/>
      <c r="R128" s="77"/>
      <c r="S128" s="77"/>
      <c r="T128" s="77"/>
      <c r="U128" s="77"/>
    </row>
    <row r="129" spans="1:21" hidden="1">
      <c r="A129" s="77"/>
      <c r="K129" s="77"/>
      <c r="L129" s="77"/>
      <c r="M129" s="77"/>
      <c r="N129" s="77"/>
      <c r="O129" s="77"/>
      <c r="P129" s="77"/>
      <c r="Q129" s="77"/>
      <c r="R129" s="77"/>
      <c r="S129" s="77"/>
      <c r="T129" s="77"/>
      <c r="U129" s="77"/>
    </row>
    <row r="130" spans="1:21" hidden="1">
      <c r="A130" s="77"/>
      <c r="K130" s="77"/>
      <c r="L130" s="77"/>
      <c r="M130" s="77"/>
      <c r="N130" s="77"/>
      <c r="O130" s="77"/>
      <c r="P130" s="77"/>
      <c r="Q130" s="77"/>
      <c r="R130" s="77"/>
      <c r="S130" s="77"/>
      <c r="T130" s="77"/>
      <c r="U130" s="77"/>
    </row>
    <row r="131" spans="1:21" hidden="1">
      <c r="A131" s="77"/>
      <c r="K131" s="77"/>
      <c r="L131" s="77"/>
      <c r="M131" s="77"/>
      <c r="N131" s="77"/>
      <c r="O131" s="77"/>
      <c r="P131" s="77"/>
      <c r="Q131" s="77"/>
      <c r="R131" s="77"/>
      <c r="S131" s="77"/>
      <c r="T131" s="77"/>
      <c r="U131" s="77"/>
    </row>
    <row r="132" spans="1:21" hidden="1">
      <c r="A132" s="77"/>
      <c r="K132" s="77"/>
      <c r="L132" s="77"/>
      <c r="M132" s="77"/>
      <c r="N132" s="77"/>
      <c r="O132" s="77"/>
      <c r="P132" s="77"/>
      <c r="Q132" s="77"/>
      <c r="R132" s="77"/>
      <c r="S132" s="77"/>
      <c r="T132" s="77"/>
      <c r="U132" s="77"/>
    </row>
    <row r="133" spans="1:21" hidden="1">
      <c r="A133" s="77"/>
      <c r="K133" s="77"/>
      <c r="L133" s="77"/>
      <c r="M133" s="77"/>
      <c r="N133" s="77"/>
      <c r="O133" s="77"/>
      <c r="P133" s="77"/>
      <c r="Q133" s="77"/>
      <c r="R133" s="77"/>
      <c r="S133" s="77"/>
      <c r="T133" s="77"/>
      <c r="U133" s="77"/>
    </row>
    <row r="134" spans="1:21" hidden="1">
      <c r="A134" s="77"/>
      <c r="K134" s="77"/>
      <c r="L134" s="77"/>
      <c r="M134" s="77"/>
      <c r="N134" s="77"/>
      <c r="O134" s="77"/>
      <c r="P134" s="77"/>
      <c r="Q134" s="77"/>
      <c r="R134" s="77"/>
      <c r="S134" s="77"/>
      <c r="T134" s="77"/>
      <c r="U134" s="77"/>
    </row>
    <row r="135" spans="1:21" hidden="1">
      <c r="A135" s="77"/>
      <c r="K135" s="77"/>
      <c r="L135" s="77"/>
      <c r="M135" s="77"/>
      <c r="N135" s="77"/>
      <c r="O135" s="77"/>
      <c r="P135" s="77"/>
      <c r="Q135" s="77"/>
      <c r="R135" s="77"/>
      <c r="S135" s="77"/>
      <c r="T135" s="77"/>
      <c r="U135" s="77"/>
    </row>
    <row r="136" spans="1:21" hidden="1">
      <c r="A136" s="77"/>
      <c r="K136" s="77"/>
      <c r="L136" s="77"/>
      <c r="M136" s="77"/>
      <c r="N136" s="77"/>
      <c r="O136" s="77"/>
      <c r="P136" s="77"/>
      <c r="Q136" s="77"/>
      <c r="R136" s="77"/>
      <c r="S136" s="77"/>
      <c r="T136" s="77"/>
      <c r="U136" s="77"/>
    </row>
    <row r="137" spans="1:21" hidden="1">
      <c r="A137" s="77"/>
      <c r="K137" s="77"/>
      <c r="L137" s="77"/>
      <c r="M137" s="77"/>
      <c r="N137" s="77"/>
      <c r="O137" s="77"/>
      <c r="P137" s="77"/>
      <c r="Q137" s="77"/>
      <c r="R137" s="77"/>
      <c r="S137" s="77"/>
      <c r="T137" s="77"/>
      <c r="U137" s="77"/>
    </row>
    <row r="138" spans="1:21"/>
    <row r="139" spans="1:21"/>
    <row r="140" spans="1:21"/>
  </sheetData>
  <sheetProtection algorithmName="SHA-512" hashValue="LtD6eFGydxEqGZZ0PmBCJSH9sxkCc4mknlaU57Jq9Ag3TuIKKO3w+exzBadbGxDDJypmvp5uoAcGe+wQ38ZiQw==" saltValue="mpJJzYdhgGjeeB9Ki0m6Vg==" spinCount="100000" sheet="1" objects="1" scenarios="1"/>
  <mergeCells count="19">
    <mergeCell ref="B2:D2"/>
    <mergeCell ref="D7:D8"/>
    <mergeCell ref="B5:E5"/>
    <mergeCell ref="D3:G3"/>
    <mergeCell ref="D12:G12"/>
    <mergeCell ref="F5:H5"/>
    <mergeCell ref="G7:G8"/>
    <mergeCell ref="B10:E10"/>
    <mergeCell ref="F10:H10"/>
    <mergeCell ref="H7:H8"/>
    <mergeCell ref="C17:F17"/>
    <mergeCell ref="B24:E24"/>
    <mergeCell ref="F24:H24"/>
    <mergeCell ref="D27:G27"/>
    <mergeCell ref="B19:E19"/>
    <mergeCell ref="F19:H19"/>
    <mergeCell ref="D21:D22"/>
    <mergeCell ref="G21:G22"/>
    <mergeCell ref="H21:H22"/>
  </mergeCells>
  <phoneticPr fontId="0" type="noConversion"/>
  <conditionalFormatting sqref="D9:E9">
    <cfRule type="expression" dxfId="25" priority="3" stopIfTrue="1">
      <formula>"iserror(f4)"</formula>
    </cfRule>
  </conditionalFormatting>
  <conditionalFormatting sqref="D23:E23">
    <cfRule type="expression" dxfId="24" priority="1" stopIfTrue="1">
      <formula>"iserror(f4)"</formula>
    </cfRule>
  </conditionalFormatting>
  <conditionalFormatting sqref="H9">
    <cfRule type="expression" dxfId="23" priority="4" stopIfTrue="1">
      <formula>ISERROR(H9)</formula>
    </cfRule>
  </conditionalFormatting>
  <conditionalFormatting sqref="H23">
    <cfRule type="expression" dxfId="22" priority="2" stopIfTrue="1">
      <formula>ISERROR(H23)</formula>
    </cfRule>
  </conditionalFormatting>
  <pageMargins left="0.75" right="0.75" top="1" bottom="1" header="0.5" footer="0.5"/>
  <pageSetup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8" tint="0.39997558519241921"/>
  </sheetPr>
  <dimension ref="A1:U139"/>
  <sheetViews>
    <sheetView showRowColHeaders="0" workbookViewId="0"/>
  </sheetViews>
  <sheetFormatPr defaultColWidth="0" defaultRowHeight="12.75" customHeight="1" zeroHeight="1"/>
  <cols>
    <col min="1" max="1" width="1.453125" customWidth="1"/>
    <col min="2" max="2" width="16.453125" style="331" customWidth="1"/>
    <col min="3" max="3" width="13.26953125" style="331" customWidth="1"/>
    <col min="4" max="4" width="31.7265625" style="331" customWidth="1"/>
    <col min="5" max="5" width="19.1796875" style="331" customWidth="1"/>
    <col min="6" max="6" width="23.7265625" style="331" customWidth="1"/>
    <col min="7" max="7" width="27.26953125" style="331" customWidth="1"/>
    <col min="8" max="8" width="19.1796875" style="331" customWidth="1"/>
    <col min="9" max="9" width="20.26953125" style="331" customWidth="1"/>
    <col min="10" max="10" width="20.453125" style="331" customWidth="1"/>
    <col min="11" max="12" width="0" style="331" hidden="1" customWidth="1"/>
    <col min="13" max="13" width="32.453125" style="331" hidden="1" customWidth="1"/>
    <col min="14" max="16384" width="0" style="331" hidden="1"/>
  </cols>
  <sheetData>
    <row r="1" spans="1:21" customFormat="1" ht="12.5">
      <c r="A1" s="331"/>
      <c r="B1" s="331"/>
      <c r="C1" s="331"/>
      <c r="D1" s="331"/>
      <c r="E1" s="331"/>
      <c r="F1" s="331"/>
      <c r="G1" s="331"/>
      <c r="H1" s="331"/>
      <c r="I1" s="331"/>
      <c r="J1" s="331"/>
      <c r="K1" s="77"/>
      <c r="L1" s="77"/>
      <c r="M1" s="77"/>
      <c r="N1" s="77"/>
      <c r="O1" s="77"/>
      <c r="P1" s="77"/>
      <c r="Q1" s="77"/>
      <c r="R1" s="77"/>
      <c r="S1" s="77"/>
      <c r="T1" s="77"/>
      <c r="U1" s="77"/>
    </row>
    <row r="2" spans="1:21" customFormat="1" ht="14">
      <c r="A2" s="331"/>
      <c r="B2" s="1823"/>
      <c r="C2" s="1824"/>
      <c r="D2" s="1824"/>
      <c r="E2" s="331"/>
      <c r="F2" s="331"/>
      <c r="G2" s="331"/>
      <c r="H2" s="331"/>
      <c r="I2" s="331"/>
      <c r="J2" s="331"/>
      <c r="K2" s="77"/>
      <c r="L2" s="77"/>
      <c r="M2" s="77"/>
      <c r="N2" s="77"/>
      <c r="O2" s="77"/>
      <c r="P2" s="77"/>
      <c r="Q2" s="77"/>
      <c r="R2" s="77"/>
      <c r="S2" s="77"/>
      <c r="T2" s="77"/>
      <c r="U2" s="77"/>
    </row>
    <row r="3" spans="1:21" customFormat="1" ht="31.5" customHeight="1">
      <c r="A3" s="331"/>
      <c r="B3" s="331"/>
      <c r="C3" s="331"/>
      <c r="D3" s="1821" t="s">
        <v>4038</v>
      </c>
      <c r="E3" s="1822"/>
      <c r="F3" s="1822"/>
      <c r="G3" s="1822"/>
      <c r="H3" s="331"/>
      <c r="I3" s="331"/>
      <c r="J3" s="331"/>
      <c r="K3" s="77"/>
      <c r="L3" s="77"/>
      <c r="M3" s="77"/>
      <c r="N3" s="77"/>
      <c r="O3" s="77"/>
      <c r="P3" s="77"/>
      <c r="Q3" s="77"/>
      <c r="R3" s="77"/>
      <c r="S3" s="77"/>
      <c r="T3" s="77"/>
      <c r="U3" s="77"/>
    </row>
    <row r="4" spans="1:21" customFormat="1" ht="14.25" customHeight="1" thickBot="1">
      <c r="A4" s="331"/>
      <c r="B4" s="331"/>
      <c r="C4" s="331"/>
      <c r="D4" s="331"/>
      <c r="E4" s="333"/>
      <c r="F4" s="333"/>
      <c r="G4" s="334"/>
      <c r="H4" s="331"/>
      <c r="I4" s="331"/>
      <c r="J4" s="331"/>
      <c r="K4" s="77"/>
      <c r="L4" s="77"/>
      <c r="M4" s="77"/>
      <c r="N4" s="77"/>
      <c r="O4" s="77"/>
      <c r="P4" s="77"/>
      <c r="Q4" s="77"/>
      <c r="R4" s="77"/>
      <c r="S4" s="77"/>
      <c r="T4" s="77"/>
      <c r="U4" s="77"/>
    </row>
    <row r="5" spans="1:21" customFormat="1" ht="23.25" customHeight="1">
      <c r="A5" s="331"/>
      <c r="B5" s="1808" t="s">
        <v>4017</v>
      </c>
      <c r="C5" s="1809"/>
      <c r="D5" s="1809"/>
      <c r="E5" s="1809"/>
      <c r="F5" s="1825" t="s">
        <v>4018</v>
      </c>
      <c r="G5" s="1809"/>
      <c r="H5" s="1826"/>
      <c r="I5" s="331"/>
      <c r="J5" s="331"/>
      <c r="K5" s="77"/>
      <c r="L5" s="77"/>
      <c r="M5" s="77"/>
      <c r="N5" s="77"/>
      <c r="O5" s="77"/>
      <c r="P5" s="77"/>
      <c r="Q5" s="77"/>
      <c r="R5" s="77"/>
      <c r="S5" s="77"/>
      <c r="T5" s="77"/>
      <c r="U5" s="77"/>
    </row>
    <row r="6" spans="1:21" customFormat="1" ht="12" customHeight="1" thickBot="1">
      <c r="A6" s="331"/>
      <c r="B6" s="325"/>
      <c r="C6" s="319"/>
      <c r="D6" s="317"/>
      <c r="E6" s="320"/>
      <c r="F6" s="318"/>
      <c r="G6" s="319"/>
      <c r="H6" s="326"/>
      <c r="I6" s="331"/>
      <c r="J6" s="331"/>
      <c r="K6" s="77"/>
      <c r="L6" s="77"/>
      <c r="M6" s="77"/>
      <c r="N6" s="77"/>
      <c r="O6" s="77"/>
      <c r="P6" s="77"/>
      <c r="Q6" s="77"/>
      <c r="R6" s="77"/>
      <c r="S6" s="77"/>
      <c r="T6" s="77"/>
      <c r="U6" s="77"/>
    </row>
    <row r="7" spans="1:21" customFormat="1" ht="26.25" customHeight="1">
      <c r="A7" s="331"/>
      <c r="B7" s="299" t="s">
        <v>3987</v>
      </c>
      <c r="C7" s="300" t="s">
        <v>4019</v>
      </c>
      <c r="D7" s="1828" t="s">
        <v>12</v>
      </c>
      <c r="E7" s="301" t="s">
        <v>4020</v>
      </c>
      <c r="F7" s="302" t="s">
        <v>4021</v>
      </c>
      <c r="G7" s="1828" t="s">
        <v>4022</v>
      </c>
      <c r="H7" s="1830" t="s">
        <v>4023</v>
      </c>
      <c r="I7" s="331"/>
      <c r="J7" s="331"/>
      <c r="K7" s="77"/>
      <c r="L7" s="82"/>
      <c r="M7" s="77"/>
      <c r="N7" s="77"/>
      <c r="O7" s="77"/>
      <c r="P7" s="77"/>
      <c r="Q7" s="77"/>
      <c r="R7" s="77"/>
      <c r="S7" s="77"/>
      <c r="T7" s="77"/>
      <c r="U7" s="77"/>
    </row>
    <row r="8" spans="1:21" customFormat="1" ht="21.75" customHeight="1" thickBot="1">
      <c r="A8" s="331"/>
      <c r="B8" s="327" t="s">
        <v>4024</v>
      </c>
      <c r="C8" s="328" t="s">
        <v>4025</v>
      </c>
      <c r="D8" s="1829"/>
      <c r="E8" s="329" t="s">
        <v>4039</v>
      </c>
      <c r="F8" s="330" t="s">
        <v>4027</v>
      </c>
      <c r="G8" s="1829"/>
      <c r="H8" s="1831"/>
      <c r="I8" s="331"/>
      <c r="J8" s="331"/>
      <c r="K8" s="77"/>
      <c r="L8" s="77"/>
      <c r="M8" s="77"/>
      <c r="N8" s="77"/>
      <c r="O8" s="77"/>
      <c r="P8" s="77"/>
      <c r="Q8" s="77"/>
      <c r="R8" s="77"/>
      <c r="S8" s="77"/>
      <c r="T8" s="77"/>
      <c r="U8" s="77"/>
    </row>
    <row r="9" spans="1:21" s="76" customFormat="1" ht="27.75" customHeight="1" thickBot="1">
      <c r="A9" s="332"/>
      <c r="B9" s="311"/>
      <c r="C9" s="312"/>
      <c r="D9" s="313" t="str">
        <f>IF(C9=0,"",B9/C9)</f>
        <v/>
      </c>
      <c r="E9" s="314" t="str">
        <f>IF(C9=0,"",D9*1.25)</f>
        <v/>
      </c>
      <c r="F9" s="315"/>
      <c r="G9" s="316" t="str">
        <f>IF(C9=0,"",F9/100)</f>
        <v/>
      </c>
      <c r="H9" s="313" t="str">
        <f>IF(F9=0,"",E9/G9)</f>
        <v/>
      </c>
      <c r="I9" s="332"/>
      <c r="J9" s="332"/>
      <c r="K9" s="78"/>
      <c r="L9" s="78"/>
      <c r="M9" s="78"/>
      <c r="N9" s="78"/>
      <c r="O9" s="78"/>
      <c r="P9" s="78"/>
      <c r="Q9" s="78"/>
      <c r="R9" s="78"/>
      <c r="S9" s="78"/>
      <c r="T9" s="78"/>
      <c r="U9" s="78"/>
    </row>
    <row r="10" spans="1:21" customFormat="1" ht="18" customHeight="1">
      <c r="A10" s="331"/>
      <c r="B10" s="1803" t="s">
        <v>4028</v>
      </c>
      <c r="C10" s="1804"/>
      <c r="D10" s="1804"/>
      <c r="E10" s="1804"/>
      <c r="F10" s="1803" t="s">
        <v>4029</v>
      </c>
      <c r="G10" s="1803"/>
      <c r="H10" s="1803"/>
      <c r="I10" s="331"/>
      <c r="J10" s="331"/>
      <c r="K10" s="77"/>
      <c r="L10" s="77"/>
      <c r="M10" s="79"/>
      <c r="N10" s="80"/>
      <c r="O10" s="80"/>
      <c r="P10" s="77"/>
      <c r="Q10" s="77"/>
      <c r="R10" s="77"/>
      <c r="S10" s="77"/>
      <c r="T10" s="77"/>
      <c r="U10" s="77"/>
    </row>
    <row r="11" spans="1:21" customFormat="1" ht="21.75" customHeight="1">
      <c r="A11" s="331"/>
      <c r="B11" s="335"/>
      <c r="C11" s="331"/>
      <c r="D11" s="331"/>
      <c r="E11" s="331"/>
      <c r="F11" s="335"/>
      <c r="G11" s="336"/>
      <c r="H11" s="336"/>
      <c r="I11" s="331"/>
      <c r="J11" s="331"/>
      <c r="K11" s="77"/>
      <c r="L11" s="77"/>
      <c r="M11" s="79"/>
      <c r="N11" s="80"/>
      <c r="O11" s="80"/>
      <c r="P11" s="77"/>
      <c r="Q11" s="77"/>
      <c r="R11" s="77"/>
      <c r="S11" s="77"/>
      <c r="T11" s="77"/>
      <c r="U11" s="77"/>
    </row>
    <row r="12" spans="1:21" customFormat="1" ht="20">
      <c r="A12" s="331"/>
      <c r="B12" s="335"/>
      <c r="C12" s="337"/>
      <c r="D12" s="337"/>
      <c r="E12" s="337"/>
      <c r="F12" s="331"/>
      <c r="G12" s="1359"/>
      <c r="H12" s="1359"/>
      <c r="I12" s="1359"/>
      <c r="J12" s="331"/>
      <c r="K12" s="77"/>
      <c r="L12" s="77"/>
      <c r="M12" s="79"/>
      <c r="N12" s="80"/>
      <c r="O12" s="80"/>
      <c r="P12" s="77"/>
      <c r="Q12" s="77"/>
      <c r="R12" s="77"/>
      <c r="S12" s="77"/>
      <c r="T12" s="77"/>
      <c r="U12" s="77"/>
    </row>
    <row r="13" spans="1:21" customFormat="1" ht="20">
      <c r="A13" s="331"/>
      <c r="B13" s="335"/>
      <c r="C13" s="337"/>
      <c r="D13" s="1827" t="s">
        <v>4030</v>
      </c>
      <c r="E13" s="1827"/>
      <c r="F13" s="1827"/>
      <c r="G13" s="1827"/>
      <c r="H13" s="338"/>
      <c r="I13" s="338"/>
      <c r="J13" s="331"/>
      <c r="K13" s="77"/>
      <c r="L13" s="77"/>
      <c r="M13" s="79"/>
      <c r="N13" s="80"/>
      <c r="O13" s="80"/>
      <c r="P13" s="77"/>
      <c r="Q13" s="77"/>
      <c r="R13" s="77"/>
      <c r="S13" s="77"/>
      <c r="T13" s="77"/>
      <c r="U13" s="77"/>
    </row>
    <row r="14" spans="1:21" customFormat="1" ht="5.25" customHeight="1" thickBot="1">
      <c r="A14" s="331"/>
      <c r="B14" s="337"/>
      <c r="C14" s="337"/>
      <c r="D14" s="337"/>
      <c r="E14" s="337"/>
      <c r="F14" s="337"/>
      <c r="G14" s="337"/>
      <c r="H14" s="338"/>
      <c r="I14" s="338"/>
      <c r="J14" s="331"/>
      <c r="K14" s="77"/>
      <c r="L14" s="77"/>
      <c r="M14" s="81"/>
      <c r="N14" s="77"/>
      <c r="O14" s="77"/>
      <c r="P14" s="77"/>
      <c r="Q14" s="77"/>
      <c r="R14" s="77"/>
      <c r="S14" s="77"/>
      <c r="T14" s="77"/>
      <c r="U14" s="77"/>
    </row>
    <row r="15" spans="1:21" customFormat="1" ht="21" customHeight="1" thickBot="1">
      <c r="A15" s="331"/>
      <c r="C15" s="337"/>
      <c r="D15" s="309" t="s">
        <v>4031</v>
      </c>
      <c r="E15" s="310" t="s">
        <v>4032</v>
      </c>
      <c r="F15" s="310" t="s">
        <v>4033</v>
      </c>
      <c r="G15" s="310" t="s">
        <v>4034</v>
      </c>
      <c r="H15" s="338"/>
      <c r="I15" s="338"/>
      <c r="J15" s="331"/>
      <c r="K15" s="77"/>
      <c r="L15" s="77"/>
      <c r="M15" s="1356"/>
      <c r="N15" s="1357"/>
      <c r="O15" s="1358"/>
      <c r="P15" s="77"/>
      <c r="Q15" s="77"/>
      <c r="R15" s="77"/>
      <c r="S15" s="77"/>
      <c r="T15" s="77"/>
      <c r="U15" s="77"/>
    </row>
    <row r="16" spans="1:21" customFormat="1" ht="26.25" customHeight="1" thickBot="1">
      <c r="A16" s="331"/>
      <c r="B16" s="339"/>
      <c r="C16" s="339"/>
      <c r="D16" s="323"/>
      <c r="E16" s="316" t="str">
        <f>IF(D16=0,"",D16/100)</f>
        <v/>
      </c>
      <c r="F16" s="324" t="str">
        <f>IF(D16=0,"",E16*31)</f>
        <v/>
      </c>
      <c r="G16" s="324" t="str">
        <f>IF(D16=0,"",F16*12)</f>
        <v/>
      </c>
      <c r="H16" s="338"/>
      <c r="I16" s="338"/>
      <c r="J16" s="331"/>
      <c r="K16" s="77"/>
      <c r="L16" s="77"/>
      <c r="M16" s="77"/>
      <c r="N16" s="77"/>
      <c r="O16" s="77"/>
      <c r="P16" s="77"/>
      <c r="Q16" s="77"/>
      <c r="R16" s="77"/>
      <c r="S16" s="77"/>
      <c r="T16" s="77"/>
      <c r="U16" s="77"/>
    </row>
    <row r="17" spans="1:9" ht="12.5">
      <c r="A17" s="331"/>
      <c r="B17" s="337"/>
      <c r="C17" s="337"/>
      <c r="D17" s="337"/>
      <c r="E17" s="337"/>
      <c r="H17" s="338"/>
      <c r="I17" s="338"/>
    </row>
    <row r="18" spans="1:9" ht="12.5">
      <c r="A18" s="331"/>
      <c r="B18" s="337"/>
      <c r="C18" s="337"/>
      <c r="D18" s="337"/>
      <c r="E18" s="337"/>
    </row>
    <row r="19" spans="1:9" ht="12.5">
      <c r="A19" s="331"/>
      <c r="B19" s="337"/>
      <c r="C19" s="337"/>
      <c r="D19" s="337"/>
      <c r="E19" s="337"/>
    </row>
    <row r="20" spans="1:9" ht="12.5">
      <c r="A20" s="331"/>
    </row>
    <row r="21" spans="1:9" ht="12.5">
      <c r="A21" s="331"/>
    </row>
    <row r="22" spans="1:9" ht="12.5">
      <c r="A22" s="331"/>
    </row>
    <row r="23" spans="1:9" ht="12.5">
      <c r="A23" s="331"/>
    </row>
    <row r="24" spans="1:9" ht="13">
      <c r="A24" s="331"/>
      <c r="D24" s="340"/>
    </row>
    <row r="25" spans="1:9" ht="12.5">
      <c r="A25" s="331"/>
    </row>
    <row r="26" spans="1:9" ht="12.5">
      <c r="A26" s="331"/>
    </row>
    <row r="27" spans="1:9" ht="12.5">
      <c r="A27" s="331"/>
    </row>
    <row r="28" spans="1:9" ht="12.5">
      <c r="A28" s="331"/>
    </row>
    <row r="29" spans="1:9" ht="12.5">
      <c r="A29" s="331"/>
    </row>
    <row r="30" spans="1:9" ht="12.5">
      <c r="A30" s="331"/>
    </row>
    <row r="31" spans="1:9" ht="12.5">
      <c r="A31" s="331"/>
    </row>
    <row r="32" spans="1:9" ht="12.5">
      <c r="A32" s="331"/>
    </row>
    <row r="33" spans="1:7" ht="12.5">
      <c r="A33" s="331"/>
    </row>
    <row r="34" spans="1:7" ht="12.5">
      <c r="A34" s="331"/>
    </row>
    <row r="35" spans="1:7" ht="12.5">
      <c r="A35" s="331"/>
    </row>
    <row r="36" spans="1:7" ht="12.5">
      <c r="A36" s="331"/>
    </row>
    <row r="37" spans="1:7" ht="12.5">
      <c r="A37" s="331"/>
      <c r="G37" s="472" t="s">
        <v>3901</v>
      </c>
    </row>
    <row r="38" spans="1:7" ht="12.5">
      <c r="A38" s="331"/>
    </row>
    <row r="39" spans="1:7" ht="12.5" hidden="1">
      <c r="A39" s="331"/>
    </row>
    <row r="40" spans="1:7" ht="12.5" hidden="1">
      <c r="A40" s="331"/>
    </row>
    <row r="41" spans="1:7" ht="12.5" hidden="1">
      <c r="A41" s="331"/>
    </row>
    <row r="42" spans="1:7" ht="12.5" hidden="1">
      <c r="A42" s="331"/>
    </row>
    <row r="43" spans="1:7" ht="12.5" hidden="1">
      <c r="A43" s="331"/>
    </row>
    <row r="44" spans="1:7" ht="12.5" hidden="1">
      <c r="A44" s="331"/>
    </row>
    <row r="45" spans="1:7" ht="12.5" hidden="1">
      <c r="A45" s="331"/>
    </row>
    <row r="46" spans="1:7" ht="12.5" hidden="1">
      <c r="A46" s="331"/>
    </row>
    <row r="47" spans="1:7" ht="12.5" hidden="1">
      <c r="A47" s="331"/>
    </row>
    <row r="48" spans="1:7" ht="12.5" hidden="1">
      <c r="A48" s="331"/>
    </row>
    <row r="49" spans="1:1" ht="12.5" hidden="1">
      <c r="A49" s="331"/>
    </row>
    <row r="50" spans="1:1" ht="12.5" hidden="1">
      <c r="A50" s="331"/>
    </row>
    <row r="51" spans="1:1" ht="12.5" hidden="1">
      <c r="A51" s="331"/>
    </row>
    <row r="52" spans="1:1" ht="12.5" hidden="1">
      <c r="A52" s="331"/>
    </row>
    <row r="53" spans="1:1" ht="12.5" hidden="1">
      <c r="A53" s="331"/>
    </row>
    <row r="54" spans="1:1" ht="12.5" hidden="1">
      <c r="A54" s="331"/>
    </row>
    <row r="55" spans="1:1" ht="12.5" hidden="1">
      <c r="A55" s="331"/>
    </row>
    <row r="56" spans="1:1" ht="12.5" hidden="1">
      <c r="A56" s="331"/>
    </row>
    <row r="57" spans="1:1" ht="12.5" hidden="1">
      <c r="A57" s="331"/>
    </row>
    <row r="58" spans="1:1" ht="12.5" hidden="1">
      <c r="A58" s="331"/>
    </row>
    <row r="59" spans="1:1" ht="12.5" hidden="1">
      <c r="A59" s="331"/>
    </row>
    <row r="60" spans="1:1" ht="12.5" hidden="1">
      <c r="A60" s="331"/>
    </row>
    <row r="61" spans="1:1" ht="12.5" hidden="1">
      <c r="A61" s="331"/>
    </row>
    <row r="62" spans="1:1" ht="12.5" hidden="1">
      <c r="A62" s="331"/>
    </row>
    <row r="63" spans="1:1" ht="12.5" hidden="1">
      <c r="A63" s="331"/>
    </row>
    <row r="64" spans="1:1" ht="12.5" hidden="1">
      <c r="A64" s="331"/>
    </row>
    <row r="65" spans="1:1" ht="12.5" hidden="1">
      <c r="A65" s="331"/>
    </row>
    <row r="66" spans="1:1" ht="12.5" hidden="1">
      <c r="A66" s="331"/>
    </row>
    <row r="67" spans="1:1" ht="12.5" hidden="1">
      <c r="A67" s="331"/>
    </row>
    <row r="68" spans="1:1" ht="12.5" hidden="1">
      <c r="A68" s="331"/>
    </row>
    <row r="69" spans="1:1" ht="12.5" hidden="1">
      <c r="A69" s="331"/>
    </row>
    <row r="70" spans="1:1" ht="12.5" hidden="1">
      <c r="A70" s="331"/>
    </row>
    <row r="71" spans="1:1" ht="12.5" hidden="1">
      <c r="A71" s="331"/>
    </row>
    <row r="72" spans="1:1" ht="12.5" hidden="1">
      <c r="A72" s="331"/>
    </row>
    <row r="73" spans="1:1" ht="12.5" hidden="1">
      <c r="A73" s="331"/>
    </row>
    <row r="74" spans="1:1" ht="12.5" hidden="1">
      <c r="A74" s="331"/>
    </row>
    <row r="75" spans="1:1" ht="12.5" hidden="1">
      <c r="A75" s="331"/>
    </row>
    <row r="76" spans="1:1" ht="12.5" hidden="1">
      <c r="A76" s="331"/>
    </row>
    <row r="77" spans="1:1" ht="12.5" hidden="1">
      <c r="A77" s="331"/>
    </row>
    <row r="78" spans="1:1" ht="12.5" hidden="1">
      <c r="A78" s="331"/>
    </row>
    <row r="79" spans="1:1" ht="12.5" hidden="1">
      <c r="A79" s="331"/>
    </row>
    <row r="80" spans="1:1" ht="12.5" hidden="1">
      <c r="A80" s="331"/>
    </row>
    <row r="81" spans="1:1" ht="12.5" hidden="1">
      <c r="A81" s="331"/>
    </row>
    <row r="82" spans="1:1" ht="12.5" hidden="1">
      <c r="A82" s="331"/>
    </row>
    <row r="83" spans="1:1" ht="12.5" hidden="1">
      <c r="A83" s="331"/>
    </row>
    <row r="84" spans="1:1" ht="12.5" hidden="1">
      <c r="A84" s="331"/>
    </row>
    <row r="85" spans="1:1" ht="12.5" hidden="1">
      <c r="A85" s="331"/>
    </row>
    <row r="86" spans="1:1" ht="12.5" hidden="1">
      <c r="A86" s="331"/>
    </row>
    <row r="87" spans="1:1" ht="12.5" hidden="1">
      <c r="A87" s="331"/>
    </row>
    <row r="88" spans="1:1" ht="12.5" hidden="1">
      <c r="A88" s="331"/>
    </row>
    <row r="89" spans="1:1" ht="12.5" hidden="1">
      <c r="A89" s="331"/>
    </row>
    <row r="90" spans="1:1" ht="12.5" hidden="1">
      <c r="A90" s="331"/>
    </row>
    <row r="91" spans="1:1" ht="12.5" hidden="1">
      <c r="A91" s="331"/>
    </row>
    <row r="92" spans="1:1" ht="12.5" hidden="1">
      <c r="A92" s="331"/>
    </row>
    <row r="93" spans="1:1" ht="12.5" hidden="1">
      <c r="A93" s="331"/>
    </row>
    <row r="94" spans="1:1" ht="12.5" hidden="1">
      <c r="A94" s="331"/>
    </row>
    <row r="95" spans="1:1" ht="12.5" hidden="1">
      <c r="A95" s="331"/>
    </row>
    <row r="96" spans="1:1" ht="12.5" hidden="1">
      <c r="A96" s="331"/>
    </row>
    <row r="97" spans="1:1" ht="12.5" hidden="1">
      <c r="A97" s="331"/>
    </row>
    <row r="98" spans="1:1" ht="12.5" hidden="1">
      <c r="A98" s="331"/>
    </row>
    <row r="99" spans="1:1" ht="12.5" hidden="1">
      <c r="A99" s="331"/>
    </row>
    <row r="100" spans="1:1" ht="12.5" hidden="1">
      <c r="A100" s="331"/>
    </row>
    <row r="101" spans="1:1" ht="12.5" hidden="1">
      <c r="A101" s="331"/>
    </row>
    <row r="102" spans="1:1" ht="12.5" hidden="1">
      <c r="A102" s="331"/>
    </row>
    <row r="103" spans="1:1" ht="12.5" hidden="1">
      <c r="A103" s="331"/>
    </row>
    <row r="104" spans="1:1" ht="12.5" hidden="1">
      <c r="A104" s="331"/>
    </row>
    <row r="105" spans="1:1" ht="12.5" hidden="1">
      <c r="A105" s="331"/>
    </row>
    <row r="106" spans="1:1" ht="12.5" hidden="1">
      <c r="A106" s="331"/>
    </row>
    <row r="107" spans="1:1" ht="12.5" hidden="1">
      <c r="A107" s="331"/>
    </row>
    <row r="108" spans="1:1" ht="12.5" hidden="1">
      <c r="A108" s="331"/>
    </row>
    <row r="109" spans="1:1" ht="12.5" hidden="1">
      <c r="A109" s="331"/>
    </row>
    <row r="110" spans="1:1" ht="12.5" hidden="1">
      <c r="A110" s="331"/>
    </row>
    <row r="111" spans="1:1" ht="12.5" hidden="1">
      <c r="A111" s="331"/>
    </row>
    <row r="112" spans="1:1" ht="12.5" hidden="1">
      <c r="A112" s="331"/>
    </row>
    <row r="113" spans="1:1" ht="12.5" hidden="1">
      <c r="A113" s="331"/>
    </row>
    <row r="114" spans="1:1" ht="12.5" hidden="1">
      <c r="A114" s="331"/>
    </row>
    <row r="115" spans="1:1" ht="12.5" hidden="1">
      <c r="A115" s="331"/>
    </row>
    <row r="116" spans="1:1" ht="12.5" hidden="1">
      <c r="A116" s="331"/>
    </row>
    <row r="117" spans="1:1" ht="12.5" hidden="1">
      <c r="A117" s="331"/>
    </row>
    <row r="118" spans="1:1" ht="12.5" hidden="1">
      <c r="A118" s="331"/>
    </row>
    <row r="119" spans="1:1" ht="12.5" hidden="1">
      <c r="A119" s="331"/>
    </row>
    <row r="120" spans="1:1" ht="12.5" hidden="1">
      <c r="A120" s="331"/>
    </row>
    <row r="121" spans="1:1" ht="12.5" hidden="1">
      <c r="A121" s="331"/>
    </row>
    <row r="122" spans="1:1" ht="12.5" hidden="1">
      <c r="A122" s="331"/>
    </row>
    <row r="123" spans="1:1" ht="12.5" hidden="1">
      <c r="A123" s="331"/>
    </row>
    <row r="124" spans="1:1" ht="12.5" hidden="1">
      <c r="A124" s="331"/>
    </row>
    <row r="125" spans="1:1" ht="12.5" hidden="1">
      <c r="A125" s="331"/>
    </row>
    <row r="126" spans="1:1" ht="12.5" hidden="1">
      <c r="A126" s="331"/>
    </row>
    <row r="127" spans="1:1" ht="12.5" hidden="1">
      <c r="A127" s="331"/>
    </row>
    <row r="128" spans="1:1" ht="12.5" hidden="1">
      <c r="A128" s="331"/>
    </row>
    <row r="129" spans="1:1" ht="12.5" hidden="1">
      <c r="A129" s="331"/>
    </row>
    <row r="130" spans="1:1" ht="12.5" hidden="1">
      <c r="A130" s="331"/>
    </row>
    <row r="131" spans="1:1" ht="12.5" hidden="1">
      <c r="A131" s="331"/>
    </row>
    <row r="132" spans="1:1" ht="12.5" hidden="1">
      <c r="A132" s="331"/>
    </row>
    <row r="133" spans="1:1" ht="12.5" hidden="1">
      <c r="A133" s="331"/>
    </row>
    <row r="134" spans="1:1" ht="12.5" hidden="1">
      <c r="A134" s="331"/>
    </row>
    <row r="135" spans="1:1" ht="12.5" hidden="1">
      <c r="A135" s="331"/>
    </row>
    <row r="136" spans="1:1" ht="12.5" hidden="1">
      <c r="A136" s="331"/>
    </row>
    <row r="137" spans="1:1" ht="12.5" hidden="1">
      <c r="A137" s="331"/>
    </row>
    <row r="138" spans="1:1" ht="12.5" hidden="1">
      <c r="A138" s="331"/>
    </row>
    <row r="139" spans="1:1" ht="12.75" customHeight="1">
      <c r="A139" s="331"/>
    </row>
  </sheetData>
  <sheetProtection password="EF6F" sheet="1" objects="1" scenarios="1"/>
  <mergeCells count="10">
    <mergeCell ref="D3:G3"/>
    <mergeCell ref="B2:D2"/>
    <mergeCell ref="B5:E5"/>
    <mergeCell ref="F5:H5"/>
    <mergeCell ref="D13:G13"/>
    <mergeCell ref="D7:D8"/>
    <mergeCell ref="G7:G8"/>
    <mergeCell ref="H7:H8"/>
    <mergeCell ref="B10:E10"/>
    <mergeCell ref="F10:H10"/>
  </mergeCells>
  <phoneticPr fontId="49" type="noConversion"/>
  <conditionalFormatting sqref="D9:E9">
    <cfRule type="expression" dxfId="21" priority="1" stopIfTrue="1">
      <formula>"iserror(f4)"</formula>
    </cfRule>
  </conditionalFormatting>
  <conditionalFormatting sqref="H9">
    <cfRule type="expression" dxfId="20" priority="2" stopIfTrue="1">
      <formula>ISERROR(H9)</formula>
    </cfRule>
  </conditionalFormatting>
  <pageMargins left="0.25" right="0.25" top="1" bottom="1" header="0.5" footer="0.5"/>
  <pageSetup scale="8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S142"/>
  <sheetViews>
    <sheetView showRowColHeaders="0" workbookViewId="0"/>
  </sheetViews>
  <sheetFormatPr defaultColWidth="0" defaultRowHeight="0" customHeight="1" zeroHeight="1"/>
  <cols>
    <col min="1" max="1" width="1.453125" customWidth="1"/>
    <col min="2" max="2" width="10.7265625" style="331" customWidth="1"/>
    <col min="3" max="3" width="31.7265625" style="331" customWidth="1"/>
    <col min="4" max="4" width="23.7265625" style="331" customWidth="1"/>
    <col min="5" max="5" width="27" style="331" customWidth="1"/>
    <col min="6" max="6" width="27.26953125" style="331" customWidth="1"/>
    <col min="7" max="7" width="3.26953125" style="331" customWidth="1"/>
    <col min="8" max="8" width="20.26953125" style="331" customWidth="1"/>
    <col min="9" max="10" width="0" style="331" hidden="1" customWidth="1"/>
    <col min="11" max="11" width="32.453125" style="331" hidden="1" customWidth="1"/>
    <col min="12" max="16384" width="0" style="331" hidden="1"/>
  </cols>
  <sheetData>
    <row r="1" spans="1:19" customFormat="1" ht="12.5">
      <c r="A1" s="331"/>
      <c r="B1" s="331"/>
      <c r="C1" s="331"/>
      <c r="D1" s="331"/>
      <c r="E1" s="331"/>
      <c r="F1" s="331"/>
      <c r="G1" s="331"/>
      <c r="H1" s="331"/>
      <c r="I1" s="77"/>
      <c r="J1" s="77"/>
      <c r="K1" s="77"/>
      <c r="L1" s="77"/>
      <c r="M1" s="77"/>
      <c r="N1" s="77"/>
      <c r="O1" s="77"/>
      <c r="P1" s="77"/>
      <c r="Q1" s="77"/>
      <c r="R1" s="77"/>
      <c r="S1" s="77"/>
    </row>
    <row r="2" spans="1:19" customFormat="1" ht="14">
      <c r="A2" s="331"/>
      <c r="B2" s="1823"/>
      <c r="C2" s="1824"/>
      <c r="D2" s="331"/>
      <c r="E2" s="331"/>
      <c r="F2" s="331"/>
      <c r="G2" s="331"/>
      <c r="H2" s="331"/>
      <c r="I2" s="77"/>
      <c r="J2" s="77"/>
      <c r="K2" s="77"/>
      <c r="L2" s="77"/>
      <c r="M2" s="77"/>
      <c r="N2" s="77"/>
      <c r="O2" s="77"/>
      <c r="P2" s="77"/>
      <c r="Q2" s="77"/>
      <c r="R2" s="77"/>
      <c r="S2" s="77"/>
    </row>
    <row r="3" spans="1:19" customFormat="1" ht="31.5" customHeight="1">
      <c r="A3" s="331"/>
      <c r="B3" s="331"/>
      <c r="C3" s="1821" t="s">
        <v>4040</v>
      </c>
      <c r="D3" s="1822"/>
      <c r="E3" s="1822"/>
      <c r="F3" s="1822"/>
      <c r="G3" s="331"/>
      <c r="H3" s="331"/>
      <c r="I3" s="77"/>
      <c r="J3" s="77"/>
      <c r="K3" s="77"/>
      <c r="L3" s="77"/>
      <c r="M3" s="77"/>
      <c r="N3" s="77"/>
      <c r="O3" s="77"/>
      <c r="P3" s="77"/>
      <c r="Q3" s="77"/>
      <c r="R3" s="77"/>
      <c r="S3" s="77"/>
    </row>
    <row r="4" spans="1:19" customFormat="1" ht="14.25" customHeight="1">
      <c r="A4" s="331"/>
      <c r="B4" s="331"/>
      <c r="C4" s="331"/>
      <c r="D4" s="333"/>
      <c r="E4" s="333"/>
      <c r="F4" s="334"/>
      <c r="G4" s="331"/>
      <c r="H4" s="331"/>
      <c r="I4" s="77"/>
      <c r="J4" s="77"/>
      <c r="K4" s="77"/>
      <c r="L4" s="77"/>
      <c r="M4" s="77"/>
      <c r="N4" s="77"/>
      <c r="O4" s="77"/>
      <c r="P4" s="77"/>
      <c r="Q4" s="77"/>
      <c r="R4" s="77"/>
      <c r="S4" s="77"/>
    </row>
    <row r="5" spans="1:19" customFormat="1" ht="20">
      <c r="A5" s="331"/>
      <c r="B5" s="335"/>
      <c r="C5" s="337"/>
      <c r="D5" s="337"/>
      <c r="E5" s="331"/>
      <c r="F5" s="1359"/>
      <c r="G5" s="1359"/>
      <c r="H5" s="1359"/>
      <c r="I5" s="77"/>
      <c r="J5" s="77"/>
      <c r="K5" s="79"/>
      <c r="L5" s="80"/>
      <c r="M5" s="80"/>
      <c r="N5" s="77"/>
      <c r="O5" s="77"/>
      <c r="P5" s="77"/>
      <c r="Q5" s="77"/>
      <c r="R5" s="77"/>
      <c r="S5" s="77"/>
    </row>
    <row r="6" spans="1:19" customFormat="1" ht="20">
      <c r="A6" s="331"/>
      <c r="B6" s="335"/>
      <c r="C6" s="1827" t="s">
        <v>4030</v>
      </c>
      <c r="D6" s="1827"/>
      <c r="E6" s="1827"/>
      <c r="F6" s="1827"/>
      <c r="G6" s="338"/>
      <c r="H6" s="338"/>
      <c r="I6" s="77"/>
      <c r="J6" s="77"/>
      <c r="K6" s="79"/>
      <c r="L6" s="80"/>
      <c r="M6" s="80"/>
      <c r="N6" s="77"/>
      <c r="O6" s="77"/>
      <c r="P6" s="77"/>
      <c r="Q6" s="77"/>
      <c r="R6" s="77"/>
      <c r="S6" s="77"/>
    </row>
    <row r="7" spans="1:19" customFormat="1" ht="5.25" customHeight="1" thickBot="1">
      <c r="A7" s="331"/>
      <c r="B7" s="337"/>
      <c r="C7" s="337"/>
      <c r="D7" s="337"/>
      <c r="E7" s="337"/>
      <c r="F7" s="337"/>
      <c r="G7" s="338"/>
      <c r="H7" s="338"/>
      <c r="I7" s="77"/>
      <c r="J7" s="77"/>
      <c r="K7" s="81"/>
      <c r="L7" s="77"/>
      <c r="M7" s="77"/>
      <c r="N7" s="77"/>
      <c r="O7" s="77"/>
      <c r="P7" s="77"/>
      <c r="Q7" s="77"/>
      <c r="R7" s="77"/>
      <c r="S7" s="77"/>
    </row>
    <row r="8" spans="1:19" customFormat="1" ht="21" customHeight="1" thickBot="1">
      <c r="A8" s="331"/>
      <c r="C8" s="309" t="s">
        <v>4031</v>
      </c>
      <c r="D8" s="310" t="s">
        <v>4032</v>
      </c>
      <c r="E8" s="310" t="s">
        <v>4033</v>
      </c>
      <c r="F8" s="310" t="s">
        <v>4034</v>
      </c>
      <c r="G8" s="338"/>
      <c r="H8" s="338"/>
      <c r="I8" s="77"/>
      <c r="J8" s="77"/>
      <c r="K8" s="1356"/>
      <c r="L8" s="1357"/>
      <c r="M8" s="1358"/>
      <c r="N8" s="77"/>
      <c r="O8" s="77"/>
      <c r="P8" s="77"/>
      <c r="Q8" s="77"/>
      <c r="R8" s="77"/>
      <c r="S8" s="77"/>
    </row>
    <row r="9" spans="1:19" customFormat="1" ht="26.25" customHeight="1" thickBot="1">
      <c r="A9" s="331"/>
      <c r="B9" s="339"/>
      <c r="C9" s="323"/>
      <c r="D9" s="316" t="str">
        <f>IF(C9=0,"",C9/100)</f>
        <v/>
      </c>
      <c r="E9" s="324" t="str">
        <f>IF(C9=0,"",D9*31)</f>
        <v/>
      </c>
      <c r="F9" s="324" t="str">
        <f>IF(C9=0,"",E9*12)</f>
        <v/>
      </c>
      <c r="G9" s="338"/>
      <c r="H9" s="338"/>
      <c r="I9" s="77"/>
      <c r="J9" s="77"/>
      <c r="K9" s="77"/>
      <c r="L9" s="77"/>
      <c r="M9" s="77"/>
      <c r="N9" s="77"/>
      <c r="O9" s="77"/>
      <c r="P9" s="77"/>
      <c r="Q9" s="77"/>
      <c r="R9" s="77"/>
      <c r="S9" s="77"/>
    </row>
    <row r="10" spans="1:19" ht="12.5">
      <c r="A10" s="331"/>
      <c r="B10" s="337"/>
      <c r="C10" s="337"/>
      <c r="D10" s="337"/>
      <c r="G10" s="338"/>
      <c r="H10" s="338"/>
    </row>
    <row r="11" spans="1:19" ht="12.5">
      <c r="A11" s="331"/>
      <c r="B11" s="337"/>
      <c r="C11" s="337"/>
      <c r="D11" s="337"/>
    </row>
    <row r="12" spans="1:19" ht="12.5">
      <c r="A12" s="331"/>
      <c r="B12" s="337"/>
      <c r="C12" s="337"/>
      <c r="D12" s="337"/>
    </row>
    <row r="13" spans="1:19" ht="12.5">
      <c r="A13" s="331"/>
    </row>
    <row r="14" spans="1:19" ht="12.5">
      <c r="A14" s="331"/>
    </row>
    <row r="15" spans="1:19" ht="12.5">
      <c r="A15" s="331"/>
    </row>
    <row r="16" spans="1:19" ht="12.5">
      <c r="A16" s="331"/>
    </row>
    <row r="17" spans="1:1" ht="12.5">
      <c r="A17" s="331"/>
    </row>
    <row r="18" spans="1:1" ht="12.5">
      <c r="A18" s="331"/>
    </row>
    <row r="19" spans="1:1" ht="12.5">
      <c r="A19" s="331"/>
    </row>
    <row r="20" spans="1:1" ht="12.5">
      <c r="A20" s="331"/>
    </row>
    <row r="21" spans="1:1" ht="12.5">
      <c r="A21" s="331"/>
    </row>
    <row r="22" spans="1:1" ht="12.5">
      <c r="A22" s="331"/>
    </row>
    <row r="23" spans="1:1" ht="12.5">
      <c r="A23" s="331"/>
    </row>
    <row r="24" spans="1:1" ht="12.5">
      <c r="A24" s="331"/>
    </row>
    <row r="25" spans="1:1" ht="12.5">
      <c r="A25" s="331"/>
    </row>
    <row r="26" spans="1:1" ht="12.5">
      <c r="A26" s="331"/>
    </row>
    <row r="27" spans="1:1" ht="12.5">
      <c r="A27" s="331"/>
    </row>
    <row r="28" spans="1:1" ht="12.5">
      <c r="A28" s="331"/>
    </row>
    <row r="29" spans="1:1" ht="12.5">
      <c r="A29" s="331"/>
    </row>
    <row r="30" spans="1:1" ht="12.5">
      <c r="A30" s="331"/>
    </row>
    <row r="31" spans="1:1" ht="12.5">
      <c r="A31" s="331"/>
    </row>
    <row r="32" spans="1:1" ht="12.5">
      <c r="A32" s="331"/>
    </row>
    <row r="33" spans="1:6" ht="12.5">
      <c r="A33" s="331"/>
    </row>
    <row r="34" spans="1:6" ht="12.5">
      <c r="A34" s="331"/>
    </row>
    <row r="35" spans="1:6" ht="12.5">
      <c r="A35" s="331"/>
      <c r="F35" s="472" t="s">
        <v>4041</v>
      </c>
    </row>
    <row r="36" spans="1:6" ht="12.5">
      <c r="A36" s="331"/>
    </row>
    <row r="37" spans="1:6" ht="12.5" hidden="1">
      <c r="A37" s="331"/>
    </row>
    <row r="38" spans="1:6" ht="12.5" hidden="1">
      <c r="A38" s="331"/>
    </row>
    <row r="39" spans="1:6" ht="12.5" hidden="1">
      <c r="A39" s="331"/>
    </row>
    <row r="40" spans="1:6" ht="12.5" hidden="1">
      <c r="A40" s="331"/>
    </row>
    <row r="41" spans="1:6" ht="12.5" hidden="1">
      <c r="A41" s="331"/>
    </row>
    <row r="42" spans="1:6" ht="12.5" hidden="1">
      <c r="A42" s="331"/>
    </row>
    <row r="43" spans="1:6" ht="12.5" hidden="1">
      <c r="A43" s="331"/>
    </row>
    <row r="44" spans="1:6" ht="12.5" hidden="1">
      <c r="A44" s="331"/>
    </row>
    <row r="45" spans="1:6" ht="12.5" hidden="1">
      <c r="A45" s="331"/>
    </row>
    <row r="46" spans="1:6" ht="12.5" hidden="1">
      <c r="A46" s="331"/>
    </row>
    <row r="47" spans="1:6" ht="12.5" hidden="1">
      <c r="A47" s="331"/>
    </row>
    <row r="48" spans="1:6" ht="12.5" hidden="1">
      <c r="A48" s="331"/>
    </row>
    <row r="49" spans="1:1" ht="12.5" hidden="1">
      <c r="A49" s="331"/>
    </row>
    <row r="50" spans="1:1" ht="12.5" hidden="1">
      <c r="A50" s="331"/>
    </row>
    <row r="51" spans="1:1" ht="12.5" hidden="1">
      <c r="A51" s="331"/>
    </row>
    <row r="52" spans="1:1" ht="12.5" hidden="1">
      <c r="A52" s="331"/>
    </row>
    <row r="53" spans="1:1" ht="12.5" hidden="1">
      <c r="A53" s="331"/>
    </row>
    <row r="54" spans="1:1" ht="12.5" hidden="1">
      <c r="A54" s="331"/>
    </row>
    <row r="55" spans="1:1" ht="12.5" hidden="1">
      <c r="A55" s="331"/>
    </row>
    <row r="56" spans="1:1" ht="12.5" hidden="1">
      <c r="A56" s="331"/>
    </row>
    <row r="57" spans="1:1" ht="12.5" hidden="1">
      <c r="A57" s="331"/>
    </row>
    <row r="58" spans="1:1" ht="12.5" hidden="1">
      <c r="A58" s="331"/>
    </row>
    <row r="59" spans="1:1" ht="12.5" hidden="1">
      <c r="A59" s="331"/>
    </row>
    <row r="60" spans="1:1" ht="12.5" hidden="1">
      <c r="A60" s="331"/>
    </row>
    <row r="61" spans="1:1" ht="12.5" hidden="1">
      <c r="A61" s="331"/>
    </row>
    <row r="62" spans="1:1" ht="12.5" hidden="1">
      <c r="A62" s="331"/>
    </row>
    <row r="63" spans="1:1" ht="12.5" hidden="1">
      <c r="A63" s="331"/>
    </row>
    <row r="64" spans="1:1" ht="12.5" hidden="1">
      <c r="A64" s="331"/>
    </row>
    <row r="65" spans="1:1" ht="12.5" hidden="1">
      <c r="A65" s="331"/>
    </row>
    <row r="66" spans="1:1" ht="12.5" hidden="1">
      <c r="A66" s="331"/>
    </row>
    <row r="67" spans="1:1" ht="12.5" hidden="1">
      <c r="A67" s="331"/>
    </row>
    <row r="68" spans="1:1" ht="12.5" hidden="1">
      <c r="A68" s="331"/>
    </row>
    <row r="69" spans="1:1" ht="12.5" hidden="1">
      <c r="A69" s="331"/>
    </row>
    <row r="70" spans="1:1" ht="12.5" hidden="1">
      <c r="A70" s="331"/>
    </row>
    <row r="71" spans="1:1" ht="12.5" hidden="1">
      <c r="A71" s="331"/>
    </row>
    <row r="72" spans="1:1" ht="12.5" hidden="1">
      <c r="A72" s="331"/>
    </row>
    <row r="73" spans="1:1" ht="12.5" hidden="1">
      <c r="A73" s="331"/>
    </row>
    <row r="74" spans="1:1" ht="12.5" hidden="1">
      <c r="A74" s="331"/>
    </row>
    <row r="75" spans="1:1" ht="12.5" hidden="1">
      <c r="A75" s="331"/>
    </row>
    <row r="76" spans="1:1" ht="12.5" hidden="1">
      <c r="A76" s="331"/>
    </row>
    <row r="77" spans="1:1" ht="12.5" hidden="1">
      <c r="A77" s="331"/>
    </row>
    <row r="78" spans="1:1" ht="12.5" hidden="1">
      <c r="A78" s="331"/>
    </row>
    <row r="79" spans="1:1" ht="12.5" hidden="1">
      <c r="A79" s="331"/>
    </row>
    <row r="80" spans="1:1" ht="12.5" hidden="1">
      <c r="A80" s="331"/>
    </row>
    <row r="81" spans="1:1" ht="12.5" hidden="1">
      <c r="A81" s="331"/>
    </row>
    <row r="82" spans="1:1" ht="12.5" hidden="1">
      <c r="A82" s="331"/>
    </row>
    <row r="83" spans="1:1" ht="12.5" hidden="1">
      <c r="A83" s="331"/>
    </row>
    <row r="84" spans="1:1" ht="12.5" hidden="1">
      <c r="A84" s="331"/>
    </row>
    <row r="85" spans="1:1" ht="12.5" hidden="1">
      <c r="A85" s="331"/>
    </row>
    <row r="86" spans="1:1" ht="12.5" hidden="1">
      <c r="A86" s="331"/>
    </row>
    <row r="87" spans="1:1" ht="12.5" hidden="1">
      <c r="A87" s="331"/>
    </row>
    <row r="88" spans="1:1" ht="12.5" hidden="1">
      <c r="A88" s="331"/>
    </row>
    <row r="89" spans="1:1" ht="12.5" hidden="1">
      <c r="A89" s="331"/>
    </row>
    <row r="90" spans="1:1" ht="12.5" hidden="1">
      <c r="A90" s="331"/>
    </row>
    <row r="91" spans="1:1" ht="12.5" hidden="1">
      <c r="A91" s="331"/>
    </row>
    <row r="92" spans="1:1" ht="12.5" hidden="1">
      <c r="A92" s="331"/>
    </row>
    <row r="93" spans="1:1" ht="12.5" hidden="1">
      <c r="A93" s="331"/>
    </row>
    <row r="94" spans="1:1" ht="12.5" hidden="1">
      <c r="A94" s="331"/>
    </row>
    <row r="95" spans="1:1" ht="12.5" hidden="1">
      <c r="A95" s="331"/>
    </row>
    <row r="96" spans="1:1" ht="12.5" hidden="1">
      <c r="A96" s="331"/>
    </row>
    <row r="97" spans="1:1" ht="12.5" hidden="1">
      <c r="A97" s="331"/>
    </row>
    <row r="98" spans="1:1" ht="12.5" hidden="1">
      <c r="A98" s="331"/>
    </row>
    <row r="99" spans="1:1" ht="12.5" hidden="1">
      <c r="A99" s="331"/>
    </row>
    <row r="100" spans="1:1" ht="12.5" hidden="1">
      <c r="A100" s="331"/>
    </row>
    <row r="101" spans="1:1" ht="12.5" hidden="1">
      <c r="A101" s="331"/>
    </row>
    <row r="102" spans="1:1" ht="12.5" hidden="1">
      <c r="A102" s="331"/>
    </row>
    <row r="103" spans="1:1" ht="12.5" hidden="1">
      <c r="A103" s="331"/>
    </row>
    <row r="104" spans="1:1" ht="12.5" hidden="1">
      <c r="A104" s="331"/>
    </row>
    <row r="105" spans="1:1" ht="12.5" hidden="1">
      <c r="A105" s="331"/>
    </row>
    <row r="106" spans="1:1" ht="12.5" hidden="1">
      <c r="A106" s="331"/>
    </row>
    <row r="107" spans="1:1" ht="12.5" hidden="1">
      <c r="A107" s="331"/>
    </row>
    <row r="108" spans="1:1" ht="12.5" hidden="1">
      <c r="A108" s="331"/>
    </row>
    <row r="109" spans="1:1" ht="12.5" hidden="1">
      <c r="A109" s="331"/>
    </row>
    <row r="110" spans="1:1" ht="12.5" hidden="1">
      <c r="A110" s="331"/>
    </row>
    <row r="111" spans="1:1" ht="12.5" hidden="1">
      <c r="A111" s="331"/>
    </row>
    <row r="112" spans="1:1" ht="12.5" hidden="1">
      <c r="A112" s="331"/>
    </row>
    <row r="113" spans="1:1" ht="12.5" hidden="1">
      <c r="A113" s="331"/>
    </row>
    <row r="114" spans="1:1" ht="12.5" hidden="1">
      <c r="A114" s="331"/>
    </row>
    <row r="115" spans="1:1" ht="12.5" hidden="1">
      <c r="A115" s="331"/>
    </row>
    <row r="116" spans="1:1" ht="12.5" hidden="1">
      <c r="A116" s="331"/>
    </row>
    <row r="117" spans="1:1" ht="12.5" hidden="1">
      <c r="A117" s="331"/>
    </row>
    <row r="118" spans="1:1" ht="12.5" hidden="1">
      <c r="A118" s="331"/>
    </row>
    <row r="119" spans="1:1" ht="12.5" hidden="1">
      <c r="A119" s="331"/>
    </row>
    <row r="120" spans="1:1" ht="12.5" hidden="1">
      <c r="A120" s="331"/>
    </row>
    <row r="121" spans="1:1" ht="12.5" hidden="1">
      <c r="A121" s="331"/>
    </row>
    <row r="122" spans="1:1" ht="12.5" hidden="1">
      <c r="A122" s="331"/>
    </row>
    <row r="123" spans="1:1" ht="12.5" hidden="1">
      <c r="A123" s="331"/>
    </row>
    <row r="124" spans="1:1" ht="12.5" hidden="1">
      <c r="A124" s="331"/>
    </row>
    <row r="125" spans="1:1" ht="12.5" hidden="1">
      <c r="A125" s="331"/>
    </row>
    <row r="126" spans="1:1" ht="12.5" hidden="1">
      <c r="A126" s="331"/>
    </row>
    <row r="127" spans="1:1" ht="12.5" hidden="1">
      <c r="A127" s="331"/>
    </row>
    <row r="128" spans="1:1" ht="12.5" hidden="1">
      <c r="A128" s="331"/>
    </row>
    <row r="129" spans="1:1" ht="12.5" hidden="1">
      <c r="A129" s="331"/>
    </row>
    <row r="130" spans="1:1" ht="12.5" hidden="1">
      <c r="A130" s="331"/>
    </row>
    <row r="131" spans="1:1" ht="12.5" hidden="1">
      <c r="A131" s="331"/>
    </row>
    <row r="132" spans="1:1" ht="12.5" hidden="1">
      <c r="A132" s="331"/>
    </row>
    <row r="133" spans="1:1" ht="12.5" hidden="1">
      <c r="A133" s="331"/>
    </row>
    <row r="134" spans="1:1" ht="12.5" hidden="1">
      <c r="A134" s="331"/>
    </row>
    <row r="135" spans="1:1" ht="12.5" hidden="1">
      <c r="A135" s="331"/>
    </row>
    <row r="136" spans="1:1" ht="12.5" hidden="1">
      <c r="A136" s="331"/>
    </row>
    <row r="137" spans="1:1" ht="12.75" customHeight="1">
      <c r="A137" s="331"/>
    </row>
    <row r="138" spans="1:1" ht="12.75" customHeight="1"/>
    <row r="139" spans="1:1" ht="12.75" customHeight="1"/>
    <row r="140" spans="1:1" ht="12.75" customHeight="1"/>
    <row r="141" spans="1:1" ht="12.75" customHeight="1"/>
    <row r="142" spans="1:1" ht="12.75" customHeight="1"/>
  </sheetData>
  <sheetProtection password="EF6F" sheet="1" objects="1" scenarios="1"/>
  <mergeCells count="3">
    <mergeCell ref="C6:F6"/>
    <mergeCell ref="B2:C2"/>
    <mergeCell ref="C3:F3"/>
  </mergeCells>
  <pageMargins left="0" right="0"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142"/>
  <sheetViews>
    <sheetView showRowColHeaders="0" workbookViewId="0"/>
  </sheetViews>
  <sheetFormatPr defaultColWidth="0" defaultRowHeight="12.5" zeroHeight="1"/>
  <cols>
    <col min="1" max="1" width="1.453125" customWidth="1"/>
    <col min="2" max="2" width="10.7265625" style="331" customWidth="1"/>
    <col min="3" max="3" width="31.7265625" style="331" customWidth="1"/>
    <col min="4" max="4" width="23.7265625" style="331" customWidth="1"/>
    <col min="5" max="5" width="27" style="331" customWidth="1"/>
    <col min="6" max="6" width="27.26953125" style="331" customWidth="1"/>
    <col min="7" max="7" width="3.26953125" style="331" customWidth="1"/>
    <col min="8" max="8" width="20.26953125" style="331" customWidth="1"/>
    <col min="9" max="10" width="0" style="331" hidden="1" customWidth="1"/>
    <col min="11" max="11" width="32.453125" style="331" hidden="1" customWidth="1"/>
    <col min="12" max="16384" width="0" style="331" hidden="1"/>
  </cols>
  <sheetData>
    <row r="1" spans="1:19" customFormat="1">
      <c r="A1" s="331"/>
      <c r="B1" s="331"/>
      <c r="C1" s="331"/>
      <c r="D1" s="331"/>
      <c r="E1" s="331"/>
      <c r="F1" s="331"/>
      <c r="G1" s="331"/>
      <c r="H1" s="331"/>
      <c r="I1" s="77"/>
      <c r="J1" s="77"/>
      <c r="K1" s="77"/>
      <c r="L1" s="77"/>
      <c r="M1" s="77"/>
      <c r="N1" s="77"/>
      <c r="O1" s="77"/>
      <c r="P1" s="77"/>
      <c r="Q1" s="77"/>
      <c r="R1" s="77"/>
      <c r="S1" s="77"/>
    </row>
    <row r="2" spans="1:19" customFormat="1" ht="14">
      <c r="A2" s="331"/>
      <c r="B2" s="1823"/>
      <c r="C2" s="1824"/>
      <c r="D2" s="331"/>
      <c r="E2" s="331"/>
      <c r="F2" s="331"/>
      <c r="G2" s="331"/>
      <c r="H2" s="331"/>
      <c r="I2" s="77"/>
      <c r="J2" s="77"/>
      <c r="K2" s="77"/>
      <c r="L2" s="77"/>
      <c r="M2" s="77"/>
      <c r="N2" s="77"/>
      <c r="O2" s="77"/>
      <c r="P2" s="77"/>
      <c r="Q2" s="77"/>
      <c r="R2" s="77"/>
      <c r="S2" s="77"/>
    </row>
    <row r="3" spans="1:19" customFormat="1" ht="31.5" customHeight="1">
      <c r="A3" s="331"/>
      <c r="B3" s="331"/>
      <c r="C3" s="1821" t="s">
        <v>4040</v>
      </c>
      <c r="D3" s="1822"/>
      <c r="E3" s="1822"/>
      <c r="F3" s="1822"/>
      <c r="G3" s="331"/>
      <c r="H3" s="331"/>
      <c r="I3" s="77"/>
      <c r="J3" s="77"/>
      <c r="K3" s="77"/>
      <c r="L3" s="77"/>
      <c r="M3" s="77"/>
      <c r="N3" s="77"/>
      <c r="O3" s="77"/>
      <c r="P3" s="77"/>
      <c r="Q3" s="77"/>
      <c r="R3" s="77"/>
      <c r="S3" s="77"/>
    </row>
    <row r="4" spans="1:19" customFormat="1" ht="14.25" customHeight="1">
      <c r="A4" s="331"/>
      <c r="B4" s="331"/>
      <c r="C4" s="331"/>
      <c r="D4" s="333"/>
      <c r="E4" s="333"/>
      <c r="F4" s="334"/>
      <c r="G4" s="331"/>
      <c r="H4" s="331"/>
      <c r="I4" s="77"/>
      <c r="J4" s="77"/>
      <c r="K4" s="77"/>
      <c r="L4" s="77"/>
      <c r="M4" s="77"/>
      <c r="N4" s="77"/>
      <c r="O4" s="77"/>
      <c r="P4" s="77"/>
      <c r="Q4" s="77"/>
      <c r="R4" s="77"/>
      <c r="S4" s="77"/>
    </row>
    <row r="5" spans="1:19" customFormat="1" ht="20">
      <c r="A5" s="331"/>
      <c r="B5" s="335"/>
      <c r="C5" s="337"/>
      <c r="D5" s="337"/>
      <c r="E5" s="331"/>
      <c r="F5" s="1359"/>
      <c r="G5" s="1359"/>
      <c r="H5" s="1359"/>
      <c r="I5" s="77"/>
      <c r="J5" s="77"/>
      <c r="K5" s="79"/>
      <c r="L5" s="80"/>
      <c r="M5" s="80"/>
      <c r="N5" s="77"/>
      <c r="O5" s="77"/>
      <c r="P5" s="77"/>
      <c r="Q5" s="77"/>
      <c r="R5" s="77"/>
      <c r="S5" s="77"/>
    </row>
    <row r="6" spans="1:19" customFormat="1" ht="20">
      <c r="A6" s="331"/>
      <c r="B6" s="335"/>
      <c r="C6" s="1827" t="s">
        <v>4030</v>
      </c>
      <c r="D6" s="1827"/>
      <c r="E6" s="1827"/>
      <c r="F6" s="1827"/>
      <c r="G6" s="338"/>
      <c r="H6" s="338"/>
      <c r="I6" s="77"/>
      <c r="J6" s="77"/>
      <c r="K6" s="79"/>
      <c r="L6" s="80"/>
      <c r="M6" s="80"/>
      <c r="N6" s="77"/>
      <c r="O6" s="77"/>
      <c r="P6" s="77"/>
      <c r="Q6" s="77"/>
      <c r="R6" s="77"/>
      <c r="S6" s="77"/>
    </row>
    <row r="7" spans="1:19" customFormat="1" ht="5.25" customHeight="1" thickBot="1">
      <c r="A7" s="331"/>
      <c r="B7" s="337"/>
      <c r="C7" s="337"/>
      <c r="D7" s="337"/>
      <c r="E7" s="337"/>
      <c r="F7" s="337"/>
      <c r="G7" s="338"/>
      <c r="H7" s="338"/>
      <c r="I7" s="77"/>
      <c r="J7" s="77"/>
      <c r="K7" s="81"/>
      <c r="L7" s="77"/>
      <c r="M7" s="77"/>
      <c r="N7" s="77"/>
      <c r="O7" s="77"/>
      <c r="P7" s="77"/>
      <c r="Q7" s="77"/>
      <c r="R7" s="77"/>
      <c r="S7" s="77"/>
    </row>
    <row r="8" spans="1:19" customFormat="1" ht="21" customHeight="1" thickBot="1">
      <c r="A8" s="331"/>
      <c r="C8" s="309" t="s">
        <v>4031</v>
      </c>
      <c r="D8" s="310" t="s">
        <v>4032</v>
      </c>
      <c r="E8" s="310" t="s">
        <v>4033</v>
      </c>
      <c r="F8" s="310" t="s">
        <v>4034</v>
      </c>
      <c r="G8" s="338"/>
      <c r="H8" s="338"/>
      <c r="I8" s="77"/>
      <c r="J8" s="77"/>
      <c r="K8" s="1356"/>
      <c r="L8" s="1357"/>
      <c r="M8" s="1358"/>
      <c r="N8" s="77"/>
      <c r="O8" s="77"/>
      <c r="P8" s="77"/>
      <c r="Q8" s="77"/>
      <c r="R8" s="77"/>
      <c r="S8" s="77"/>
    </row>
    <row r="9" spans="1:19" customFormat="1" ht="26.25" customHeight="1" thickBot="1">
      <c r="A9" s="331"/>
      <c r="B9" s="339"/>
      <c r="C9" s="323"/>
      <c r="D9" s="316" t="str">
        <f>IF(C9=0,"",C9/100)</f>
        <v/>
      </c>
      <c r="E9" s="324" t="str">
        <f>IF(C9=0,"",D9*31)</f>
        <v/>
      </c>
      <c r="F9" s="324" t="str">
        <f>IF(C9=0,"",E9*12)</f>
        <v/>
      </c>
      <c r="G9" s="338"/>
      <c r="H9" s="338"/>
      <c r="I9" s="77"/>
      <c r="J9" s="77"/>
      <c r="K9" s="77"/>
      <c r="L9" s="77"/>
      <c r="M9" s="77"/>
      <c r="N9" s="77"/>
      <c r="O9" s="77"/>
      <c r="P9" s="77"/>
      <c r="Q9" s="77"/>
      <c r="R9" s="77"/>
      <c r="S9" s="77"/>
    </row>
    <row r="10" spans="1:19">
      <c r="A10" s="331"/>
      <c r="B10" s="337"/>
      <c r="C10" s="337"/>
      <c r="D10" s="337"/>
      <c r="G10" s="338"/>
      <c r="H10" s="338"/>
    </row>
    <row r="11" spans="1:19">
      <c r="A11" s="331"/>
      <c r="B11" s="337"/>
      <c r="C11" s="337"/>
      <c r="D11" s="337"/>
    </row>
    <row r="12" spans="1:19">
      <c r="A12" s="331"/>
      <c r="B12" s="337"/>
      <c r="C12" s="337"/>
      <c r="D12" s="337"/>
    </row>
    <row r="13" spans="1:19">
      <c r="A13" s="331"/>
    </row>
    <row r="14" spans="1:19">
      <c r="A14" s="331"/>
    </row>
    <row r="15" spans="1:19">
      <c r="A15" s="331"/>
    </row>
    <row r="16" spans="1:19">
      <c r="A16" s="331"/>
    </row>
    <row r="17" spans="1:1">
      <c r="A17" s="331"/>
    </row>
    <row r="18" spans="1:1">
      <c r="A18" s="331"/>
    </row>
    <row r="19" spans="1:1">
      <c r="A19" s="331"/>
    </row>
    <row r="20" spans="1:1">
      <c r="A20" s="331"/>
    </row>
    <row r="21" spans="1:1">
      <c r="A21" s="331"/>
    </row>
    <row r="22" spans="1:1">
      <c r="A22" s="331"/>
    </row>
    <row r="23" spans="1:1">
      <c r="A23" s="331"/>
    </row>
    <row r="24" spans="1:1">
      <c r="A24" s="331"/>
    </row>
    <row r="25" spans="1:1">
      <c r="A25" s="331"/>
    </row>
    <row r="26" spans="1:1">
      <c r="A26" s="331"/>
    </row>
    <row r="27" spans="1:1">
      <c r="A27" s="331"/>
    </row>
    <row r="28" spans="1:1">
      <c r="A28" s="331"/>
    </row>
    <row r="29" spans="1:1">
      <c r="A29" s="331"/>
    </row>
    <row r="30" spans="1:1">
      <c r="A30" s="331"/>
    </row>
    <row r="31" spans="1:1">
      <c r="A31" s="331"/>
    </row>
    <row r="32" spans="1:1">
      <c r="A32" s="331"/>
    </row>
    <row r="33" spans="1:6">
      <c r="A33" s="331"/>
    </row>
    <row r="34" spans="1:6">
      <c r="A34" s="331"/>
    </row>
    <row r="35" spans="1:6">
      <c r="A35" s="331"/>
      <c r="F35" s="472" t="s">
        <v>4041</v>
      </c>
    </row>
    <row r="36" spans="1:6">
      <c r="A36" s="331"/>
    </row>
    <row r="37" spans="1:6" hidden="1">
      <c r="A37" s="331"/>
    </row>
    <row r="38" spans="1:6" hidden="1">
      <c r="A38" s="331"/>
    </row>
    <row r="39" spans="1:6" hidden="1">
      <c r="A39" s="331"/>
    </row>
    <row r="40" spans="1:6" hidden="1">
      <c r="A40" s="331"/>
    </row>
    <row r="41" spans="1:6" hidden="1">
      <c r="A41" s="331"/>
    </row>
    <row r="42" spans="1:6" hidden="1">
      <c r="A42" s="331"/>
    </row>
    <row r="43" spans="1:6" hidden="1">
      <c r="A43" s="331"/>
    </row>
    <row r="44" spans="1:6" hidden="1">
      <c r="A44" s="331"/>
    </row>
    <row r="45" spans="1:6" hidden="1">
      <c r="A45" s="331"/>
    </row>
    <row r="46" spans="1:6" hidden="1">
      <c r="A46" s="331"/>
    </row>
    <row r="47" spans="1:6" hidden="1">
      <c r="A47" s="331"/>
    </row>
    <row r="48" spans="1:6" hidden="1">
      <c r="A48" s="331"/>
    </row>
    <row r="49" spans="1:1" hidden="1">
      <c r="A49" s="331"/>
    </row>
    <row r="50" spans="1:1" hidden="1">
      <c r="A50" s="331"/>
    </row>
    <row r="51" spans="1:1" hidden="1">
      <c r="A51" s="331"/>
    </row>
    <row r="52" spans="1:1" hidden="1">
      <c r="A52" s="331"/>
    </row>
    <row r="53" spans="1:1" hidden="1">
      <c r="A53" s="331"/>
    </row>
    <row r="54" spans="1:1" hidden="1">
      <c r="A54" s="331"/>
    </row>
    <row r="55" spans="1:1" hidden="1">
      <c r="A55" s="331"/>
    </row>
    <row r="56" spans="1:1" hidden="1">
      <c r="A56" s="331"/>
    </row>
    <row r="57" spans="1:1" hidden="1">
      <c r="A57" s="331"/>
    </row>
    <row r="58" spans="1:1" hidden="1">
      <c r="A58" s="331"/>
    </row>
    <row r="59" spans="1:1" hidden="1">
      <c r="A59" s="331"/>
    </row>
    <row r="60" spans="1:1" hidden="1">
      <c r="A60" s="331"/>
    </row>
    <row r="61" spans="1:1" hidden="1">
      <c r="A61" s="331"/>
    </row>
    <row r="62" spans="1:1" hidden="1">
      <c r="A62" s="331"/>
    </row>
    <row r="63" spans="1:1" hidden="1">
      <c r="A63" s="331"/>
    </row>
    <row r="64" spans="1:1" hidden="1">
      <c r="A64" s="331"/>
    </row>
    <row r="65" spans="1:1" hidden="1">
      <c r="A65" s="331"/>
    </row>
    <row r="66" spans="1:1" hidden="1">
      <c r="A66" s="331"/>
    </row>
    <row r="67" spans="1:1" hidden="1">
      <c r="A67" s="331"/>
    </row>
    <row r="68" spans="1:1" hidden="1">
      <c r="A68" s="331"/>
    </row>
    <row r="69" spans="1:1" hidden="1">
      <c r="A69" s="331"/>
    </row>
    <row r="70" spans="1:1" hidden="1">
      <c r="A70" s="331"/>
    </row>
    <row r="71" spans="1:1" hidden="1">
      <c r="A71" s="331"/>
    </row>
    <row r="72" spans="1:1" hidden="1">
      <c r="A72" s="331"/>
    </row>
    <row r="73" spans="1:1" hidden="1">
      <c r="A73" s="331"/>
    </row>
    <row r="74" spans="1:1" hidden="1">
      <c r="A74" s="331"/>
    </row>
    <row r="75" spans="1:1" hidden="1">
      <c r="A75" s="331"/>
    </row>
    <row r="76" spans="1:1" hidden="1">
      <c r="A76" s="331"/>
    </row>
    <row r="77" spans="1:1" hidden="1">
      <c r="A77" s="331"/>
    </row>
    <row r="78" spans="1:1" hidden="1">
      <c r="A78" s="331"/>
    </row>
    <row r="79" spans="1:1" hidden="1">
      <c r="A79" s="331"/>
    </row>
    <row r="80" spans="1:1" hidden="1">
      <c r="A80" s="331"/>
    </row>
    <row r="81" spans="1:1" hidden="1">
      <c r="A81" s="331"/>
    </row>
    <row r="82" spans="1:1" hidden="1">
      <c r="A82" s="331"/>
    </row>
    <row r="83" spans="1:1" hidden="1">
      <c r="A83" s="331"/>
    </row>
    <row r="84" spans="1:1" hidden="1">
      <c r="A84" s="331"/>
    </row>
    <row r="85" spans="1:1" hidden="1">
      <c r="A85" s="331"/>
    </row>
    <row r="86" spans="1:1" hidden="1">
      <c r="A86" s="331"/>
    </row>
    <row r="87" spans="1:1" hidden="1">
      <c r="A87" s="331"/>
    </row>
    <row r="88" spans="1:1" hidden="1">
      <c r="A88" s="331"/>
    </row>
    <row r="89" spans="1:1" hidden="1">
      <c r="A89" s="331"/>
    </row>
    <row r="90" spans="1:1" hidden="1">
      <c r="A90" s="331"/>
    </row>
    <row r="91" spans="1:1" hidden="1">
      <c r="A91" s="331"/>
    </row>
    <row r="92" spans="1:1" hidden="1">
      <c r="A92" s="331"/>
    </row>
    <row r="93" spans="1:1" hidden="1">
      <c r="A93" s="331"/>
    </row>
    <row r="94" spans="1:1" hidden="1">
      <c r="A94" s="331"/>
    </row>
    <row r="95" spans="1:1" hidden="1">
      <c r="A95" s="331"/>
    </row>
    <row r="96" spans="1:1" hidden="1">
      <c r="A96" s="331"/>
    </row>
    <row r="97" spans="1:1" hidden="1">
      <c r="A97" s="331"/>
    </row>
    <row r="98" spans="1:1" hidden="1">
      <c r="A98" s="331"/>
    </row>
    <row r="99" spans="1:1" hidden="1">
      <c r="A99" s="331"/>
    </row>
    <row r="100" spans="1:1" hidden="1">
      <c r="A100" s="331"/>
    </row>
    <row r="101" spans="1:1" hidden="1">
      <c r="A101" s="331"/>
    </row>
    <row r="102" spans="1:1" hidden="1">
      <c r="A102" s="331"/>
    </row>
    <row r="103" spans="1:1" hidden="1">
      <c r="A103" s="331"/>
    </row>
    <row r="104" spans="1:1" hidden="1">
      <c r="A104" s="331"/>
    </row>
    <row r="105" spans="1:1" hidden="1">
      <c r="A105" s="331"/>
    </row>
    <row r="106" spans="1:1" hidden="1">
      <c r="A106" s="331"/>
    </row>
    <row r="107" spans="1:1" hidden="1">
      <c r="A107" s="331"/>
    </row>
    <row r="108" spans="1:1" hidden="1">
      <c r="A108" s="331"/>
    </row>
    <row r="109" spans="1:1" hidden="1">
      <c r="A109" s="331"/>
    </row>
    <row r="110" spans="1:1" hidden="1">
      <c r="A110" s="331"/>
    </row>
    <row r="111" spans="1:1" hidden="1">
      <c r="A111" s="331"/>
    </row>
    <row r="112" spans="1:1" hidden="1">
      <c r="A112" s="331"/>
    </row>
    <row r="113" spans="1:1" hidden="1">
      <c r="A113" s="331"/>
    </row>
    <row r="114" spans="1:1" hidden="1">
      <c r="A114" s="331"/>
    </row>
    <row r="115" spans="1:1" hidden="1">
      <c r="A115" s="331"/>
    </row>
    <row r="116" spans="1:1" hidden="1">
      <c r="A116" s="331"/>
    </row>
    <row r="117" spans="1:1" hidden="1">
      <c r="A117" s="331"/>
    </row>
    <row r="118" spans="1:1" hidden="1">
      <c r="A118" s="331"/>
    </row>
    <row r="119" spans="1:1" hidden="1">
      <c r="A119" s="331"/>
    </row>
    <row r="120" spans="1:1" hidden="1">
      <c r="A120" s="331"/>
    </row>
    <row r="121" spans="1:1" hidden="1">
      <c r="A121" s="331"/>
    </row>
    <row r="122" spans="1:1" hidden="1">
      <c r="A122" s="331"/>
    </row>
    <row r="123" spans="1:1" hidden="1">
      <c r="A123" s="331"/>
    </row>
    <row r="124" spans="1:1" hidden="1">
      <c r="A124" s="331"/>
    </row>
    <row r="125" spans="1:1" hidden="1">
      <c r="A125" s="331"/>
    </row>
    <row r="126" spans="1:1" hidden="1">
      <c r="A126" s="331"/>
    </row>
    <row r="127" spans="1:1" hidden="1">
      <c r="A127" s="331"/>
    </row>
    <row r="128" spans="1:1" hidden="1">
      <c r="A128" s="331"/>
    </row>
    <row r="129" spans="1:1" hidden="1">
      <c r="A129" s="331"/>
    </row>
    <row r="130" spans="1:1" hidden="1">
      <c r="A130" s="331"/>
    </row>
    <row r="131" spans="1:1" hidden="1">
      <c r="A131" s="331"/>
    </row>
    <row r="132" spans="1:1" hidden="1">
      <c r="A132" s="331"/>
    </row>
    <row r="133" spans="1:1" hidden="1">
      <c r="A133" s="331"/>
    </row>
    <row r="134" spans="1:1" hidden="1">
      <c r="A134" s="331"/>
    </row>
    <row r="135" spans="1:1" hidden="1">
      <c r="A135" s="331"/>
    </row>
    <row r="136" spans="1:1" hidden="1">
      <c r="A136" s="331"/>
    </row>
    <row r="137" spans="1:1" ht="12.75" customHeight="1">
      <c r="A137" s="331"/>
    </row>
    <row r="138" spans="1:1" ht="12.75" customHeight="1"/>
    <row r="139" spans="1:1" ht="12.75" customHeight="1"/>
    <row r="140" spans="1:1" ht="12.75" customHeight="1"/>
    <row r="141" spans="1:1" ht="12.75" customHeight="1"/>
    <row r="142" spans="1:1" ht="12.75" customHeight="1"/>
  </sheetData>
  <sheetProtection password="EF6F" sheet="1" objects="1" scenarios="1"/>
  <mergeCells count="3">
    <mergeCell ref="B2:C2"/>
    <mergeCell ref="C3:F3"/>
    <mergeCell ref="C6:F6"/>
  </mergeCells>
  <pageMargins left="0.7" right="0.7" top="0.75" bottom="0.75" header="0.3" footer="0.3"/>
  <pageSetup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theme="9" tint="-0.249977111117893"/>
  </sheetPr>
  <dimension ref="A1:Z443"/>
  <sheetViews>
    <sheetView showGridLines="0" showRowColHeaders="0" workbookViewId="0"/>
  </sheetViews>
  <sheetFormatPr defaultColWidth="0" defaultRowHeight="12.5" zeroHeight="1"/>
  <cols>
    <col min="1" max="11" width="9.1796875" customWidth="1"/>
  </cols>
  <sheetData>
    <row r="1" spans="1:26">
      <c r="A1" s="213"/>
      <c r="B1" s="213"/>
      <c r="C1" s="213"/>
      <c r="D1" s="213"/>
      <c r="E1" s="213"/>
      <c r="F1" s="213"/>
      <c r="G1" s="213"/>
      <c r="H1" s="213"/>
      <c r="I1" s="213"/>
      <c r="J1" s="213"/>
      <c r="K1" s="213"/>
      <c r="L1" s="63"/>
      <c r="M1" s="63"/>
      <c r="N1" s="63"/>
      <c r="O1" s="63"/>
      <c r="P1" s="63"/>
      <c r="Q1" s="63"/>
      <c r="R1" s="63"/>
      <c r="S1" s="63"/>
      <c r="T1" s="63"/>
      <c r="U1" s="63"/>
      <c r="V1" s="63"/>
      <c r="W1" s="63"/>
      <c r="X1" s="63"/>
      <c r="Y1" s="63"/>
      <c r="Z1" s="63"/>
    </row>
    <row r="2" spans="1:26" ht="13">
      <c r="A2" s="1640"/>
      <c r="B2" s="214"/>
      <c r="C2" s="1640"/>
      <c r="D2" s="1640"/>
      <c r="E2" s="1640"/>
      <c r="F2" s="1640"/>
      <c r="G2" s="1640"/>
      <c r="H2" s="1640"/>
      <c r="I2" s="1640"/>
      <c r="J2" s="1640"/>
      <c r="K2" s="1640"/>
      <c r="L2" s="10"/>
      <c r="M2" s="10"/>
      <c r="N2" s="10"/>
      <c r="O2" s="10"/>
      <c r="P2" s="10"/>
      <c r="Q2" s="10"/>
      <c r="R2" s="10"/>
      <c r="S2" s="10"/>
      <c r="T2" s="10"/>
      <c r="U2" s="10"/>
      <c r="V2" s="10"/>
      <c r="W2" s="10"/>
      <c r="X2" s="10"/>
      <c r="Y2" s="10"/>
      <c r="Z2" s="10"/>
    </row>
    <row r="3" spans="1:26" ht="13">
      <c r="A3" s="1727"/>
      <c r="B3" s="1727"/>
      <c r="C3" s="1727"/>
      <c r="D3" s="1640"/>
      <c r="E3" s="1640"/>
      <c r="F3" s="1640"/>
      <c r="G3" s="1640"/>
      <c r="H3" s="1640"/>
      <c r="I3" s="1640"/>
      <c r="J3" s="1640"/>
      <c r="K3" s="1640"/>
      <c r="L3" s="10"/>
      <c r="M3" s="10"/>
      <c r="N3" s="10"/>
      <c r="O3" s="10"/>
      <c r="P3" s="10"/>
      <c r="Q3" s="10"/>
      <c r="R3" s="10"/>
      <c r="S3" s="10"/>
      <c r="T3" s="10"/>
      <c r="U3" s="10"/>
      <c r="V3" s="10"/>
      <c r="W3" s="10"/>
      <c r="X3" s="10"/>
      <c r="Y3" s="10"/>
      <c r="Z3" s="10"/>
    </row>
    <row r="4" spans="1:26" ht="6" customHeight="1">
      <c r="A4" s="1640"/>
      <c r="B4" s="1640"/>
      <c r="C4" s="1640"/>
      <c r="D4" s="1640"/>
      <c r="E4" s="1640"/>
      <c r="F4" s="1640"/>
      <c r="G4" s="1640"/>
      <c r="I4" s="1640"/>
      <c r="J4" s="1640"/>
      <c r="K4" s="1640"/>
      <c r="L4" s="10"/>
      <c r="M4" s="10"/>
      <c r="N4" s="10"/>
      <c r="O4" s="10"/>
      <c r="P4" s="10"/>
      <c r="Q4" s="10"/>
      <c r="R4" s="10"/>
      <c r="S4" s="10"/>
      <c r="T4" s="10"/>
      <c r="U4" s="10"/>
      <c r="V4" s="10"/>
      <c r="W4" s="10"/>
      <c r="X4" s="10"/>
      <c r="Y4" s="10"/>
      <c r="Z4" s="10"/>
    </row>
    <row r="5" spans="1:26" ht="6" customHeight="1">
      <c r="A5" s="1640"/>
      <c r="B5" s="1640"/>
      <c r="C5" s="1640"/>
      <c r="D5" s="1640"/>
      <c r="E5" s="1640"/>
      <c r="F5" s="1640"/>
      <c r="G5" s="1640"/>
      <c r="H5" s="1640"/>
      <c r="I5" s="1640"/>
      <c r="J5" s="1640"/>
      <c r="K5" s="1640"/>
      <c r="L5" s="10"/>
      <c r="M5" s="10"/>
      <c r="N5" s="10"/>
      <c r="O5" s="10"/>
      <c r="P5" s="10"/>
      <c r="Q5" s="10"/>
      <c r="R5" s="10"/>
      <c r="S5" s="10"/>
      <c r="T5" s="10"/>
      <c r="U5" s="10"/>
      <c r="V5" s="10"/>
      <c r="W5" s="10"/>
      <c r="X5" s="10"/>
      <c r="Y5" s="10"/>
      <c r="Z5" s="10"/>
    </row>
    <row r="6" spans="1:26" ht="15.75" customHeight="1">
      <c r="A6" s="1640"/>
      <c r="B6" s="215" t="s">
        <v>4042</v>
      </c>
      <c r="C6" s="1640"/>
      <c r="D6" s="1640"/>
      <c r="E6" s="1640"/>
      <c r="F6" s="1640"/>
      <c r="G6" s="1640"/>
      <c r="H6" s="1640"/>
      <c r="I6" s="1640"/>
      <c r="J6" s="1640"/>
      <c r="K6" s="1640"/>
      <c r="L6" s="10"/>
      <c r="M6" s="10"/>
      <c r="N6" s="10"/>
      <c r="O6" s="10"/>
      <c r="P6" s="10"/>
      <c r="Q6" s="10"/>
      <c r="R6" s="10"/>
      <c r="S6" s="10"/>
      <c r="T6" s="10"/>
      <c r="U6" s="10"/>
      <c r="V6" s="10"/>
      <c r="W6" s="10"/>
      <c r="X6" s="10"/>
      <c r="Y6" s="10"/>
      <c r="Z6" s="10"/>
    </row>
    <row r="7" spans="1:26" ht="6" customHeight="1">
      <c r="A7" s="1640"/>
      <c r="B7" s="1640"/>
      <c r="C7" s="1640"/>
      <c r="D7" s="1640"/>
      <c r="E7" s="1640"/>
      <c r="F7" s="1640"/>
      <c r="G7" s="1640"/>
      <c r="H7" s="1640"/>
      <c r="I7" s="1640"/>
      <c r="J7" s="1640"/>
      <c r="K7" s="1640"/>
      <c r="L7" s="10"/>
      <c r="M7" s="10"/>
      <c r="N7" s="10"/>
      <c r="O7" s="10"/>
      <c r="P7" s="10"/>
      <c r="Q7" s="10"/>
      <c r="R7" s="10"/>
      <c r="S7" s="10"/>
      <c r="T7" s="10"/>
      <c r="U7" s="10"/>
      <c r="V7" s="10"/>
      <c r="W7" s="10"/>
      <c r="X7" s="10"/>
      <c r="Y7" s="10"/>
      <c r="Z7" s="10"/>
    </row>
    <row r="8" spans="1:26" ht="15.5">
      <c r="A8" s="1640"/>
      <c r="B8" s="216" t="s">
        <v>4043</v>
      </c>
      <c r="C8" s="1640"/>
      <c r="D8" s="1640"/>
      <c r="E8" s="1640"/>
      <c r="F8" s="1640"/>
      <c r="G8" s="1640"/>
      <c r="H8" s="1640"/>
      <c r="I8" s="1640"/>
      <c r="J8" s="1640"/>
      <c r="K8" s="1640"/>
      <c r="L8" s="10"/>
      <c r="M8" s="10"/>
      <c r="N8" s="10"/>
      <c r="O8" s="10"/>
      <c r="P8" s="10"/>
      <c r="Q8" s="10"/>
      <c r="R8" s="10"/>
      <c r="S8" s="10"/>
      <c r="T8" s="10"/>
      <c r="U8" s="10"/>
      <c r="V8" s="10"/>
      <c r="W8" s="10"/>
      <c r="X8" s="10"/>
      <c r="Y8" s="10"/>
      <c r="Z8" s="10"/>
    </row>
    <row r="9" spans="1:26" ht="15.5">
      <c r="A9" s="1640"/>
      <c r="B9" s="216" t="s">
        <v>4044</v>
      </c>
      <c r="C9" s="1640"/>
      <c r="D9" s="1640"/>
      <c r="E9" s="1640"/>
      <c r="F9" s="1640"/>
      <c r="G9" s="1640"/>
      <c r="H9" s="1640"/>
      <c r="I9" s="1640"/>
      <c r="J9" s="1640"/>
      <c r="K9" s="1640"/>
      <c r="L9" s="10"/>
      <c r="M9" s="10"/>
      <c r="N9" s="10"/>
      <c r="O9" s="10"/>
      <c r="P9" s="10"/>
      <c r="Q9" s="10"/>
      <c r="R9" s="10"/>
      <c r="S9" s="10"/>
      <c r="T9" s="10"/>
      <c r="U9" s="10"/>
      <c r="V9" s="10"/>
      <c r="W9" s="10"/>
      <c r="X9" s="10"/>
      <c r="Y9" s="10"/>
      <c r="Z9" s="10"/>
    </row>
    <row r="10" spans="1:26" ht="9" customHeight="1">
      <c r="A10" s="1640"/>
      <c r="B10" s="1640"/>
      <c r="C10" s="1640"/>
      <c r="D10" s="1640"/>
      <c r="E10" s="1640"/>
      <c r="F10" s="1640"/>
      <c r="G10" s="1640"/>
      <c r="H10" s="1640"/>
      <c r="I10" s="1640"/>
      <c r="J10" s="1640"/>
      <c r="K10" s="1640"/>
      <c r="L10" s="10"/>
      <c r="M10" s="10"/>
      <c r="N10" s="10"/>
      <c r="O10" s="10"/>
      <c r="P10" s="10"/>
      <c r="Q10" s="10"/>
      <c r="R10" s="10"/>
      <c r="S10" s="10"/>
      <c r="T10" s="10"/>
      <c r="U10" s="10"/>
      <c r="V10" s="10"/>
      <c r="W10" s="10"/>
      <c r="X10" s="10"/>
      <c r="Y10" s="10"/>
      <c r="Z10" s="10"/>
    </row>
    <row r="11" spans="1:26" ht="23">
      <c r="A11" s="217"/>
      <c r="B11" s="218" t="s">
        <v>4045</v>
      </c>
      <c r="C11" s="219"/>
      <c r="D11" s="219"/>
      <c r="E11" s="219"/>
      <c r="F11" s="219"/>
      <c r="G11" s="219"/>
      <c r="H11" s="1360"/>
      <c r="I11" s="1640"/>
      <c r="J11" s="1640"/>
      <c r="K11" s="1640"/>
      <c r="L11" s="10"/>
      <c r="M11" s="10"/>
      <c r="N11" s="10"/>
      <c r="O11" s="10"/>
      <c r="P11" s="10"/>
      <c r="Q11" s="10"/>
      <c r="R11" s="10"/>
      <c r="S11" s="10"/>
      <c r="T11" s="10"/>
      <c r="U11" s="10"/>
      <c r="V11" s="10"/>
      <c r="W11" s="10"/>
      <c r="X11" s="10"/>
      <c r="Y11" s="10"/>
      <c r="Z11" s="10"/>
    </row>
    <row r="12" spans="1:26" ht="6" customHeight="1">
      <c r="A12" s="1640"/>
      <c r="B12" s="220"/>
      <c r="C12" s="183"/>
      <c r="D12" s="183"/>
      <c r="E12" s="183"/>
      <c r="F12" s="183"/>
      <c r="G12" s="183"/>
      <c r="H12" s="1361"/>
      <c r="I12" s="1640"/>
      <c r="J12" s="1640"/>
      <c r="K12" s="1640"/>
      <c r="L12" s="10"/>
      <c r="M12" s="10"/>
      <c r="N12" s="10"/>
      <c r="O12" s="10"/>
      <c r="P12" s="10"/>
      <c r="Q12" s="10"/>
      <c r="R12" s="10"/>
      <c r="S12" s="10"/>
      <c r="T12" s="10"/>
      <c r="U12" s="10"/>
      <c r="V12" s="10"/>
      <c r="W12" s="10"/>
      <c r="X12" s="10"/>
      <c r="Y12" s="10"/>
      <c r="Z12" s="10"/>
    </row>
    <row r="13" spans="1:26" ht="14">
      <c r="A13" s="1640"/>
      <c r="B13" s="220" t="s">
        <v>4046</v>
      </c>
      <c r="C13" s="183"/>
      <c r="D13" s="183"/>
      <c r="E13" s="183"/>
      <c r="F13" s="183"/>
      <c r="G13" s="221"/>
      <c r="H13" s="1361"/>
      <c r="I13" s="1640"/>
      <c r="J13" s="1640"/>
      <c r="K13" s="1640"/>
      <c r="L13" s="10"/>
      <c r="M13" s="10"/>
      <c r="N13" s="10"/>
      <c r="O13" s="10"/>
      <c r="P13" s="10"/>
      <c r="Q13" s="10"/>
      <c r="R13" s="10"/>
      <c r="S13" s="10"/>
      <c r="T13" s="10"/>
      <c r="U13" s="10"/>
      <c r="V13" s="10"/>
      <c r="W13" s="10"/>
      <c r="X13" s="10"/>
      <c r="Y13" s="10"/>
      <c r="Z13" s="10"/>
    </row>
    <row r="14" spans="1:26" ht="14">
      <c r="A14" s="1640"/>
      <c r="B14" s="220" t="s">
        <v>4047</v>
      </c>
      <c r="C14" s="183"/>
      <c r="D14" s="183"/>
      <c r="E14" s="183"/>
      <c r="F14" s="183"/>
      <c r="G14" s="221"/>
      <c r="H14" s="1361"/>
      <c r="I14" s="1640"/>
      <c r="J14" s="1640"/>
      <c r="K14" s="1640"/>
      <c r="L14" s="10"/>
      <c r="M14" s="10"/>
      <c r="N14" s="10"/>
      <c r="O14" s="10"/>
      <c r="P14" s="10"/>
      <c r="Q14" s="10"/>
      <c r="R14" s="10"/>
      <c r="S14" s="10"/>
      <c r="T14" s="10"/>
      <c r="U14" s="10"/>
      <c r="V14" s="10"/>
      <c r="W14" s="10"/>
      <c r="X14" s="10"/>
      <c r="Y14" s="10"/>
      <c r="Z14" s="10"/>
    </row>
    <row r="15" spans="1:26" ht="14">
      <c r="A15" s="1640"/>
      <c r="B15" s="220" t="s">
        <v>4048</v>
      </c>
      <c r="C15" s="183"/>
      <c r="D15" s="183"/>
      <c r="E15" s="183"/>
      <c r="F15" s="183"/>
      <c r="G15" s="221"/>
      <c r="H15" s="1361"/>
      <c r="I15" s="1640"/>
      <c r="J15" s="1640"/>
      <c r="K15" s="1640"/>
      <c r="L15" s="10"/>
      <c r="M15" s="10"/>
      <c r="N15" s="10"/>
      <c r="O15" s="10"/>
      <c r="P15" s="10"/>
      <c r="Q15" s="10"/>
      <c r="R15" s="10"/>
      <c r="S15" s="10"/>
      <c r="T15" s="10"/>
      <c r="U15" s="10"/>
      <c r="V15" s="10"/>
      <c r="W15" s="10"/>
      <c r="X15" s="10"/>
      <c r="Y15" s="10"/>
      <c r="Z15" s="10"/>
    </row>
    <row r="16" spans="1:26" ht="14">
      <c r="A16" s="1640"/>
      <c r="B16" s="220" t="s">
        <v>4049</v>
      </c>
      <c r="C16" s="183"/>
      <c r="D16" s="183"/>
      <c r="E16" s="183"/>
      <c r="F16" s="183"/>
      <c r="G16" s="183"/>
      <c r="H16" s="1361"/>
      <c r="I16" s="1640"/>
      <c r="J16" s="1640"/>
      <c r="K16" s="1640"/>
      <c r="L16" s="10"/>
      <c r="M16" s="10"/>
      <c r="N16" s="10"/>
      <c r="O16" s="10"/>
      <c r="P16" s="10"/>
      <c r="Q16" s="10"/>
      <c r="R16" s="10"/>
      <c r="S16" s="10"/>
      <c r="T16" s="10"/>
      <c r="U16" s="10"/>
      <c r="V16" s="10"/>
      <c r="W16" s="10"/>
      <c r="X16" s="10"/>
      <c r="Y16" s="10"/>
      <c r="Z16" s="10"/>
    </row>
    <row r="17" spans="1:26" ht="14">
      <c r="A17" s="1640"/>
      <c r="B17" s="220" t="s">
        <v>4050</v>
      </c>
      <c r="C17" s="183"/>
      <c r="D17" s="183"/>
      <c r="E17" s="183"/>
      <c r="F17" s="183"/>
      <c r="G17" s="183"/>
      <c r="H17" s="1361"/>
      <c r="I17" s="1640"/>
      <c r="J17" s="1640"/>
      <c r="K17" s="1640"/>
      <c r="L17" s="10"/>
      <c r="M17" s="10"/>
      <c r="N17" s="10"/>
      <c r="O17" s="10"/>
      <c r="P17" s="10"/>
      <c r="Q17" s="10"/>
      <c r="R17" s="10"/>
      <c r="S17" s="10"/>
      <c r="T17" s="10"/>
      <c r="U17" s="10"/>
      <c r="V17" s="10"/>
      <c r="W17" s="10"/>
      <c r="X17" s="10"/>
      <c r="Y17" s="10"/>
      <c r="Z17" s="10"/>
    </row>
    <row r="18" spans="1:26" ht="14">
      <c r="A18" s="1640"/>
      <c r="B18" s="220" t="s">
        <v>4051</v>
      </c>
      <c r="C18" s="183"/>
      <c r="D18" s="183"/>
      <c r="E18" s="183"/>
      <c r="F18" s="183"/>
      <c r="G18" s="183"/>
      <c r="H18" s="1361"/>
      <c r="I18" s="1640"/>
      <c r="J18" s="1640"/>
      <c r="K18" s="1640"/>
      <c r="L18" s="10"/>
      <c r="M18" s="10"/>
      <c r="N18" s="10"/>
      <c r="O18" s="10"/>
      <c r="P18" s="10"/>
      <c r="Q18" s="10"/>
      <c r="R18" s="10"/>
      <c r="S18" s="10"/>
      <c r="T18" s="10"/>
      <c r="U18" s="10"/>
      <c r="V18" s="10"/>
      <c r="W18" s="10"/>
      <c r="X18" s="10"/>
      <c r="Y18" s="10"/>
      <c r="Z18" s="10"/>
    </row>
    <row r="19" spans="1:26" ht="14">
      <c r="A19" s="1640"/>
      <c r="B19" s="220" t="s">
        <v>4052</v>
      </c>
      <c r="C19" s="183"/>
      <c r="D19" s="183"/>
      <c r="E19" s="183"/>
      <c r="F19" s="183"/>
      <c r="G19" s="183"/>
      <c r="H19" s="1361"/>
      <c r="I19" s="1640"/>
      <c r="J19" s="1640"/>
      <c r="K19" s="1640"/>
      <c r="L19" s="10"/>
      <c r="M19" s="10"/>
      <c r="N19" s="10"/>
      <c r="O19" s="10"/>
      <c r="P19" s="10"/>
      <c r="Q19" s="10"/>
      <c r="R19" s="10"/>
      <c r="S19" s="10"/>
      <c r="T19" s="10"/>
      <c r="U19" s="10"/>
      <c r="V19" s="10"/>
      <c r="W19" s="10"/>
      <c r="X19" s="10"/>
      <c r="Y19" s="10"/>
      <c r="Z19" s="10"/>
    </row>
    <row r="20" spans="1:26" ht="14">
      <c r="A20" s="1640"/>
      <c r="B20" s="220" t="s">
        <v>4053</v>
      </c>
      <c r="C20" s="183"/>
      <c r="D20" s="183"/>
      <c r="E20" s="183"/>
      <c r="F20" s="183"/>
      <c r="G20" s="183"/>
      <c r="H20" s="1361"/>
      <c r="I20" s="1640"/>
      <c r="J20" s="1640"/>
      <c r="K20" s="1640"/>
      <c r="L20" s="10"/>
      <c r="M20" s="10"/>
      <c r="N20" s="10"/>
      <c r="O20" s="10"/>
      <c r="P20" s="10"/>
      <c r="Q20" s="10"/>
      <c r="R20" s="10"/>
      <c r="S20" s="10"/>
      <c r="T20" s="10"/>
      <c r="U20" s="10"/>
      <c r="V20" s="10"/>
      <c r="W20" s="10"/>
      <c r="X20" s="10"/>
      <c r="Y20" s="10"/>
      <c r="Z20" s="10"/>
    </row>
    <row r="21" spans="1:26" ht="6.75" customHeight="1">
      <c r="A21" s="1640"/>
      <c r="B21" s="222"/>
      <c r="C21" s="223"/>
      <c r="D21" s="223"/>
      <c r="E21" s="223"/>
      <c r="F21" s="223"/>
      <c r="G21" s="223"/>
      <c r="H21" s="1362"/>
      <c r="I21" s="1640"/>
      <c r="J21" s="1640"/>
      <c r="K21" s="1640"/>
      <c r="L21" s="10"/>
      <c r="M21" s="10"/>
      <c r="N21" s="10"/>
      <c r="O21" s="10"/>
      <c r="P21" s="10"/>
      <c r="Q21" s="10"/>
      <c r="R21" s="10"/>
      <c r="S21" s="10"/>
      <c r="T21" s="10"/>
      <c r="U21" s="10"/>
      <c r="V21" s="10"/>
      <c r="W21" s="10"/>
      <c r="X21" s="10"/>
      <c r="Y21" s="10"/>
      <c r="Z21" s="10"/>
    </row>
    <row r="22" spans="1:26" ht="22.5">
      <c r="A22" s="224"/>
      <c r="B22" s="218" t="s">
        <v>4054</v>
      </c>
      <c r="C22" s="219"/>
      <c r="D22" s="219"/>
      <c r="E22" s="219"/>
      <c r="F22" s="219"/>
      <c r="G22" s="219"/>
      <c r="H22" s="1360"/>
      <c r="I22" s="1640"/>
      <c r="J22" s="1640"/>
      <c r="K22" s="1640"/>
      <c r="L22" s="10"/>
      <c r="M22" s="10"/>
      <c r="N22" s="10"/>
      <c r="O22" s="10"/>
      <c r="P22" s="10"/>
      <c r="Q22" s="10"/>
      <c r="R22" s="10"/>
      <c r="S22" s="10"/>
      <c r="T22" s="10"/>
      <c r="U22" s="10"/>
      <c r="V22" s="10"/>
      <c r="W22" s="10"/>
      <c r="X22" s="10"/>
      <c r="Y22" s="10"/>
      <c r="Z22" s="10"/>
    </row>
    <row r="23" spans="1:26" ht="14">
      <c r="A23" s="1640"/>
      <c r="B23" s="220"/>
      <c r="C23" s="183"/>
      <c r="D23" s="183"/>
      <c r="E23" s="183"/>
      <c r="F23" s="183"/>
      <c r="G23" s="183"/>
      <c r="H23" s="1361"/>
      <c r="I23" s="1640"/>
      <c r="J23" s="1640"/>
      <c r="K23" s="1640"/>
      <c r="L23" s="10"/>
      <c r="M23" s="10"/>
      <c r="N23" s="10"/>
      <c r="O23" s="10"/>
      <c r="P23" s="10"/>
      <c r="Q23" s="10"/>
      <c r="R23" s="10"/>
      <c r="S23" s="10"/>
      <c r="T23" s="10"/>
      <c r="U23" s="10"/>
      <c r="V23" s="10"/>
      <c r="W23" s="10"/>
      <c r="X23" s="10"/>
      <c r="Y23" s="10"/>
      <c r="Z23" s="10"/>
    </row>
    <row r="24" spans="1:26" ht="14">
      <c r="A24" s="1640"/>
      <c r="B24" s="220" t="s">
        <v>4055</v>
      </c>
      <c r="C24" s="183"/>
      <c r="D24" s="183"/>
      <c r="E24" s="183"/>
      <c r="F24" s="183"/>
      <c r="G24" s="183"/>
      <c r="H24" s="1361"/>
      <c r="I24" s="1640"/>
      <c r="J24" s="1640"/>
      <c r="K24" s="1640"/>
      <c r="L24" s="10"/>
      <c r="M24" s="10"/>
      <c r="N24" s="10"/>
      <c r="O24" s="10"/>
      <c r="P24" s="10"/>
      <c r="Q24" s="10"/>
      <c r="R24" s="10"/>
      <c r="S24" s="10"/>
      <c r="T24" s="10"/>
      <c r="U24" s="10"/>
      <c r="V24" s="10"/>
      <c r="W24" s="10"/>
      <c r="X24" s="10"/>
      <c r="Y24" s="10"/>
      <c r="Z24" s="10"/>
    </row>
    <row r="25" spans="1:26" ht="14">
      <c r="A25" s="1640"/>
      <c r="B25" s="220" t="s">
        <v>4056</v>
      </c>
      <c r="C25" s="183"/>
      <c r="D25" s="183"/>
      <c r="E25" s="183"/>
      <c r="F25" s="183"/>
      <c r="G25" s="183"/>
      <c r="H25" s="1361"/>
      <c r="I25" s="1640"/>
      <c r="J25" s="1640"/>
      <c r="K25" s="1640"/>
      <c r="L25" s="10"/>
      <c r="M25" s="10"/>
      <c r="N25" s="10"/>
      <c r="O25" s="10"/>
      <c r="P25" s="10"/>
      <c r="Q25" s="10"/>
      <c r="R25" s="10"/>
      <c r="S25" s="10"/>
      <c r="T25" s="10"/>
      <c r="U25" s="10"/>
      <c r="V25" s="10"/>
      <c r="W25" s="10"/>
      <c r="X25" s="10"/>
      <c r="Y25" s="10"/>
      <c r="Z25" s="10"/>
    </row>
    <row r="26" spans="1:26" ht="14">
      <c r="A26" s="1640"/>
      <c r="B26" s="220" t="s">
        <v>4057</v>
      </c>
      <c r="C26" s="183"/>
      <c r="D26" s="183"/>
      <c r="E26" s="183"/>
      <c r="F26" s="183"/>
      <c r="G26" s="183"/>
      <c r="H26" s="1361"/>
      <c r="I26" s="1640"/>
      <c r="J26" s="1640"/>
      <c r="K26" s="1640"/>
      <c r="L26" s="10"/>
      <c r="M26" s="10"/>
      <c r="N26" s="10"/>
      <c r="O26" s="10"/>
      <c r="P26" s="10"/>
      <c r="Q26" s="10"/>
      <c r="R26" s="10"/>
      <c r="S26" s="10"/>
      <c r="T26" s="10"/>
      <c r="U26" s="10"/>
      <c r="V26" s="10"/>
      <c r="W26" s="10"/>
      <c r="X26" s="10"/>
      <c r="Y26" s="10"/>
      <c r="Z26" s="10"/>
    </row>
    <row r="27" spans="1:26" ht="14">
      <c r="A27" s="1640"/>
      <c r="B27" s="220" t="s">
        <v>4058</v>
      </c>
      <c r="C27" s="183"/>
      <c r="D27" s="183"/>
      <c r="E27" s="183"/>
      <c r="F27" s="183"/>
      <c r="G27" s="183"/>
      <c r="H27" s="1361"/>
      <c r="I27" s="1640"/>
      <c r="J27" s="1640"/>
      <c r="K27" s="1640"/>
      <c r="L27" s="10"/>
      <c r="M27" s="10"/>
      <c r="N27" s="10"/>
      <c r="O27" s="10"/>
      <c r="P27" s="10"/>
      <c r="Q27" s="10"/>
      <c r="R27" s="10"/>
      <c r="S27" s="10"/>
      <c r="T27" s="10"/>
      <c r="U27" s="10"/>
      <c r="V27" s="10"/>
      <c r="W27" s="10"/>
      <c r="X27" s="10"/>
      <c r="Y27" s="10"/>
      <c r="Z27" s="10"/>
    </row>
    <row r="28" spans="1:26" ht="14">
      <c r="A28" s="1640"/>
      <c r="B28" s="220" t="s">
        <v>4059</v>
      </c>
      <c r="C28" s="183"/>
      <c r="D28" s="183"/>
      <c r="E28" s="183"/>
      <c r="F28" s="183"/>
      <c r="G28" s="183"/>
      <c r="H28" s="1361"/>
      <c r="I28" s="1640"/>
      <c r="J28" s="1640"/>
      <c r="K28" s="1640"/>
      <c r="L28" s="10"/>
      <c r="M28" s="10"/>
      <c r="N28" s="10"/>
      <c r="O28" s="10"/>
      <c r="P28" s="10"/>
      <c r="Q28" s="10"/>
      <c r="R28" s="10"/>
      <c r="S28" s="10"/>
      <c r="T28" s="10"/>
      <c r="U28" s="10"/>
      <c r="V28" s="10"/>
      <c r="W28" s="10"/>
      <c r="X28" s="10"/>
      <c r="Y28" s="10"/>
      <c r="Z28" s="10"/>
    </row>
    <row r="29" spans="1:26" ht="14">
      <c r="A29" s="1640"/>
      <c r="B29" s="220" t="s">
        <v>4060</v>
      </c>
      <c r="C29" s="183"/>
      <c r="D29" s="183"/>
      <c r="E29" s="183"/>
      <c r="F29" s="183"/>
      <c r="G29" s="183"/>
      <c r="H29" s="1361"/>
      <c r="I29" s="1640"/>
      <c r="J29" s="1640"/>
      <c r="K29" s="1640"/>
      <c r="L29" s="10"/>
      <c r="M29" s="10"/>
      <c r="N29" s="10"/>
      <c r="O29" s="10"/>
      <c r="P29" s="10"/>
      <c r="Q29" s="10"/>
      <c r="R29" s="10"/>
      <c r="S29" s="10"/>
      <c r="T29" s="10"/>
      <c r="U29" s="10"/>
      <c r="V29" s="10"/>
      <c r="W29" s="10"/>
      <c r="X29" s="10"/>
      <c r="Y29" s="10"/>
      <c r="Z29" s="10"/>
    </row>
    <row r="30" spans="1:26" ht="14">
      <c r="A30" s="1640"/>
      <c r="B30" s="220" t="s">
        <v>4061</v>
      </c>
      <c r="C30" s="183"/>
      <c r="D30" s="183"/>
      <c r="E30" s="183"/>
      <c r="F30" s="183"/>
      <c r="G30" s="183"/>
      <c r="H30" s="1361"/>
      <c r="I30" s="1640"/>
      <c r="J30" s="1640"/>
      <c r="K30" s="1640"/>
      <c r="L30" s="10"/>
      <c r="M30" s="10"/>
      <c r="N30" s="10"/>
      <c r="O30" s="10"/>
      <c r="P30" s="10"/>
      <c r="Q30" s="10"/>
      <c r="R30" s="10"/>
      <c r="S30" s="10"/>
      <c r="T30" s="10"/>
      <c r="U30" s="10"/>
      <c r="V30" s="10"/>
      <c r="W30" s="10"/>
      <c r="X30" s="10"/>
      <c r="Y30" s="10"/>
      <c r="Z30" s="10"/>
    </row>
    <row r="31" spans="1:26" ht="14">
      <c r="A31" s="1640"/>
      <c r="B31" s="220" t="s">
        <v>4062</v>
      </c>
      <c r="C31" s="183"/>
      <c r="D31" s="183"/>
      <c r="E31" s="183"/>
      <c r="F31" s="183"/>
      <c r="G31" s="183"/>
      <c r="H31" s="1361"/>
      <c r="I31" s="1640"/>
      <c r="J31" s="1640"/>
      <c r="K31" s="1640"/>
      <c r="L31" s="10"/>
      <c r="M31" s="10"/>
      <c r="N31" s="10"/>
      <c r="O31" s="10"/>
      <c r="P31" s="10"/>
      <c r="Q31" s="10"/>
      <c r="R31" s="10"/>
      <c r="S31" s="10"/>
      <c r="T31" s="10"/>
      <c r="U31" s="10"/>
      <c r="V31" s="10"/>
      <c r="W31" s="10"/>
      <c r="X31" s="10"/>
      <c r="Y31" s="10"/>
      <c r="Z31" s="10"/>
    </row>
    <row r="32" spans="1:26" ht="8.25" customHeight="1">
      <c r="A32" s="1640"/>
      <c r="B32" s="222"/>
      <c r="C32" s="223"/>
      <c r="D32" s="223"/>
      <c r="E32" s="223"/>
      <c r="F32" s="223"/>
      <c r="G32" s="223"/>
      <c r="H32" s="1362"/>
      <c r="I32" s="1640"/>
      <c r="J32" s="1640"/>
      <c r="K32" s="1640"/>
      <c r="L32" s="10"/>
      <c r="M32" s="10"/>
      <c r="N32" s="10"/>
      <c r="O32" s="10"/>
      <c r="P32" s="10"/>
      <c r="Q32" s="10"/>
      <c r="R32" s="10"/>
      <c r="S32" s="10"/>
      <c r="T32" s="10"/>
      <c r="U32" s="10"/>
      <c r="V32" s="10"/>
      <c r="W32" s="10"/>
      <c r="X32" s="10"/>
      <c r="Y32" s="10"/>
      <c r="Z32" s="10"/>
    </row>
    <row r="33" spans="1:26" ht="23">
      <c r="A33" s="217"/>
      <c r="B33" s="218" t="s">
        <v>4063</v>
      </c>
      <c r="C33" s="219"/>
      <c r="D33" s="219"/>
      <c r="E33" s="219"/>
      <c r="F33" s="219"/>
      <c r="G33" s="219"/>
      <c r="H33" s="1360"/>
      <c r="I33" s="1640"/>
      <c r="J33" s="1640"/>
      <c r="K33" s="1640"/>
      <c r="L33" s="10"/>
      <c r="M33" s="10"/>
      <c r="N33" s="10"/>
      <c r="O33" s="10"/>
      <c r="P33" s="10"/>
      <c r="Q33" s="10"/>
      <c r="R33" s="10"/>
      <c r="S33" s="10"/>
      <c r="T33" s="10"/>
      <c r="U33" s="10"/>
      <c r="V33" s="10"/>
      <c r="W33" s="10"/>
      <c r="X33" s="10"/>
      <c r="Y33" s="10"/>
      <c r="Z33" s="10"/>
    </row>
    <row r="34" spans="1:26" ht="14">
      <c r="A34" s="1640"/>
      <c r="B34" s="225" t="s">
        <v>4054</v>
      </c>
      <c r="C34" s="183"/>
      <c r="D34" s="183"/>
      <c r="E34" s="183"/>
      <c r="F34" s="183"/>
      <c r="G34" s="183"/>
      <c r="H34" s="1361"/>
      <c r="I34" s="1640"/>
      <c r="J34" s="1640"/>
      <c r="K34" s="1640"/>
      <c r="L34" s="10"/>
      <c r="M34" s="10"/>
      <c r="N34" s="10"/>
      <c r="O34" s="10"/>
      <c r="P34" s="10"/>
      <c r="Q34" s="10"/>
      <c r="R34" s="10"/>
      <c r="S34" s="10"/>
      <c r="T34" s="10"/>
      <c r="U34" s="10"/>
      <c r="V34" s="10"/>
      <c r="W34" s="10"/>
      <c r="X34" s="10"/>
      <c r="Y34" s="10"/>
      <c r="Z34" s="10"/>
    </row>
    <row r="35" spans="1:26" ht="14">
      <c r="A35" s="1640"/>
      <c r="B35" s="220"/>
      <c r="C35" s="183"/>
      <c r="D35" s="183"/>
      <c r="E35" s="183"/>
      <c r="F35" s="183"/>
      <c r="G35" s="183"/>
      <c r="H35" s="1361"/>
      <c r="I35" s="1640"/>
      <c r="J35" s="1640"/>
      <c r="K35" s="1640"/>
      <c r="L35" s="10"/>
      <c r="M35" s="10"/>
      <c r="N35" s="10"/>
      <c r="O35" s="10"/>
      <c r="P35" s="10"/>
      <c r="Q35" s="10"/>
      <c r="R35" s="10"/>
      <c r="S35" s="10"/>
      <c r="T35" s="10"/>
      <c r="U35" s="10"/>
      <c r="V35" s="10"/>
      <c r="W35" s="10"/>
      <c r="X35" s="10"/>
      <c r="Y35" s="10"/>
      <c r="Z35" s="10"/>
    </row>
    <row r="36" spans="1:26" ht="14">
      <c r="A36" s="1640"/>
      <c r="B36" s="220" t="s">
        <v>4064</v>
      </c>
      <c r="C36" s="183"/>
      <c r="D36" s="183"/>
      <c r="E36" s="183"/>
      <c r="F36" s="183"/>
      <c r="G36" s="183"/>
      <c r="H36" s="1361"/>
      <c r="I36" s="1640"/>
      <c r="J36" s="1640"/>
      <c r="K36" s="1640"/>
      <c r="L36" s="10"/>
      <c r="M36" s="10"/>
      <c r="N36" s="10"/>
      <c r="O36" s="10"/>
      <c r="P36" s="10"/>
      <c r="Q36" s="10"/>
      <c r="R36" s="10"/>
      <c r="S36" s="10"/>
      <c r="T36" s="10"/>
      <c r="U36" s="10"/>
      <c r="V36" s="10"/>
      <c r="W36" s="10"/>
      <c r="X36" s="10"/>
      <c r="Y36" s="10"/>
      <c r="Z36" s="10"/>
    </row>
    <row r="37" spans="1:26" ht="14">
      <c r="A37" s="1640"/>
      <c r="B37" s="220" t="s">
        <v>4065</v>
      </c>
      <c r="C37" s="183"/>
      <c r="D37" s="183"/>
      <c r="E37" s="183"/>
      <c r="F37" s="183"/>
      <c r="G37" s="183"/>
      <c r="H37" s="1361"/>
      <c r="I37" s="1640"/>
      <c r="J37" s="1640"/>
      <c r="K37" s="1640"/>
      <c r="L37" s="10"/>
      <c r="M37" s="10"/>
      <c r="N37" s="10"/>
      <c r="O37" s="10"/>
      <c r="P37" s="10"/>
      <c r="Q37" s="10"/>
      <c r="R37" s="10"/>
      <c r="S37" s="10"/>
      <c r="T37" s="10"/>
      <c r="U37" s="10"/>
      <c r="V37" s="10"/>
      <c r="W37" s="10"/>
      <c r="X37" s="10"/>
      <c r="Y37" s="10"/>
      <c r="Z37" s="10"/>
    </row>
    <row r="38" spans="1:26" ht="14">
      <c r="A38" s="1640"/>
      <c r="B38" s="220" t="s">
        <v>4066</v>
      </c>
      <c r="C38" s="183"/>
      <c r="D38" s="183"/>
      <c r="E38" s="183"/>
      <c r="F38" s="183"/>
      <c r="G38" s="183"/>
      <c r="H38" s="1361"/>
      <c r="I38" s="1640"/>
      <c r="J38" s="1640"/>
      <c r="K38" s="1640"/>
      <c r="L38" s="10"/>
      <c r="M38" s="10"/>
      <c r="N38" s="10"/>
      <c r="O38" s="10"/>
      <c r="P38" s="10"/>
      <c r="Q38" s="10"/>
      <c r="R38" s="10"/>
      <c r="S38" s="10"/>
      <c r="T38" s="10"/>
      <c r="U38" s="10"/>
      <c r="V38" s="10"/>
      <c r="W38" s="10"/>
      <c r="X38" s="10"/>
      <c r="Y38" s="10"/>
      <c r="Z38" s="10"/>
    </row>
    <row r="39" spans="1:26" ht="14">
      <c r="A39" s="1640"/>
      <c r="B39" s="220" t="s">
        <v>4067</v>
      </c>
      <c r="C39" s="183"/>
      <c r="D39" s="183"/>
      <c r="E39" s="183"/>
      <c r="F39" s="183"/>
      <c r="G39" s="183"/>
      <c r="H39" s="1361"/>
      <c r="I39" s="1640"/>
      <c r="J39" s="1640"/>
      <c r="K39" s="1640"/>
      <c r="L39" s="10"/>
      <c r="M39" s="10"/>
      <c r="N39" s="10"/>
      <c r="O39" s="10"/>
      <c r="P39" s="10"/>
      <c r="Q39" s="10"/>
      <c r="R39" s="10"/>
      <c r="S39" s="10"/>
      <c r="T39" s="10"/>
      <c r="U39" s="10"/>
      <c r="V39" s="10"/>
      <c r="W39" s="10"/>
      <c r="X39" s="10"/>
      <c r="Y39" s="10"/>
      <c r="Z39" s="10"/>
    </row>
    <row r="40" spans="1:26" ht="14">
      <c r="A40" s="1640"/>
      <c r="B40" s="220"/>
      <c r="C40" s="183"/>
      <c r="D40" s="183"/>
      <c r="E40" s="183"/>
      <c r="F40" s="183"/>
      <c r="G40" s="183"/>
      <c r="H40" s="1361"/>
      <c r="I40" s="1640"/>
      <c r="J40" s="1640"/>
      <c r="K40" s="1640"/>
      <c r="L40" s="10"/>
      <c r="M40" s="10"/>
      <c r="N40" s="10"/>
      <c r="O40" s="10"/>
      <c r="P40" s="10"/>
      <c r="Q40" s="10"/>
      <c r="R40" s="10"/>
      <c r="S40" s="10"/>
      <c r="T40" s="10"/>
      <c r="U40" s="10"/>
      <c r="V40" s="10"/>
      <c r="W40" s="10"/>
      <c r="X40" s="10"/>
      <c r="Y40" s="10"/>
      <c r="Z40" s="10"/>
    </row>
    <row r="41" spans="1:26" ht="14">
      <c r="A41" s="1640"/>
      <c r="B41" s="220"/>
      <c r="C41" s="183"/>
      <c r="D41" s="183"/>
      <c r="E41" s="183"/>
      <c r="F41" s="183"/>
      <c r="G41" s="183"/>
      <c r="H41" s="1361"/>
      <c r="I41" s="1640"/>
      <c r="J41" s="1640"/>
      <c r="K41" s="1640"/>
      <c r="L41" s="10"/>
      <c r="M41" s="10"/>
      <c r="N41" s="10"/>
      <c r="O41" s="10"/>
      <c r="P41" s="10"/>
      <c r="Q41" s="10"/>
      <c r="R41" s="10"/>
      <c r="S41" s="10"/>
      <c r="T41" s="10"/>
      <c r="U41" s="10"/>
      <c r="V41" s="10"/>
      <c r="W41" s="10"/>
      <c r="X41" s="10"/>
      <c r="Y41" s="10"/>
      <c r="Z41" s="10"/>
    </row>
    <row r="42" spans="1:26" ht="14">
      <c r="A42" s="1640"/>
      <c r="B42" s="220"/>
      <c r="C42" s="183"/>
      <c r="D42" s="183"/>
      <c r="E42" s="183"/>
      <c r="F42" s="183"/>
      <c r="G42" s="183"/>
      <c r="H42" s="1361"/>
      <c r="I42" s="1640"/>
      <c r="J42" s="1640"/>
      <c r="K42" s="1640"/>
      <c r="L42" s="10"/>
      <c r="M42" s="10"/>
      <c r="N42" s="10"/>
      <c r="O42" s="10"/>
      <c r="P42" s="10"/>
      <c r="Q42" s="10"/>
      <c r="R42" s="10"/>
      <c r="S42" s="10"/>
      <c r="T42" s="10"/>
      <c r="U42" s="10"/>
      <c r="V42" s="10"/>
      <c r="W42" s="10"/>
      <c r="X42" s="10"/>
      <c r="Y42" s="10"/>
      <c r="Z42" s="10"/>
    </row>
    <row r="43" spans="1:26" ht="14">
      <c r="A43" s="1640"/>
      <c r="B43" s="222"/>
      <c r="C43" s="223"/>
      <c r="D43" s="223"/>
      <c r="E43" s="223"/>
      <c r="F43" s="223"/>
      <c r="G43" s="223"/>
      <c r="H43" s="1362"/>
      <c r="I43" s="1640"/>
      <c r="J43" s="1832" t="s">
        <v>4037</v>
      </c>
      <c r="K43" s="1832"/>
      <c r="L43" s="10"/>
      <c r="M43" s="10"/>
      <c r="N43" s="10"/>
      <c r="O43" s="10"/>
      <c r="P43" s="10"/>
      <c r="Q43" s="10"/>
      <c r="R43" s="10"/>
      <c r="S43" s="10"/>
      <c r="T43" s="10"/>
      <c r="U43" s="10"/>
      <c r="V43" s="10"/>
      <c r="W43" s="10"/>
      <c r="X43" s="10"/>
      <c r="Y43" s="10"/>
      <c r="Z43" s="10"/>
    </row>
    <row r="44" spans="1:26" ht="14" hidden="1">
      <c r="A44" s="10"/>
      <c r="B44" s="181"/>
      <c r="C44" s="181"/>
      <c r="D44" s="181"/>
      <c r="E44" s="181"/>
      <c r="F44" s="181"/>
      <c r="G44" s="181"/>
      <c r="H44" s="10"/>
      <c r="I44" s="10"/>
      <c r="J44" s="10"/>
      <c r="K44" s="10"/>
      <c r="L44" s="10"/>
      <c r="M44" s="10"/>
      <c r="N44" s="10"/>
      <c r="O44" s="10"/>
      <c r="P44" s="10"/>
      <c r="Q44" s="10"/>
      <c r="R44" s="10"/>
      <c r="S44" s="10"/>
      <c r="T44" s="10"/>
      <c r="U44" s="10"/>
      <c r="V44" s="10"/>
      <c r="W44" s="10"/>
      <c r="X44" s="10"/>
      <c r="Y44" s="10"/>
      <c r="Z44" s="10"/>
    </row>
    <row r="45" spans="1:26" ht="14" hidden="1">
      <c r="A45" s="10"/>
      <c r="B45" s="181"/>
      <c r="C45" s="181"/>
      <c r="D45" s="181"/>
      <c r="E45" s="181"/>
      <c r="F45" s="181"/>
      <c r="G45" s="181"/>
      <c r="H45" s="10"/>
      <c r="I45" s="10"/>
      <c r="J45" s="10"/>
      <c r="K45" s="10"/>
      <c r="L45" s="10"/>
      <c r="M45" s="10"/>
      <c r="N45" s="10"/>
      <c r="O45" s="10"/>
      <c r="P45" s="10"/>
      <c r="Q45" s="10"/>
      <c r="R45" s="10"/>
      <c r="S45" s="10"/>
      <c r="T45" s="10"/>
      <c r="U45" s="10"/>
      <c r="V45" s="10"/>
      <c r="W45" s="10"/>
      <c r="X45" s="10"/>
      <c r="Y45" s="10"/>
      <c r="Z45" s="10"/>
    </row>
    <row r="46" spans="1:26" ht="14" hidden="1">
      <c r="A46" s="10"/>
      <c r="B46" s="181"/>
      <c r="C46" s="181"/>
      <c r="D46" s="181"/>
      <c r="E46" s="181"/>
      <c r="F46" s="181"/>
      <c r="G46" s="181"/>
      <c r="H46" s="10"/>
      <c r="I46" s="10"/>
      <c r="J46" s="10"/>
      <c r="K46" s="10"/>
      <c r="L46" s="10"/>
      <c r="M46" s="10"/>
      <c r="N46" s="10"/>
      <c r="O46" s="10"/>
      <c r="P46" s="10"/>
      <c r="Q46" s="10"/>
      <c r="R46" s="10"/>
      <c r="S46" s="10"/>
      <c r="T46" s="10"/>
      <c r="U46" s="10"/>
      <c r="V46" s="10"/>
      <c r="W46" s="10"/>
      <c r="X46" s="10"/>
      <c r="Y46" s="10"/>
      <c r="Z46" s="10"/>
    </row>
    <row r="47" spans="1:26" ht="14" hidden="1">
      <c r="A47" s="10"/>
      <c r="B47" s="181"/>
      <c r="C47" s="181"/>
      <c r="D47" s="181"/>
      <c r="E47" s="181"/>
      <c r="F47" s="181"/>
      <c r="G47" s="181"/>
      <c r="H47" s="10"/>
      <c r="I47" s="10"/>
      <c r="J47" s="10"/>
      <c r="K47" s="10"/>
      <c r="L47" s="10"/>
      <c r="M47" s="10"/>
      <c r="N47" s="10"/>
      <c r="O47" s="10"/>
      <c r="P47" s="10"/>
      <c r="Q47" s="10"/>
      <c r="R47" s="10"/>
      <c r="S47" s="10"/>
      <c r="T47" s="10"/>
      <c r="U47" s="10"/>
      <c r="V47" s="10"/>
      <c r="W47" s="10"/>
      <c r="X47" s="10"/>
      <c r="Y47" s="10"/>
      <c r="Z47" s="10"/>
    </row>
    <row r="48" spans="1:26" ht="14" hidden="1">
      <c r="A48" s="10"/>
      <c r="B48" s="181"/>
      <c r="C48" s="181"/>
      <c r="D48" s="181"/>
      <c r="E48" s="181"/>
      <c r="F48" s="181"/>
      <c r="G48" s="181"/>
      <c r="H48" s="10"/>
      <c r="I48" s="10"/>
      <c r="J48" s="10"/>
      <c r="K48" s="10"/>
      <c r="L48" s="10"/>
      <c r="M48" s="10"/>
      <c r="N48" s="10"/>
      <c r="O48" s="10"/>
      <c r="P48" s="10"/>
      <c r="Q48" s="10"/>
      <c r="R48" s="10"/>
      <c r="S48" s="10"/>
      <c r="T48" s="10"/>
      <c r="U48" s="10"/>
      <c r="V48" s="10"/>
      <c r="W48" s="10"/>
      <c r="X48" s="10"/>
      <c r="Y48" s="10"/>
      <c r="Z48" s="10"/>
    </row>
    <row r="49" spans="1:26" ht="14" hidden="1">
      <c r="A49" s="10"/>
      <c r="B49" s="181"/>
      <c r="C49" s="181"/>
      <c r="D49" s="181"/>
      <c r="E49" s="181"/>
      <c r="F49" s="181"/>
      <c r="G49" s="181"/>
      <c r="H49" s="10"/>
      <c r="I49" s="10"/>
      <c r="J49" s="10"/>
      <c r="K49" s="10"/>
      <c r="L49" s="10"/>
      <c r="M49" s="10"/>
      <c r="N49" s="10"/>
      <c r="O49" s="10"/>
      <c r="P49" s="10"/>
      <c r="Q49" s="10"/>
      <c r="R49" s="10"/>
      <c r="S49" s="10"/>
      <c r="T49" s="10"/>
      <c r="U49" s="10"/>
      <c r="V49" s="10"/>
      <c r="W49" s="10"/>
      <c r="X49" s="10"/>
      <c r="Y49" s="10"/>
      <c r="Z49" s="10"/>
    </row>
    <row r="50" spans="1:26" ht="14" hidden="1">
      <c r="A50" s="10"/>
      <c r="B50" s="181"/>
      <c r="C50" s="181"/>
      <c r="D50" s="181"/>
      <c r="E50" s="181"/>
      <c r="F50" s="181"/>
      <c r="G50" s="181"/>
      <c r="H50" s="10"/>
      <c r="I50" s="10"/>
      <c r="J50" s="10"/>
      <c r="K50" s="10"/>
      <c r="L50" s="10"/>
      <c r="M50" s="10"/>
      <c r="N50" s="10"/>
      <c r="O50" s="10"/>
      <c r="P50" s="10"/>
      <c r="Q50" s="10"/>
      <c r="R50" s="10"/>
      <c r="S50" s="10"/>
      <c r="T50" s="10"/>
      <c r="U50" s="10"/>
      <c r="V50" s="10"/>
      <c r="W50" s="10"/>
      <c r="X50" s="10"/>
      <c r="Y50" s="10"/>
      <c r="Z50" s="10"/>
    </row>
    <row r="51" spans="1:26" ht="14" hidden="1">
      <c r="A51" s="10"/>
      <c r="B51" s="181"/>
      <c r="C51" s="181"/>
      <c r="D51" s="181"/>
      <c r="E51" s="181"/>
      <c r="F51" s="181"/>
      <c r="G51" s="181"/>
      <c r="H51" s="10"/>
      <c r="I51" s="10"/>
      <c r="J51" s="10"/>
      <c r="K51" s="10"/>
      <c r="L51" s="10"/>
      <c r="M51" s="10"/>
      <c r="N51" s="10"/>
      <c r="O51" s="10"/>
      <c r="P51" s="10"/>
      <c r="Q51" s="10"/>
      <c r="R51" s="10"/>
      <c r="S51" s="10"/>
      <c r="T51" s="10"/>
      <c r="U51" s="10"/>
      <c r="V51" s="10"/>
      <c r="W51" s="10"/>
      <c r="X51" s="10"/>
      <c r="Y51" s="10"/>
      <c r="Z51" s="10"/>
    </row>
    <row r="52" spans="1:26" ht="14" hidden="1">
      <c r="A52" s="10"/>
      <c r="B52" s="181"/>
      <c r="C52" s="181"/>
      <c r="D52" s="181"/>
      <c r="E52" s="181"/>
      <c r="F52" s="181"/>
      <c r="G52" s="181"/>
      <c r="H52" s="10"/>
      <c r="I52" s="10"/>
      <c r="J52" s="10"/>
      <c r="K52" s="10"/>
      <c r="L52" s="10"/>
      <c r="M52" s="10"/>
      <c r="N52" s="10"/>
      <c r="O52" s="10"/>
      <c r="P52" s="10"/>
      <c r="Q52" s="10"/>
      <c r="R52" s="10"/>
      <c r="S52" s="10"/>
      <c r="T52" s="10"/>
      <c r="U52" s="10"/>
      <c r="V52" s="10"/>
      <c r="W52" s="10"/>
      <c r="X52" s="10"/>
      <c r="Y52" s="10"/>
      <c r="Z52" s="10"/>
    </row>
    <row r="53" spans="1:26" ht="14" hidden="1">
      <c r="A53" s="10"/>
      <c r="B53" s="181"/>
      <c r="C53" s="181"/>
      <c r="D53" s="181"/>
      <c r="E53" s="181"/>
      <c r="F53" s="181"/>
      <c r="G53" s="181"/>
      <c r="H53" s="10"/>
      <c r="I53" s="10"/>
      <c r="J53" s="10"/>
      <c r="K53" s="10"/>
      <c r="L53" s="10"/>
      <c r="M53" s="10"/>
      <c r="N53" s="10"/>
      <c r="O53" s="10"/>
      <c r="P53" s="10"/>
      <c r="Q53" s="10"/>
      <c r="R53" s="10"/>
      <c r="S53" s="10"/>
      <c r="T53" s="10"/>
      <c r="U53" s="10"/>
      <c r="V53" s="10"/>
      <c r="W53" s="10"/>
      <c r="X53" s="10"/>
      <c r="Y53" s="10"/>
      <c r="Z53" s="10"/>
    </row>
    <row r="54" spans="1:26" ht="14" hidden="1">
      <c r="A54" s="10"/>
      <c r="B54" s="181"/>
      <c r="C54" s="181"/>
      <c r="D54" s="181"/>
      <c r="E54" s="181"/>
      <c r="F54" s="181"/>
      <c r="G54" s="181"/>
      <c r="H54" s="10"/>
      <c r="I54" s="10"/>
      <c r="J54" s="10"/>
      <c r="K54" s="10"/>
      <c r="L54" s="10"/>
      <c r="M54" s="10"/>
      <c r="N54" s="10"/>
      <c r="O54" s="10"/>
      <c r="P54" s="10"/>
      <c r="Q54" s="10"/>
      <c r="R54" s="10"/>
      <c r="S54" s="10"/>
      <c r="T54" s="10"/>
      <c r="U54" s="10"/>
      <c r="V54" s="10"/>
      <c r="W54" s="10"/>
      <c r="X54" s="10"/>
      <c r="Y54" s="10"/>
      <c r="Z54" s="10"/>
    </row>
    <row r="55" spans="1:26" ht="14" hidden="1">
      <c r="A55" s="10"/>
      <c r="B55" s="181"/>
      <c r="C55" s="181"/>
      <c r="D55" s="181"/>
      <c r="E55" s="181"/>
      <c r="F55" s="181"/>
      <c r="G55" s="181"/>
      <c r="H55" s="10"/>
      <c r="I55" s="10"/>
      <c r="J55" s="10"/>
      <c r="K55" s="10"/>
      <c r="L55" s="10"/>
      <c r="M55" s="10"/>
      <c r="N55" s="10"/>
      <c r="O55" s="10"/>
      <c r="P55" s="10"/>
      <c r="Q55" s="10"/>
      <c r="R55" s="10"/>
      <c r="S55" s="10"/>
      <c r="T55" s="10"/>
      <c r="U55" s="10"/>
      <c r="V55" s="10"/>
      <c r="W55" s="10"/>
      <c r="X55" s="10"/>
      <c r="Y55" s="10"/>
      <c r="Z55" s="10"/>
    </row>
    <row r="56" spans="1:26" ht="14" hidden="1">
      <c r="A56" s="10"/>
      <c r="B56" s="181"/>
      <c r="C56" s="181"/>
      <c r="D56" s="181"/>
      <c r="E56" s="181"/>
      <c r="F56" s="181"/>
      <c r="G56" s="181"/>
      <c r="H56" s="10"/>
      <c r="I56" s="10"/>
      <c r="J56" s="10"/>
      <c r="K56" s="10"/>
      <c r="L56" s="10"/>
      <c r="M56" s="10"/>
      <c r="N56" s="10"/>
      <c r="O56" s="10"/>
      <c r="P56" s="10"/>
      <c r="Q56" s="10"/>
      <c r="R56" s="10"/>
      <c r="S56" s="10"/>
      <c r="T56" s="10"/>
      <c r="U56" s="10"/>
      <c r="V56" s="10"/>
      <c r="W56" s="10"/>
      <c r="X56" s="10"/>
      <c r="Y56" s="10"/>
      <c r="Z56" s="10"/>
    </row>
    <row r="57" spans="1:26" ht="14" hidden="1">
      <c r="A57" s="10"/>
      <c r="B57" s="181"/>
      <c r="C57" s="181"/>
      <c r="D57" s="181"/>
      <c r="E57" s="181"/>
      <c r="F57" s="181"/>
      <c r="G57" s="181"/>
      <c r="H57" s="10"/>
      <c r="I57" s="10"/>
      <c r="J57" s="10"/>
      <c r="K57" s="10"/>
      <c r="L57" s="10"/>
      <c r="M57" s="10"/>
      <c r="N57" s="10"/>
      <c r="O57" s="10"/>
      <c r="P57" s="10"/>
      <c r="Q57" s="10"/>
      <c r="R57" s="10"/>
      <c r="S57" s="10"/>
      <c r="T57" s="10"/>
      <c r="U57" s="10"/>
      <c r="V57" s="10"/>
      <c r="W57" s="10"/>
      <c r="X57" s="10"/>
      <c r="Y57" s="10"/>
      <c r="Z57" s="10"/>
    </row>
    <row r="58" spans="1:26" ht="14" hidden="1">
      <c r="A58" s="10"/>
      <c r="B58" s="181"/>
      <c r="C58" s="181"/>
      <c r="D58" s="181"/>
      <c r="E58" s="181"/>
      <c r="F58" s="181"/>
      <c r="G58" s="181"/>
      <c r="H58" s="10"/>
      <c r="I58" s="10"/>
      <c r="J58" s="10"/>
      <c r="K58" s="10"/>
      <c r="L58" s="10"/>
      <c r="M58" s="10"/>
      <c r="N58" s="10"/>
      <c r="O58" s="10"/>
      <c r="P58" s="10"/>
      <c r="Q58" s="10"/>
      <c r="R58" s="10"/>
      <c r="S58" s="10"/>
      <c r="T58" s="10"/>
      <c r="U58" s="10"/>
      <c r="V58" s="10"/>
      <c r="W58" s="10"/>
      <c r="X58" s="10"/>
      <c r="Y58" s="10"/>
      <c r="Z58" s="10"/>
    </row>
    <row r="59" spans="1:26" ht="14" hidden="1">
      <c r="A59" s="10"/>
      <c r="B59" s="181"/>
      <c r="C59" s="181"/>
      <c r="D59" s="181"/>
      <c r="E59" s="181"/>
      <c r="F59" s="181"/>
      <c r="G59" s="181"/>
      <c r="H59" s="10"/>
      <c r="I59" s="10"/>
      <c r="J59" s="10"/>
      <c r="K59" s="10"/>
      <c r="L59" s="10"/>
      <c r="M59" s="10"/>
      <c r="N59" s="10"/>
      <c r="O59" s="10"/>
      <c r="P59" s="10"/>
      <c r="Q59" s="10"/>
      <c r="R59" s="10"/>
      <c r="S59" s="10"/>
      <c r="T59" s="10"/>
      <c r="U59" s="10"/>
      <c r="V59" s="10"/>
      <c r="W59" s="10"/>
      <c r="X59" s="10"/>
      <c r="Y59" s="10"/>
      <c r="Z59" s="10"/>
    </row>
    <row r="60" spans="1:26" ht="14" hidden="1">
      <c r="A60" s="10"/>
      <c r="B60" s="181"/>
      <c r="C60" s="181"/>
      <c r="D60" s="181"/>
      <c r="E60" s="181"/>
      <c r="F60" s="181"/>
      <c r="G60" s="181"/>
      <c r="H60" s="10"/>
      <c r="I60" s="10"/>
      <c r="J60" s="10"/>
      <c r="K60" s="10"/>
      <c r="L60" s="10"/>
      <c r="M60" s="10"/>
      <c r="N60" s="10"/>
      <c r="O60" s="10"/>
      <c r="P60" s="10"/>
      <c r="Q60" s="10"/>
      <c r="R60" s="10"/>
      <c r="S60" s="10"/>
      <c r="T60" s="10"/>
      <c r="U60" s="10"/>
      <c r="V60" s="10"/>
      <c r="W60" s="10"/>
      <c r="X60" s="10"/>
      <c r="Y60" s="10"/>
      <c r="Z60" s="10"/>
    </row>
    <row r="61" spans="1:26" ht="14" hidden="1">
      <c r="A61" s="10"/>
      <c r="B61" s="181"/>
      <c r="C61" s="181"/>
      <c r="D61" s="181"/>
      <c r="E61" s="181"/>
      <c r="F61" s="181"/>
      <c r="G61" s="181"/>
      <c r="H61" s="10"/>
      <c r="I61" s="10"/>
      <c r="J61" s="10"/>
      <c r="K61" s="10"/>
      <c r="L61" s="10"/>
      <c r="M61" s="10"/>
      <c r="N61" s="10"/>
      <c r="O61" s="10"/>
      <c r="P61" s="10"/>
      <c r="Q61" s="10"/>
      <c r="R61" s="10"/>
      <c r="S61" s="10"/>
      <c r="T61" s="10"/>
      <c r="U61" s="10"/>
      <c r="V61" s="10"/>
      <c r="W61" s="10"/>
      <c r="X61" s="10"/>
      <c r="Y61" s="10"/>
      <c r="Z61" s="10"/>
    </row>
    <row r="62" spans="1:26" ht="14" hidden="1">
      <c r="A62" s="10"/>
      <c r="B62" s="181"/>
      <c r="C62" s="181"/>
      <c r="D62" s="181"/>
      <c r="E62" s="181"/>
      <c r="F62" s="181"/>
      <c r="G62" s="181"/>
      <c r="H62" s="10"/>
      <c r="I62" s="10"/>
      <c r="J62" s="10"/>
      <c r="K62" s="10"/>
      <c r="L62" s="10"/>
      <c r="M62" s="10"/>
      <c r="N62" s="10"/>
      <c r="O62" s="10"/>
      <c r="P62" s="10"/>
      <c r="Q62" s="10"/>
      <c r="R62" s="10"/>
      <c r="S62" s="10"/>
      <c r="T62" s="10"/>
      <c r="U62" s="10"/>
      <c r="V62" s="10"/>
      <c r="W62" s="10"/>
      <c r="X62" s="10"/>
      <c r="Y62" s="10"/>
      <c r="Z62" s="10"/>
    </row>
    <row r="63" spans="1:26" ht="14" hidden="1">
      <c r="A63" s="10"/>
      <c r="B63" s="181"/>
      <c r="C63" s="181"/>
      <c r="D63" s="181"/>
      <c r="E63" s="181"/>
      <c r="F63" s="181"/>
      <c r="G63" s="181"/>
      <c r="H63" s="10"/>
      <c r="I63" s="10"/>
      <c r="J63" s="10"/>
      <c r="K63" s="10"/>
      <c r="L63" s="10"/>
      <c r="M63" s="10"/>
      <c r="N63" s="10"/>
      <c r="O63" s="10"/>
      <c r="P63" s="10"/>
      <c r="Q63" s="10"/>
      <c r="R63" s="10"/>
      <c r="S63" s="10"/>
      <c r="T63" s="10"/>
      <c r="U63" s="10"/>
      <c r="V63" s="10"/>
      <c r="W63" s="10"/>
      <c r="X63" s="10"/>
      <c r="Y63" s="10"/>
      <c r="Z63" s="10"/>
    </row>
    <row r="64" spans="1:26" ht="14" hidden="1">
      <c r="A64" s="10"/>
      <c r="B64" s="181"/>
      <c r="C64" s="181"/>
      <c r="D64" s="181"/>
      <c r="E64" s="181"/>
      <c r="F64" s="181"/>
      <c r="G64" s="181"/>
      <c r="H64" s="10"/>
      <c r="I64" s="10"/>
      <c r="J64" s="10"/>
      <c r="K64" s="10"/>
      <c r="L64" s="10"/>
      <c r="M64" s="10"/>
      <c r="N64" s="10"/>
      <c r="O64" s="10"/>
      <c r="P64" s="10"/>
      <c r="Q64" s="10"/>
      <c r="R64" s="10"/>
      <c r="S64" s="10"/>
      <c r="T64" s="10"/>
      <c r="U64" s="10"/>
      <c r="V64" s="10"/>
      <c r="W64" s="10"/>
      <c r="X64" s="10"/>
      <c r="Y64" s="10"/>
      <c r="Z64" s="10"/>
    </row>
    <row r="65" spans="1:26" ht="14" hidden="1">
      <c r="A65" s="10"/>
      <c r="B65" s="181"/>
      <c r="C65" s="181"/>
      <c r="D65" s="181"/>
      <c r="E65" s="181"/>
      <c r="F65" s="181"/>
      <c r="G65" s="181"/>
      <c r="H65" s="10"/>
      <c r="I65" s="10"/>
      <c r="J65" s="10"/>
      <c r="K65" s="10"/>
      <c r="L65" s="10"/>
      <c r="M65" s="10"/>
      <c r="N65" s="10"/>
      <c r="O65" s="10"/>
      <c r="P65" s="10"/>
      <c r="Q65" s="10"/>
      <c r="R65" s="10"/>
      <c r="S65" s="10"/>
      <c r="T65" s="10"/>
      <c r="U65" s="10"/>
      <c r="V65" s="10"/>
      <c r="W65" s="10"/>
      <c r="X65" s="10"/>
      <c r="Y65" s="10"/>
      <c r="Z65" s="10"/>
    </row>
    <row r="66" spans="1:26" ht="14" hidden="1">
      <c r="A66" s="10"/>
      <c r="B66" s="181"/>
      <c r="C66" s="181"/>
      <c r="D66" s="181"/>
      <c r="E66" s="181"/>
      <c r="F66" s="181"/>
      <c r="G66" s="181"/>
      <c r="H66" s="10"/>
      <c r="I66" s="10"/>
      <c r="J66" s="10"/>
      <c r="K66" s="10"/>
      <c r="L66" s="10"/>
      <c r="M66" s="10"/>
      <c r="N66" s="10"/>
      <c r="O66" s="10"/>
      <c r="P66" s="10"/>
      <c r="Q66" s="10"/>
      <c r="R66" s="10"/>
      <c r="S66" s="10"/>
      <c r="T66" s="10"/>
      <c r="U66" s="10"/>
      <c r="V66" s="10"/>
      <c r="W66" s="10"/>
      <c r="X66" s="10"/>
      <c r="Y66" s="10"/>
      <c r="Z66" s="10"/>
    </row>
    <row r="67" spans="1:26" ht="14" hidden="1">
      <c r="A67" s="10"/>
      <c r="B67" s="181"/>
      <c r="C67" s="181"/>
      <c r="D67" s="181"/>
      <c r="E67" s="181"/>
      <c r="F67" s="181"/>
      <c r="G67" s="181"/>
      <c r="H67" s="10"/>
      <c r="I67" s="10"/>
      <c r="J67" s="10"/>
      <c r="K67" s="10"/>
      <c r="L67" s="10"/>
      <c r="M67" s="10"/>
      <c r="N67" s="10"/>
      <c r="O67" s="10"/>
      <c r="P67" s="10"/>
      <c r="Q67" s="10"/>
      <c r="R67" s="10"/>
      <c r="S67" s="10"/>
      <c r="T67" s="10"/>
      <c r="U67" s="10"/>
      <c r="V67" s="10"/>
      <c r="W67" s="10"/>
      <c r="X67" s="10"/>
      <c r="Y67" s="10"/>
      <c r="Z67" s="10"/>
    </row>
    <row r="68" spans="1:26" ht="14" hidden="1">
      <c r="A68" s="10"/>
      <c r="B68" s="181"/>
      <c r="C68" s="181"/>
      <c r="D68" s="181"/>
      <c r="E68" s="181"/>
      <c r="F68" s="181"/>
      <c r="G68" s="181"/>
      <c r="H68" s="10"/>
      <c r="I68" s="10"/>
      <c r="J68" s="10"/>
      <c r="K68" s="10"/>
      <c r="L68" s="10"/>
      <c r="M68" s="10"/>
      <c r="N68" s="10"/>
      <c r="O68" s="10"/>
      <c r="P68" s="10"/>
      <c r="Q68" s="10"/>
      <c r="R68" s="10"/>
      <c r="S68" s="10"/>
      <c r="T68" s="10"/>
      <c r="U68" s="10"/>
      <c r="V68" s="10"/>
      <c r="W68" s="10"/>
      <c r="X68" s="10"/>
      <c r="Y68" s="10"/>
      <c r="Z68" s="10"/>
    </row>
    <row r="69" spans="1:26" ht="14" hidden="1">
      <c r="A69" s="10"/>
      <c r="B69" s="181"/>
      <c r="C69" s="181"/>
      <c r="D69" s="181"/>
      <c r="E69" s="181"/>
      <c r="F69" s="181"/>
      <c r="G69" s="181"/>
      <c r="H69" s="10"/>
      <c r="I69" s="10"/>
      <c r="J69" s="10"/>
      <c r="K69" s="10"/>
      <c r="L69" s="10"/>
      <c r="M69" s="10"/>
      <c r="N69" s="10"/>
      <c r="O69" s="10"/>
      <c r="P69" s="10"/>
      <c r="Q69" s="10"/>
      <c r="R69" s="10"/>
      <c r="S69" s="10"/>
      <c r="T69" s="10"/>
      <c r="U69" s="10"/>
      <c r="V69" s="10"/>
      <c r="W69" s="10"/>
      <c r="X69" s="10"/>
      <c r="Y69" s="10"/>
      <c r="Z69" s="10"/>
    </row>
    <row r="70" spans="1:26" ht="14" hidden="1">
      <c r="A70" s="10"/>
      <c r="B70" s="181"/>
      <c r="C70" s="181"/>
      <c r="D70" s="181"/>
      <c r="E70" s="181"/>
      <c r="F70" s="181"/>
      <c r="G70" s="181"/>
      <c r="H70" s="10"/>
      <c r="I70" s="10"/>
      <c r="J70" s="10"/>
      <c r="K70" s="10"/>
      <c r="L70" s="10"/>
      <c r="M70" s="10"/>
      <c r="N70" s="10"/>
      <c r="O70" s="10"/>
      <c r="P70" s="10"/>
      <c r="Q70" s="10"/>
      <c r="R70" s="10"/>
      <c r="S70" s="10"/>
      <c r="T70" s="10"/>
      <c r="U70" s="10"/>
      <c r="V70" s="10"/>
      <c r="W70" s="10"/>
      <c r="X70" s="10"/>
      <c r="Y70" s="10"/>
      <c r="Z70" s="10"/>
    </row>
    <row r="71" spans="1:26" ht="14" hidden="1">
      <c r="A71" s="10"/>
      <c r="B71" s="181"/>
      <c r="C71" s="181"/>
      <c r="D71" s="181"/>
      <c r="E71" s="181"/>
      <c r="F71" s="181"/>
      <c r="G71" s="181"/>
      <c r="H71" s="10"/>
      <c r="I71" s="10"/>
      <c r="J71" s="10"/>
      <c r="K71" s="10"/>
      <c r="L71" s="10"/>
      <c r="M71" s="10"/>
      <c r="N71" s="10"/>
      <c r="O71" s="10"/>
      <c r="P71" s="10"/>
      <c r="Q71" s="10"/>
      <c r="R71" s="10"/>
      <c r="S71" s="10"/>
      <c r="T71" s="10"/>
      <c r="U71" s="10"/>
      <c r="V71" s="10"/>
      <c r="W71" s="10"/>
      <c r="X71" s="10"/>
      <c r="Y71" s="10"/>
      <c r="Z71" s="10"/>
    </row>
    <row r="72" spans="1:26" ht="14" hidden="1">
      <c r="A72" s="10"/>
      <c r="B72" s="181"/>
      <c r="C72" s="181"/>
      <c r="D72" s="181"/>
      <c r="E72" s="181"/>
      <c r="F72" s="181"/>
      <c r="G72" s="181"/>
      <c r="H72" s="10"/>
      <c r="I72" s="10"/>
      <c r="J72" s="10"/>
      <c r="K72" s="10"/>
      <c r="L72" s="10"/>
      <c r="M72" s="10"/>
      <c r="N72" s="10"/>
      <c r="O72" s="10"/>
      <c r="P72" s="10"/>
      <c r="Q72" s="10"/>
      <c r="R72" s="10"/>
      <c r="S72" s="10"/>
      <c r="T72" s="10"/>
      <c r="U72" s="10"/>
      <c r="V72" s="10"/>
      <c r="W72" s="10"/>
      <c r="X72" s="10"/>
      <c r="Y72" s="10"/>
      <c r="Z72" s="10"/>
    </row>
    <row r="73" spans="1:26" ht="14" hidden="1">
      <c r="A73" s="10"/>
      <c r="B73" s="181"/>
      <c r="C73" s="181"/>
      <c r="D73" s="181"/>
      <c r="E73" s="181"/>
      <c r="F73" s="181"/>
      <c r="G73" s="181"/>
      <c r="H73" s="10"/>
      <c r="I73" s="10"/>
      <c r="J73" s="10"/>
      <c r="K73" s="10"/>
      <c r="L73" s="10"/>
      <c r="M73" s="10"/>
      <c r="N73" s="10"/>
      <c r="O73" s="10"/>
      <c r="P73" s="10"/>
      <c r="Q73" s="10"/>
      <c r="R73" s="10"/>
      <c r="S73" s="10"/>
      <c r="T73" s="10"/>
      <c r="U73" s="10"/>
      <c r="V73" s="10"/>
      <c r="W73" s="10"/>
      <c r="X73" s="10"/>
      <c r="Y73" s="10"/>
      <c r="Z73" s="10"/>
    </row>
    <row r="74" spans="1:26" ht="14" hidden="1">
      <c r="A74" s="10"/>
      <c r="B74" s="181"/>
      <c r="C74" s="181"/>
      <c r="D74" s="181"/>
      <c r="E74" s="181"/>
      <c r="F74" s="181"/>
      <c r="G74" s="181"/>
      <c r="H74" s="10"/>
      <c r="I74" s="10"/>
      <c r="J74" s="10"/>
      <c r="K74" s="10"/>
      <c r="L74" s="10"/>
      <c r="M74" s="10"/>
      <c r="N74" s="10"/>
      <c r="O74" s="10"/>
      <c r="P74" s="10"/>
      <c r="Q74" s="10"/>
      <c r="R74" s="10"/>
      <c r="S74" s="10"/>
      <c r="T74" s="10"/>
      <c r="U74" s="10"/>
      <c r="V74" s="10"/>
      <c r="W74" s="10"/>
      <c r="X74" s="10"/>
      <c r="Y74" s="10"/>
      <c r="Z74" s="10"/>
    </row>
    <row r="75" spans="1:26" ht="14" hidden="1">
      <c r="A75" s="10"/>
      <c r="B75" s="181"/>
      <c r="C75" s="181"/>
      <c r="D75" s="181"/>
      <c r="E75" s="181"/>
      <c r="F75" s="181"/>
      <c r="G75" s="181"/>
      <c r="H75" s="10"/>
      <c r="I75" s="10"/>
      <c r="J75" s="10"/>
      <c r="K75" s="10"/>
      <c r="L75" s="10"/>
      <c r="M75" s="10"/>
      <c r="N75" s="10"/>
      <c r="O75" s="10"/>
      <c r="P75" s="10"/>
      <c r="Q75" s="10"/>
      <c r="R75" s="10"/>
      <c r="S75" s="10"/>
      <c r="T75" s="10"/>
      <c r="U75" s="10"/>
      <c r="V75" s="10"/>
      <c r="W75" s="10"/>
      <c r="X75" s="10"/>
      <c r="Y75" s="10"/>
      <c r="Z75" s="10"/>
    </row>
    <row r="76" spans="1:26" ht="14" hidden="1">
      <c r="A76" s="10"/>
      <c r="B76" s="181"/>
      <c r="C76" s="181"/>
      <c r="D76" s="181"/>
      <c r="E76" s="181"/>
      <c r="F76" s="181"/>
      <c r="G76" s="181"/>
      <c r="H76" s="10"/>
      <c r="I76" s="10"/>
      <c r="J76" s="10"/>
      <c r="K76" s="10"/>
      <c r="L76" s="10"/>
      <c r="M76" s="10"/>
      <c r="N76" s="10"/>
      <c r="O76" s="10"/>
      <c r="P76" s="10"/>
      <c r="Q76" s="10"/>
      <c r="R76" s="10"/>
      <c r="S76" s="10"/>
      <c r="T76" s="10"/>
      <c r="U76" s="10"/>
      <c r="V76" s="10"/>
      <c r="W76" s="10"/>
      <c r="X76" s="10"/>
      <c r="Y76" s="10"/>
      <c r="Z76" s="10"/>
    </row>
    <row r="77" spans="1:26" ht="14" hidden="1">
      <c r="A77" s="10"/>
      <c r="B77" s="181"/>
      <c r="C77" s="181"/>
      <c r="D77" s="181"/>
      <c r="E77" s="181"/>
      <c r="F77" s="181"/>
      <c r="G77" s="181"/>
      <c r="H77" s="10"/>
      <c r="I77" s="10"/>
      <c r="J77" s="10"/>
      <c r="K77" s="10"/>
      <c r="L77" s="10"/>
      <c r="M77" s="10"/>
      <c r="N77" s="10"/>
      <c r="O77" s="10"/>
      <c r="P77" s="10"/>
      <c r="Q77" s="10"/>
      <c r="R77" s="10"/>
      <c r="S77" s="10"/>
      <c r="T77" s="10"/>
      <c r="U77" s="10"/>
      <c r="V77" s="10"/>
      <c r="W77" s="10"/>
      <c r="X77" s="10"/>
      <c r="Y77" s="10"/>
      <c r="Z77" s="10"/>
    </row>
    <row r="78" spans="1:26" ht="14" hidden="1">
      <c r="A78" s="10"/>
      <c r="B78" s="181"/>
      <c r="C78" s="181"/>
      <c r="D78" s="181"/>
      <c r="E78" s="181"/>
      <c r="F78" s="181"/>
      <c r="G78" s="181"/>
      <c r="H78" s="10"/>
      <c r="I78" s="10"/>
      <c r="J78" s="10"/>
      <c r="K78" s="10"/>
      <c r="L78" s="10"/>
      <c r="M78" s="10"/>
      <c r="N78" s="10"/>
      <c r="O78" s="10"/>
      <c r="P78" s="10"/>
      <c r="Q78" s="10"/>
      <c r="R78" s="10"/>
      <c r="S78" s="10"/>
      <c r="T78" s="10"/>
      <c r="U78" s="10"/>
      <c r="V78" s="10"/>
      <c r="W78" s="10"/>
      <c r="X78" s="10"/>
      <c r="Y78" s="10"/>
      <c r="Z78" s="10"/>
    </row>
    <row r="79" spans="1:26" ht="14" hidden="1">
      <c r="A79" s="10"/>
      <c r="B79" s="181"/>
      <c r="C79" s="181"/>
      <c r="D79" s="181"/>
      <c r="E79" s="181"/>
      <c r="F79" s="181"/>
      <c r="G79" s="181"/>
      <c r="H79" s="10"/>
      <c r="I79" s="10"/>
      <c r="J79" s="10"/>
      <c r="K79" s="10"/>
      <c r="L79" s="10"/>
      <c r="M79" s="10"/>
      <c r="N79" s="10"/>
      <c r="O79" s="10"/>
      <c r="P79" s="10"/>
      <c r="Q79" s="10"/>
      <c r="R79" s="10"/>
      <c r="S79" s="10"/>
      <c r="T79" s="10"/>
      <c r="U79" s="10"/>
      <c r="V79" s="10"/>
      <c r="W79" s="10"/>
      <c r="X79" s="10"/>
      <c r="Y79" s="10"/>
      <c r="Z79" s="10"/>
    </row>
    <row r="80" spans="1:26" ht="14" hidden="1">
      <c r="A80" s="10"/>
      <c r="B80" s="181"/>
      <c r="C80" s="181"/>
      <c r="D80" s="181"/>
      <c r="E80" s="181"/>
      <c r="F80" s="181"/>
      <c r="G80" s="181"/>
      <c r="H80" s="10"/>
      <c r="I80" s="10"/>
      <c r="J80" s="10"/>
      <c r="K80" s="10"/>
      <c r="L80" s="10"/>
      <c r="M80" s="10"/>
      <c r="N80" s="10"/>
      <c r="O80" s="10"/>
      <c r="P80" s="10"/>
      <c r="Q80" s="10"/>
      <c r="R80" s="10"/>
      <c r="S80" s="10"/>
      <c r="T80" s="10"/>
      <c r="U80" s="10"/>
      <c r="V80" s="10"/>
      <c r="W80" s="10"/>
      <c r="X80" s="10"/>
      <c r="Y80" s="10"/>
      <c r="Z80" s="10"/>
    </row>
    <row r="81" spans="1:26" ht="14" hidden="1">
      <c r="A81" s="10"/>
      <c r="B81" s="181"/>
      <c r="C81" s="181"/>
      <c r="D81" s="181"/>
      <c r="E81" s="181"/>
      <c r="F81" s="181"/>
      <c r="G81" s="181"/>
      <c r="H81" s="10"/>
      <c r="I81" s="10"/>
      <c r="J81" s="10"/>
      <c r="K81" s="10"/>
      <c r="L81" s="10"/>
      <c r="M81" s="10"/>
      <c r="N81" s="10"/>
      <c r="O81" s="10"/>
      <c r="P81" s="10"/>
      <c r="Q81" s="10"/>
      <c r="R81" s="10"/>
      <c r="S81" s="10"/>
      <c r="T81" s="10"/>
      <c r="U81" s="10"/>
      <c r="V81" s="10"/>
      <c r="W81" s="10"/>
      <c r="X81" s="10"/>
      <c r="Y81" s="10"/>
      <c r="Z81" s="10"/>
    </row>
    <row r="82" spans="1:26" ht="14" hidden="1">
      <c r="A82" s="10"/>
      <c r="B82" s="181"/>
      <c r="C82" s="181"/>
      <c r="D82" s="181"/>
      <c r="E82" s="181"/>
      <c r="F82" s="181"/>
      <c r="G82" s="181"/>
      <c r="H82" s="10"/>
      <c r="I82" s="10"/>
      <c r="J82" s="10"/>
      <c r="K82" s="10"/>
      <c r="L82" s="10"/>
      <c r="M82" s="10"/>
      <c r="N82" s="10"/>
      <c r="O82" s="10"/>
      <c r="P82" s="10"/>
      <c r="Q82" s="10"/>
      <c r="R82" s="10"/>
      <c r="S82" s="10"/>
      <c r="T82" s="10"/>
      <c r="U82" s="10"/>
      <c r="V82" s="10"/>
      <c r="W82" s="10"/>
      <c r="X82" s="10"/>
      <c r="Y82" s="10"/>
      <c r="Z82" s="10"/>
    </row>
    <row r="83" spans="1:26" ht="14" hidden="1">
      <c r="A83" s="10"/>
      <c r="B83" s="181"/>
      <c r="C83" s="181"/>
      <c r="D83" s="181"/>
      <c r="E83" s="181"/>
      <c r="F83" s="181"/>
      <c r="G83" s="181"/>
      <c r="H83" s="10"/>
      <c r="I83" s="10"/>
      <c r="J83" s="10"/>
      <c r="K83" s="10"/>
      <c r="L83" s="10"/>
      <c r="M83" s="10"/>
      <c r="N83" s="10"/>
      <c r="O83" s="10"/>
      <c r="P83" s="10"/>
      <c r="Q83" s="10"/>
      <c r="R83" s="10"/>
      <c r="S83" s="10"/>
      <c r="T83" s="10"/>
      <c r="U83" s="10"/>
      <c r="V83" s="10"/>
      <c r="W83" s="10"/>
      <c r="X83" s="10"/>
      <c r="Y83" s="10"/>
      <c r="Z83" s="10"/>
    </row>
    <row r="84" spans="1:26" ht="14" hidden="1">
      <c r="A84" s="10"/>
      <c r="B84" s="181"/>
      <c r="C84" s="181"/>
      <c r="D84" s="181"/>
      <c r="E84" s="181"/>
      <c r="F84" s="181"/>
      <c r="G84" s="181"/>
      <c r="H84" s="10"/>
      <c r="I84" s="10"/>
      <c r="J84" s="10"/>
      <c r="K84" s="10"/>
      <c r="L84" s="10"/>
      <c r="M84" s="10"/>
      <c r="N84" s="10"/>
      <c r="O84" s="10"/>
      <c r="P84" s="10"/>
      <c r="Q84" s="10"/>
      <c r="R84" s="10"/>
      <c r="S84" s="10"/>
      <c r="T84" s="10"/>
      <c r="U84" s="10"/>
      <c r="V84" s="10"/>
      <c r="W84" s="10"/>
      <c r="X84" s="10"/>
      <c r="Y84" s="10"/>
      <c r="Z84" s="10"/>
    </row>
    <row r="85" spans="1:26" ht="14" hidden="1">
      <c r="A85" s="10"/>
      <c r="B85" s="181"/>
      <c r="C85" s="181"/>
      <c r="D85" s="181"/>
      <c r="E85" s="181"/>
      <c r="F85" s="181"/>
      <c r="G85" s="181"/>
      <c r="H85" s="10"/>
      <c r="I85" s="10"/>
      <c r="J85" s="10"/>
      <c r="K85" s="10"/>
      <c r="L85" s="10"/>
      <c r="M85" s="10"/>
      <c r="N85" s="10"/>
      <c r="O85" s="10"/>
      <c r="P85" s="10"/>
      <c r="Q85" s="10"/>
      <c r="R85" s="10"/>
      <c r="S85" s="10"/>
      <c r="T85" s="10"/>
      <c r="U85" s="10"/>
      <c r="V85" s="10"/>
      <c r="W85" s="10"/>
      <c r="X85" s="10"/>
      <c r="Y85" s="10"/>
      <c r="Z85" s="10"/>
    </row>
    <row r="86" spans="1:26" ht="14" hidden="1">
      <c r="A86" s="10"/>
      <c r="B86" s="181"/>
      <c r="C86" s="181"/>
      <c r="D86" s="181"/>
      <c r="E86" s="181"/>
      <c r="F86" s="181"/>
      <c r="G86" s="181"/>
      <c r="H86" s="10"/>
      <c r="I86" s="10"/>
      <c r="J86" s="10"/>
      <c r="K86" s="10"/>
      <c r="L86" s="10"/>
      <c r="M86" s="10"/>
      <c r="N86" s="10"/>
      <c r="O86" s="10"/>
      <c r="P86" s="10"/>
      <c r="Q86" s="10"/>
      <c r="R86" s="10"/>
      <c r="S86" s="10"/>
      <c r="T86" s="10"/>
      <c r="U86" s="10"/>
      <c r="V86" s="10"/>
      <c r="W86" s="10"/>
      <c r="X86" s="10"/>
      <c r="Y86" s="10"/>
      <c r="Z86" s="10"/>
    </row>
    <row r="87" spans="1:26" ht="14" hidden="1">
      <c r="A87" s="10"/>
      <c r="B87" s="181"/>
      <c r="C87" s="181"/>
      <c r="D87" s="181"/>
      <c r="E87" s="181"/>
      <c r="F87" s="181"/>
      <c r="G87" s="181"/>
      <c r="H87" s="10"/>
      <c r="I87" s="10"/>
      <c r="J87" s="10"/>
      <c r="K87" s="10"/>
      <c r="L87" s="10"/>
      <c r="M87" s="10"/>
      <c r="N87" s="10"/>
      <c r="O87" s="10"/>
      <c r="P87" s="10"/>
      <c r="Q87" s="10"/>
      <c r="R87" s="10"/>
      <c r="S87" s="10"/>
      <c r="T87" s="10"/>
      <c r="U87" s="10"/>
      <c r="V87" s="10"/>
      <c r="W87" s="10"/>
      <c r="X87" s="10"/>
      <c r="Y87" s="10"/>
      <c r="Z87" s="10"/>
    </row>
    <row r="88" spans="1:26" ht="14" hidden="1">
      <c r="A88" s="10"/>
      <c r="B88" s="181"/>
      <c r="C88" s="181"/>
      <c r="D88" s="181"/>
      <c r="E88" s="181"/>
      <c r="F88" s="181"/>
      <c r="G88" s="181"/>
      <c r="H88" s="10"/>
      <c r="I88" s="10"/>
      <c r="J88" s="10"/>
      <c r="K88" s="10"/>
      <c r="L88" s="10"/>
      <c r="M88" s="10"/>
      <c r="N88" s="10"/>
      <c r="O88" s="10"/>
      <c r="P88" s="10"/>
      <c r="Q88" s="10"/>
      <c r="R88" s="10"/>
      <c r="S88" s="10"/>
      <c r="T88" s="10"/>
      <c r="U88" s="10"/>
      <c r="V88" s="10"/>
      <c r="W88" s="10"/>
      <c r="X88" s="10"/>
      <c r="Y88" s="10"/>
      <c r="Z88" s="10"/>
    </row>
    <row r="89" spans="1:26" ht="14" hidden="1">
      <c r="A89" s="10"/>
      <c r="B89" s="181"/>
      <c r="C89" s="181"/>
      <c r="D89" s="181"/>
      <c r="E89" s="181"/>
      <c r="F89" s="181"/>
      <c r="G89" s="181"/>
      <c r="H89" s="10"/>
      <c r="I89" s="10"/>
      <c r="J89" s="10"/>
      <c r="K89" s="10"/>
      <c r="L89" s="10"/>
      <c r="M89" s="10"/>
      <c r="N89" s="10"/>
      <c r="O89" s="10"/>
      <c r="P89" s="10"/>
      <c r="Q89" s="10"/>
      <c r="R89" s="10"/>
      <c r="S89" s="10"/>
      <c r="T89" s="10"/>
      <c r="U89" s="10"/>
      <c r="V89" s="10"/>
      <c r="W89" s="10"/>
      <c r="X89" s="10"/>
      <c r="Y89" s="10"/>
      <c r="Z89" s="10"/>
    </row>
    <row r="90" spans="1:26" ht="14" hidden="1">
      <c r="A90" s="10"/>
      <c r="B90" s="181"/>
      <c r="C90" s="181"/>
      <c r="D90" s="181"/>
      <c r="E90" s="181"/>
      <c r="F90" s="181"/>
      <c r="G90" s="181"/>
      <c r="H90" s="10"/>
      <c r="I90" s="10"/>
      <c r="J90" s="10"/>
      <c r="K90" s="10"/>
      <c r="L90" s="10"/>
      <c r="M90" s="10"/>
      <c r="N90" s="10"/>
      <c r="O90" s="10"/>
      <c r="P90" s="10"/>
      <c r="Q90" s="10"/>
      <c r="R90" s="10"/>
      <c r="S90" s="10"/>
      <c r="T90" s="10"/>
      <c r="U90" s="10"/>
      <c r="V90" s="10"/>
      <c r="W90" s="10"/>
      <c r="X90" s="10"/>
      <c r="Y90" s="10"/>
      <c r="Z90" s="10"/>
    </row>
    <row r="91" spans="1:26" ht="14" hidden="1">
      <c r="A91" s="10"/>
      <c r="B91" s="181"/>
      <c r="C91" s="181"/>
      <c r="D91" s="181"/>
      <c r="E91" s="181"/>
      <c r="F91" s="181"/>
      <c r="G91" s="181"/>
      <c r="H91" s="10"/>
      <c r="I91" s="10"/>
      <c r="J91" s="10"/>
      <c r="K91" s="10"/>
      <c r="L91" s="10"/>
      <c r="M91" s="10"/>
      <c r="N91" s="10"/>
      <c r="O91" s="10"/>
      <c r="P91" s="10"/>
      <c r="Q91" s="10"/>
      <c r="R91" s="10"/>
      <c r="S91" s="10"/>
      <c r="T91" s="10"/>
      <c r="U91" s="10"/>
      <c r="V91" s="10"/>
      <c r="W91" s="10"/>
      <c r="X91" s="10"/>
      <c r="Y91" s="10"/>
      <c r="Z91" s="10"/>
    </row>
    <row r="92" spans="1:26" ht="14" hidden="1">
      <c r="A92" s="10"/>
      <c r="B92" s="181"/>
      <c r="C92" s="181"/>
      <c r="D92" s="181"/>
      <c r="E92" s="181"/>
      <c r="F92" s="181"/>
      <c r="G92" s="181"/>
      <c r="H92" s="10"/>
      <c r="I92" s="10"/>
      <c r="J92" s="10"/>
      <c r="K92" s="10"/>
      <c r="L92" s="10"/>
      <c r="M92" s="10"/>
      <c r="N92" s="10"/>
      <c r="O92" s="10"/>
      <c r="P92" s="10"/>
      <c r="Q92" s="10"/>
      <c r="R92" s="10"/>
      <c r="S92" s="10"/>
      <c r="T92" s="10"/>
      <c r="U92" s="10"/>
      <c r="V92" s="10"/>
      <c r="W92" s="10"/>
      <c r="X92" s="10"/>
      <c r="Y92" s="10"/>
      <c r="Z92" s="10"/>
    </row>
    <row r="93" spans="1:26" ht="14" hidden="1">
      <c r="A93" s="10"/>
      <c r="B93" s="181"/>
      <c r="C93" s="181"/>
      <c r="D93" s="181"/>
      <c r="E93" s="181"/>
      <c r="F93" s="181"/>
      <c r="G93" s="181"/>
      <c r="H93" s="10"/>
      <c r="I93" s="10"/>
      <c r="J93" s="10"/>
      <c r="K93" s="10"/>
      <c r="L93" s="10"/>
      <c r="M93" s="10"/>
      <c r="N93" s="10"/>
      <c r="O93" s="10"/>
      <c r="P93" s="10"/>
      <c r="Q93" s="10"/>
      <c r="R93" s="10"/>
      <c r="S93" s="10"/>
      <c r="T93" s="10"/>
      <c r="U93" s="10"/>
      <c r="V93" s="10"/>
      <c r="W93" s="10"/>
      <c r="X93" s="10"/>
      <c r="Y93" s="10"/>
      <c r="Z93" s="10"/>
    </row>
    <row r="94" spans="1:26" ht="14" hidden="1">
      <c r="A94" s="10"/>
      <c r="B94" s="181"/>
      <c r="C94" s="181"/>
      <c r="D94" s="181"/>
      <c r="E94" s="181"/>
      <c r="F94" s="181"/>
      <c r="G94" s="181"/>
      <c r="H94" s="10"/>
      <c r="I94" s="10"/>
      <c r="J94" s="10"/>
      <c r="K94" s="10"/>
      <c r="L94" s="10"/>
      <c r="M94" s="10"/>
      <c r="N94" s="10"/>
      <c r="O94" s="10"/>
      <c r="P94" s="10"/>
      <c r="Q94" s="10"/>
      <c r="R94" s="10"/>
      <c r="S94" s="10"/>
      <c r="T94" s="10"/>
      <c r="U94" s="10"/>
      <c r="V94" s="10"/>
      <c r="W94" s="10"/>
      <c r="X94" s="10"/>
      <c r="Y94" s="10"/>
      <c r="Z94" s="10"/>
    </row>
    <row r="95" spans="1:26" ht="14" hidden="1">
      <c r="A95" s="10"/>
      <c r="B95" s="181"/>
      <c r="C95" s="181"/>
      <c r="D95" s="181"/>
      <c r="E95" s="181"/>
      <c r="F95" s="181"/>
      <c r="G95" s="181"/>
      <c r="H95" s="10"/>
      <c r="I95" s="10"/>
      <c r="J95" s="10"/>
      <c r="K95" s="10"/>
      <c r="L95" s="10"/>
      <c r="M95" s="10"/>
      <c r="N95" s="10"/>
      <c r="O95" s="10"/>
      <c r="P95" s="10"/>
      <c r="Q95" s="10"/>
      <c r="R95" s="10"/>
      <c r="S95" s="10"/>
      <c r="T95" s="10"/>
      <c r="U95" s="10"/>
      <c r="V95" s="10"/>
      <c r="W95" s="10"/>
      <c r="X95" s="10"/>
      <c r="Y95" s="10"/>
      <c r="Z95" s="10"/>
    </row>
    <row r="96" spans="1:26" ht="14" hidden="1">
      <c r="A96" s="10"/>
      <c r="B96" s="181"/>
      <c r="C96" s="181"/>
      <c r="D96" s="181"/>
      <c r="E96" s="181"/>
      <c r="F96" s="181"/>
      <c r="G96" s="181"/>
      <c r="H96" s="10"/>
      <c r="I96" s="10"/>
      <c r="J96" s="10"/>
      <c r="K96" s="10"/>
      <c r="L96" s="10"/>
      <c r="M96" s="10"/>
      <c r="N96" s="10"/>
      <c r="O96" s="10"/>
      <c r="P96" s="10"/>
      <c r="Q96" s="10"/>
      <c r="R96" s="10"/>
      <c r="S96" s="10"/>
      <c r="T96" s="10"/>
      <c r="U96" s="10"/>
      <c r="V96" s="10"/>
      <c r="W96" s="10"/>
      <c r="X96" s="10"/>
      <c r="Y96" s="10"/>
      <c r="Z96" s="10"/>
    </row>
    <row r="97" spans="1:26" ht="14" hidden="1">
      <c r="A97" s="10"/>
      <c r="B97" s="181"/>
      <c r="C97" s="181"/>
      <c r="D97" s="181"/>
      <c r="E97" s="181"/>
      <c r="F97" s="181"/>
      <c r="G97" s="181"/>
      <c r="H97" s="10"/>
      <c r="I97" s="10"/>
      <c r="J97" s="10"/>
      <c r="K97" s="10"/>
      <c r="L97" s="10"/>
      <c r="M97" s="10"/>
      <c r="N97" s="10"/>
      <c r="O97" s="10"/>
      <c r="P97" s="10"/>
      <c r="Q97" s="10"/>
      <c r="R97" s="10"/>
      <c r="S97" s="10"/>
      <c r="T97" s="10"/>
      <c r="U97" s="10"/>
      <c r="V97" s="10"/>
      <c r="W97" s="10"/>
      <c r="X97" s="10"/>
      <c r="Y97" s="10"/>
      <c r="Z97" s="10"/>
    </row>
    <row r="98" spans="1:26" ht="14" hidden="1">
      <c r="A98" s="10"/>
      <c r="B98" s="181"/>
      <c r="C98" s="181"/>
      <c r="D98" s="181"/>
      <c r="E98" s="181"/>
      <c r="F98" s="181"/>
      <c r="G98" s="181"/>
      <c r="H98" s="10"/>
      <c r="I98" s="10"/>
      <c r="J98" s="10"/>
      <c r="K98" s="10"/>
      <c r="L98" s="10"/>
      <c r="M98" s="10"/>
      <c r="N98" s="10"/>
      <c r="O98" s="10"/>
      <c r="P98" s="10"/>
      <c r="Q98" s="10"/>
      <c r="R98" s="10"/>
      <c r="S98" s="10"/>
      <c r="T98" s="10"/>
      <c r="U98" s="10"/>
      <c r="V98" s="10"/>
      <c r="W98" s="10"/>
      <c r="X98" s="10"/>
      <c r="Y98" s="10"/>
      <c r="Z98" s="10"/>
    </row>
    <row r="99" spans="1:26" ht="14" hidden="1">
      <c r="A99" s="10"/>
      <c r="B99" s="181"/>
      <c r="C99" s="181"/>
      <c r="D99" s="181"/>
      <c r="E99" s="181"/>
      <c r="F99" s="181"/>
      <c r="G99" s="181"/>
      <c r="H99" s="10"/>
      <c r="I99" s="10"/>
      <c r="J99" s="10"/>
      <c r="K99" s="10"/>
      <c r="L99" s="10"/>
      <c r="M99" s="10"/>
      <c r="N99" s="10"/>
      <c r="O99" s="10"/>
      <c r="P99" s="10"/>
      <c r="Q99" s="10"/>
      <c r="R99" s="10"/>
      <c r="S99" s="10"/>
      <c r="T99" s="10"/>
      <c r="U99" s="10"/>
      <c r="V99" s="10"/>
      <c r="W99" s="10"/>
      <c r="X99" s="10"/>
      <c r="Y99" s="10"/>
      <c r="Z99" s="10"/>
    </row>
    <row r="100" spans="1:26" ht="14" hidden="1">
      <c r="A100" s="10"/>
      <c r="B100" s="181"/>
      <c r="C100" s="181"/>
      <c r="D100" s="181"/>
      <c r="E100" s="181"/>
      <c r="F100" s="181"/>
      <c r="G100" s="181"/>
      <c r="H100" s="10"/>
      <c r="I100" s="10"/>
      <c r="J100" s="10"/>
      <c r="K100" s="10"/>
      <c r="L100" s="10"/>
      <c r="M100" s="10"/>
      <c r="N100" s="10"/>
      <c r="O100" s="10"/>
      <c r="P100" s="10"/>
      <c r="Q100" s="10"/>
      <c r="R100" s="10"/>
      <c r="S100" s="10"/>
      <c r="T100" s="10"/>
      <c r="U100" s="10"/>
      <c r="V100" s="10"/>
      <c r="W100" s="10"/>
      <c r="X100" s="10"/>
      <c r="Y100" s="10"/>
      <c r="Z100" s="10"/>
    </row>
    <row r="101" spans="1:26" ht="14" hidden="1">
      <c r="A101" s="10"/>
      <c r="B101" s="181"/>
      <c r="C101" s="181"/>
      <c r="D101" s="181"/>
      <c r="E101" s="181"/>
      <c r="F101" s="181"/>
      <c r="G101" s="181"/>
      <c r="H101" s="10"/>
      <c r="I101" s="10"/>
      <c r="J101" s="10"/>
      <c r="K101" s="10"/>
      <c r="L101" s="10"/>
      <c r="M101" s="10"/>
      <c r="N101" s="10"/>
      <c r="O101" s="10"/>
      <c r="P101" s="10"/>
      <c r="Q101" s="10"/>
      <c r="R101" s="10"/>
      <c r="S101" s="10"/>
      <c r="T101" s="10"/>
      <c r="U101" s="10"/>
      <c r="V101" s="10"/>
      <c r="W101" s="10"/>
      <c r="X101" s="10"/>
      <c r="Y101" s="10"/>
      <c r="Z101" s="10"/>
    </row>
    <row r="102" spans="1:26" ht="14" hidden="1">
      <c r="A102" s="10"/>
      <c r="B102" s="181"/>
      <c r="C102" s="181"/>
      <c r="D102" s="181"/>
      <c r="E102" s="181"/>
      <c r="F102" s="181"/>
      <c r="G102" s="181"/>
      <c r="H102" s="10"/>
      <c r="I102" s="10"/>
      <c r="J102" s="10"/>
      <c r="K102" s="10"/>
      <c r="L102" s="10"/>
      <c r="M102" s="10"/>
      <c r="N102" s="10"/>
      <c r="O102" s="10"/>
      <c r="P102" s="10"/>
      <c r="Q102" s="10"/>
      <c r="R102" s="10"/>
      <c r="S102" s="10"/>
      <c r="T102" s="10"/>
      <c r="U102" s="10"/>
      <c r="V102" s="10"/>
      <c r="W102" s="10"/>
      <c r="X102" s="10"/>
      <c r="Y102" s="10"/>
      <c r="Z102" s="10"/>
    </row>
    <row r="103" spans="1:26" ht="14" hidden="1">
      <c r="A103" s="10"/>
      <c r="B103" s="181"/>
      <c r="C103" s="181"/>
      <c r="D103" s="181"/>
      <c r="E103" s="181"/>
      <c r="F103" s="181"/>
      <c r="G103" s="181"/>
      <c r="H103" s="10"/>
      <c r="I103" s="10"/>
      <c r="J103" s="10"/>
      <c r="K103" s="10"/>
      <c r="L103" s="10"/>
      <c r="M103" s="10"/>
      <c r="N103" s="10"/>
      <c r="O103" s="10"/>
      <c r="P103" s="10"/>
      <c r="Q103" s="10"/>
      <c r="R103" s="10"/>
      <c r="S103" s="10"/>
      <c r="T103" s="10"/>
      <c r="U103" s="10"/>
      <c r="V103" s="10"/>
      <c r="W103" s="10"/>
      <c r="X103" s="10"/>
      <c r="Y103" s="10"/>
      <c r="Z103" s="10"/>
    </row>
    <row r="104" spans="1:26" ht="14" hidden="1">
      <c r="A104" s="10"/>
      <c r="B104" s="181"/>
      <c r="C104" s="181"/>
      <c r="D104" s="181"/>
      <c r="E104" s="181"/>
      <c r="F104" s="181"/>
      <c r="G104" s="181"/>
      <c r="H104" s="10"/>
      <c r="I104" s="10"/>
      <c r="J104" s="10"/>
      <c r="K104" s="10"/>
      <c r="L104" s="10"/>
      <c r="M104" s="10"/>
      <c r="N104" s="10"/>
      <c r="O104" s="10"/>
      <c r="P104" s="10"/>
      <c r="Q104" s="10"/>
      <c r="R104" s="10"/>
      <c r="S104" s="10"/>
      <c r="T104" s="10"/>
      <c r="U104" s="10"/>
      <c r="V104" s="10"/>
      <c r="W104" s="10"/>
      <c r="X104" s="10"/>
      <c r="Y104" s="10"/>
      <c r="Z104" s="10"/>
    </row>
    <row r="105" spans="1:26" ht="14" hidden="1">
      <c r="A105" s="10"/>
      <c r="B105" s="181"/>
      <c r="C105" s="181"/>
      <c r="D105" s="181"/>
      <c r="E105" s="181"/>
      <c r="F105" s="181"/>
      <c r="G105" s="181"/>
      <c r="H105" s="10"/>
      <c r="I105" s="10"/>
      <c r="J105" s="10"/>
      <c r="K105" s="10"/>
      <c r="L105" s="10"/>
      <c r="M105" s="10"/>
      <c r="N105" s="10"/>
      <c r="O105" s="10"/>
      <c r="P105" s="10"/>
      <c r="Q105" s="10"/>
      <c r="R105" s="10"/>
      <c r="S105" s="10"/>
      <c r="T105" s="10"/>
      <c r="U105" s="10"/>
      <c r="V105" s="10"/>
      <c r="W105" s="10"/>
      <c r="X105" s="10"/>
      <c r="Y105" s="10"/>
      <c r="Z105" s="10"/>
    </row>
    <row r="106" spans="1:26" ht="14" hidden="1">
      <c r="A106" s="10"/>
      <c r="B106" s="181"/>
      <c r="C106" s="181"/>
      <c r="D106" s="181"/>
      <c r="E106" s="181"/>
      <c r="F106" s="181"/>
      <c r="G106" s="181"/>
      <c r="H106" s="10"/>
      <c r="I106" s="10"/>
      <c r="J106" s="10"/>
      <c r="K106" s="10"/>
      <c r="L106" s="10"/>
      <c r="M106" s="10"/>
      <c r="N106" s="10"/>
      <c r="O106" s="10"/>
      <c r="P106" s="10"/>
      <c r="Q106" s="10"/>
      <c r="R106" s="10"/>
      <c r="S106" s="10"/>
      <c r="T106" s="10"/>
      <c r="U106" s="10"/>
      <c r="V106" s="10"/>
      <c r="W106" s="10"/>
      <c r="X106" s="10"/>
      <c r="Y106" s="10"/>
      <c r="Z106" s="10"/>
    </row>
    <row r="107" spans="1:26" ht="14" hidden="1">
      <c r="A107" s="10"/>
      <c r="B107" s="181"/>
      <c r="C107" s="181"/>
      <c r="D107" s="181"/>
      <c r="E107" s="181"/>
      <c r="F107" s="181"/>
      <c r="G107" s="181"/>
      <c r="H107" s="10"/>
      <c r="I107" s="10"/>
      <c r="J107" s="10"/>
      <c r="K107" s="10"/>
      <c r="L107" s="10"/>
      <c r="M107" s="10"/>
      <c r="N107" s="10"/>
      <c r="O107" s="10"/>
      <c r="P107" s="10"/>
      <c r="Q107" s="10"/>
      <c r="R107" s="10"/>
      <c r="S107" s="10"/>
      <c r="T107" s="10"/>
      <c r="U107" s="10"/>
      <c r="V107" s="10"/>
      <c r="W107" s="10"/>
      <c r="X107" s="10"/>
      <c r="Y107" s="10"/>
      <c r="Z107" s="10"/>
    </row>
    <row r="108" spans="1:26" ht="14" hidden="1">
      <c r="A108" s="10"/>
      <c r="B108" s="181"/>
      <c r="C108" s="181"/>
      <c r="D108" s="181"/>
      <c r="E108" s="181"/>
      <c r="F108" s="181"/>
      <c r="G108" s="181"/>
      <c r="H108" s="10"/>
      <c r="I108" s="10"/>
      <c r="J108" s="10"/>
      <c r="K108" s="10"/>
      <c r="L108" s="10"/>
      <c r="M108" s="10"/>
      <c r="N108" s="10"/>
      <c r="O108" s="10"/>
      <c r="P108" s="10"/>
      <c r="Q108" s="10"/>
      <c r="R108" s="10"/>
      <c r="S108" s="10"/>
      <c r="T108" s="10"/>
      <c r="U108" s="10"/>
      <c r="V108" s="10"/>
      <c r="W108" s="10"/>
      <c r="X108" s="10"/>
      <c r="Y108" s="10"/>
      <c r="Z108" s="10"/>
    </row>
    <row r="109" spans="1:26" ht="14" hidden="1">
      <c r="A109" s="10"/>
      <c r="B109" s="181"/>
      <c r="C109" s="181"/>
      <c r="D109" s="181"/>
      <c r="E109" s="181"/>
      <c r="F109" s="181"/>
      <c r="G109" s="181"/>
      <c r="H109" s="10"/>
      <c r="I109" s="10"/>
      <c r="J109" s="10"/>
      <c r="K109" s="10"/>
      <c r="L109" s="10"/>
      <c r="M109" s="10"/>
      <c r="N109" s="10"/>
      <c r="O109" s="10"/>
      <c r="P109" s="10"/>
      <c r="Q109" s="10"/>
      <c r="R109" s="10"/>
      <c r="S109" s="10"/>
      <c r="T109" s="10"/>
      <c r="U109" s="10"/>
      <c r="V109" s="10"/>
      <c r="W109" s="10"/>
      <c r="X109" s="10"/>
      <c r="Y109" s="10"/>
      <c r="Z109" s="10"/>
    </row>
    <row r="110" spans="1:26" ht="14" hidden="1">
      <c r="A110" s="10"/>
      <c r="B110" s="181"/>
      <c r="C110" s="181"/>
      <c r="D110" s="181"/>
      <c r="E110" s="181"/>
      <c r="F110" s="181"/>
      <c r="G110" s="181"/>
      <c r="H110" s="10"/>
      <c r="I110" s="10"/>
      <c r="J110" s="10"/>
      <c r="K110" s="10"/>
      <c r="L110" s="10"/>
      <c r="M110" s="10"/>
      <c r="N110" s="10"/>
      <c r="O110" s="10"/>
      <c r="P110" s="10"/>
      <c r="Q110" s="10"/>
      <c r="R110" s="10"/>
      <c r="S110" s="10"/>
      <c r="T110" s="10"/>
      <c r="U110" s="10"/>
      <c r="V110" s="10"/>
      <c r="W110" s="10"/>
      <c r="X110" s="10"/>
      <c r="Y110" s="10"/>
      <c r="Z110" s="10"/>
    </row>
    <row r="111" spans="1:26" ht="14" hidden="1">
      <c r="A111" s="10"/>
      <c r="B111" s="181"/>
      <c r="C111" s="181"/>
      <c r="D111" s="181"/>
      <c r="E111" s="181"/>
      <c r="F111" s="181"/>
      <c r="G111" s="181"/>
      <c r="H111" s="10"/>
      <c r="I111" s="10"/>
      <c r="J111" s="10"/>
      <c r="K111" s="10"/>
      <c r="L111" s="10"/>
      <c r="M111" s="10"/>
      <c r="N111" s="10"/>
      <c r="O111" s="10"/>
      <c r="P111" s="10"/>
      <c r="Q111" s="10"/>
      <c r="R111" s="10"/>
      <c r="S111" s="10"/>
      <c r="T111" s="10"/>
      <c r="U111" s="10"/>
      <c r="V111" s="10"/>
      <c r="W111" s="10"/>
      <c r="X111" s="10"/>
      <c r="Y111" s="10"/>
      <c r="Z111" s="10"/>
    </row>
    <row r="112" spans="1:26" ht="14" hidden="1">
      <c r="A112" s="10"/>
      <c r="B112" s="181"/>
      <c r="C112" s="181"/>
      <c r="D112" s="181"/>
      <c r="E112" s="181"/>
      <c r="F112" s="181"/>
      <c r="G112" s="181"/>
      <c r="H112" s="10"/>
      <c r="I112" s="10"/>
      <c r="J112" s="10"/>
      <c r="K112" s="10"/>
      <c r="L112" s="10"/>
      <c r="M112" s="10"/>
      <c r="N112" s="10"/>
      <c r="O112" s="10"/>
      <c r="P112" s="10"/>
      <c r="Q112" s="10"/>
      <c r="R112" s="10"/>
      <c r="S112" s="10"/>
      <c r="T112" s="10"/>
      <c r="U112" s="10"/>
      <c r="V112" s="10"/>
      <c r="W112" s="10"/>
      <c r="X112" s="10"/>
      <c r="Y112" s="10"/>
      <c r="Z112" s="10"/>
    </row>
    <row r="113" spans="1:26" ht="14" hidden="1">
      <c r="A113" s="10"/>
      <c r="B113" s="181"/>
      <c r="C113" s="181"/>
      <c r="D113" s="181"/>
      <c r="E113" s="181"/>
      <c r="F113" s="181"/>
      <c r="G113" s="181"/>
      <c r="H113" s="10"/>
      <c r="I113" s="10"/>
      <c r="J113" s="10"/>
      <c r="K113" s="10"/>
      <c r="L113" s="10"/>
      <c r="M113" s="10"/>
      <c r="N113" s="10"/>
      <c r="O113" s="10"/>
      <c r="P113" s="10"/>
      <c r="Q113" s="10"/>
      <c r="R113" s="10"/>
      <c r="S113" s="10"/>
      <c r="T113" s="10"/>
      <c r="U113" s="10"/>
      <c r="V113" s="10"/>
      <c r="W113" s="10"/>
      <c r="X113" s="10"/>
      <c r="Y113" s="10"/>
      <c r="Z113" s="10"/>
    </row>
    <row r="114" spans="1:26" ht="14" hidden="1">
      <c r="A114" s="10"/>
      <c r="B114" s="181"/>
      <c r="C114" s="181"/>
      <c r="D114" s="181"/>
      <c r="E114" s="181"/>
      <c r="F114" s="181"/>
      <c r="G114" s="181"/>
      <c r="H114" s="10"/>
      <c r="I114" s="10"/>
      <c r="J114" s="10"/>
      <c r="K114" s="10"/>
      <c r="L114" s="10"/>
      <c r="M114" s="10"/>
      <c r="N114" s="10"/>
      <c r="O114" s="10"/>
      <c r="P114" s="10"/>
      <c r="Q114" s="10"/>
      <c r="R114" s="10"/>
      <c r="S114" s="10"/>
      <c r="T114" s="10"/>
      <c r="U114" s="10"/>
      <c r="V114" s="10"/>
      <c r="W114" s="10"/>
      <c r="X114" s="10"/>
      <c r="Y114" s="10"/>
      <c r="Z114" s="10"/>
    </row>
    <row r="115" spans="1:26" ht="14" hidden="1">
      <c r="A115" s="10"/>
      <c r="B115" s="181"/>
      <c r="C115" s="181"/>
      <c r="D115" s="181"/>
      <c r="E115" s="181"/>
      <c r="F115" s="181"/>
      <c r="G115" s="181"/>
      <c r="H115" s="10"/>
      <c r="I115" s="10"/>
      <c r="J115" s="10"/>
      <c r="K115" s="10"/>
      <c r="L115" s="10"/>
      <c r="M115" s="10"/>
      <c r="N115" s="10"/>
      <c r="O115" s="10"/>
      <c r="P115" s="10"/>
      <c r="Q115" s="10"/>
      <c r="R115" s="10"/>
      <c r="S115" s="10"/>
      <c r="T115" s="10"/>
      <c r="U115" s="10"/>
      <c r="V115" s="10"/>
      <c r="W115" s="10"/>
      <c r="X115" s="10"/>
      <c r="Y115" s="10"/>
      <c r="Z115" s="10"/>
    </row>
    <row r="116" spans="1:26" ht="14" hidden="1">
      <c r="A116" s="10"/>
      <c r="B116" s="181"/>
      <c r="C116" s="181"/>
      <c r="D116" s="181"/>
      <c r="E116" s="181"/>
      <c r="F116" s="181"/>
      <c r="G116" s="181"/>
      <c r="H116" s="10"/>
      <c r="I116" s="10"/>
      <c r="J116" s="10"/>
      <c r="K116" s="10"/>
      <c r="L116" s="10"/>
      <c r="M116" s="10"/>
      <c r="N116" s="10"/>
      <c r="O116" s="10"/>
      <c r="P116" s="10"/>
      <c r="Q116" s="10"/>
      <c r="R116" s="10"/>
      <c r="S116" s="10"/>
      <c r="T116" s="10"/>
      <c r="U116" s="10"/>
      <c r="V116" s="10"/>
      <c r="W116" s="10"/>
      <c r="X116" s="10"/>
      <c r="Y116" s="10"/>
      <c r="Z116" s="10"/>
    </row>
    <row r="117" spans="1:26" ht="14" hidden="1">
      <c r="A117" s="10"/>
      <c r="B117" s="181"/>
      <c r="C117" s="181"/>
      <c r="D117" s="181"/>
      <c r="E117" s="181"/>
      <c r="F117" s="181"/>
      <c r="G117" s="181"/>
      <c r="H117" s="10"/>
      <c r="I117" s="10"/>
      <c r="J117" s="10"/>
      <c r="K117" s="10"/>
      <c r="L117" s="10"/>
      <c r="M117" s="10"/>
      <c r="N117" s="10"/>
      <c r="O117" s="10"/>
      <c r="P117" s="10"/>
      <c r="Q117" s="10"/>
      <c r="R117" s="10"/>
      <c r="S117" s="10"/>
      <c r="T117" s="10"/>
      <c r="U117" s="10"/>
      <c r="V117" s="10"/>
      <c r="W117" s="10"/>
      <c r="X117" s="10"/>
      <c r="Y117" s="10"/>
      <c r="Z117" s="10"/>
    </row>
    <row r="118" spans="1:26" ht="14" hidden="1">
      <c r="A118" s="10"/>
      <c r="B118" s="181"/>
      <c r="C118" s="181"/>
      <c r="D118" s="181"/>
      <c r="E118" s="181"/>
      <c r="F118" s="181"/>
      <c r="G118" s="181"/>
      <c r="H118" s="10"/>
      <c r="I118" s="10"/>
      <c r="J118" s="10"/>
      <c r="K118" s="10"/>
      <c r="L118" s="10"/>
      <c r="M118" s="10"/>
      <c r="N118" s="10"/>
      <c r="O118" s="10"/>
      <c r="P118" s="10"/>
      <c r="Q118" s="10"/>
      <c r="R118" s="10"/>
      <c r="S118" s="10"/>
      <c r="T118" s="10"/>
      <c r="U118" s="10"/>
      <c r="V118" s="10"/>
      <c r="W118" s="10"/>
      <c r="X118" s="10"/>
      <c r="Y118" s="10"/>
      <c r="Z118" s="10"/>
    </row>
    <row r="119" spans="1:26" ht="14" hidden="1">
      <c r="A119" s="10"/>
      <c r="B119" s="181"/>
      <c r="C119" s="181"/>
      <c r="D119" s="181"/>
      <c r="E119" s="181"/>
      <c r="F119" s="181"/>
      <c r="G119" s="181"/>
      <c r="H119" s="10"/>
      <c r="I119" s="10"/>
      <c r="J119" s="10"/>
      <c r="K119" s="10"/>
      <c r="L119" s="10"/>
      <c r="M119" s="10"/>
      <c r="N119" s="10"/>
      <c r="O119" s="10"/>
      <c r="P119" s="10"/>
      <c r="Q119" s="10"/>
      <c r="R119" s="10"/>
      <c r="S119" s="10"/>
      <c r="T119" s="10"/>
      <c r="U119" s="10"/>
      <c r="V119" s="10"/>
      <c r="W119" s="10"/>
      <c r="X119" s="10"/>
      <c r="Y119" s="10"/>
      <c r="Z119" s="10"/>
    </row>
    <row r="120" spans="1:26" ht="14" hidden="1">
      <c r="A120" s="10"/>
      <c r="B120" s="181"/>
      <c r="C120" s="181"/>
      <c r="D120" s="181"/>
      <c r="E120" s="181"/>
      <c r="F120" s="181"/>
      <c r="G120" s="181"/>
      <c r="H120" s="10"/>
      <c r="I120" s="10"/>
      <c r="J120" s="10"/>
      <c r="K120" s="10"/>
      <c r="L120" s="10"/>
      <c r="M120" s="10"/>
      <c r="N120" s="10"/>
      <c r="O120" s="10"/>
      <c r="P120" s="10"/>
      <c r="Q120" s="10"/>
      <c r="R120" s="10"/>
      <c r="S120" s="10"/>
      <c r="T120" s="10"/>
      <c r="U120" s="10"/>
      <c r="V120" s="10"/>
      <c r="W120" s="10"/>
      <c r="X120" s="10"/>
      <c r="Y120" s="10"/>
      <c r="Z120" s="10"/>
    </row>
    <row r="121" spans="1:26" ht="14" hidden="1">
      <c r="A121" s="10"/>
      <c r="B121" s="181"/>
      <c r="C121" s="181"/>
      <c r="D121" s="181"/>
      <c r="E121" s="181"/>
      <c r="F121" s="181"/>
      <c r="G121" s="181"/>
      <c r="H121" s="10"/>
      <c r="I121" s="10"/>
      <c r="J121" s="10"/>
      <c r="K121" s="10"/>
      <c r="L121" s="10"/>
      <c r="M121" s="10"/>
      <c r="N121" s="10"/>
      <c r="O121" s="10"/>
      <c r="P121" s="10"/>
      <c r="Q121" s="10"/>
      <c r="R121" s="10"/>
      <c r="S121" s="10"/>
      <c r="T121" s="10"/>
      <c r="U121" s="10"/>
      <c r="V121" s="10"/>
      <c r="W121" s="10"/>
      <c r="X121" s="10"/>
      <c r="Y121" s="10"/>
      <c r="Z121" s="10"/>
    </row>
    <row r="122" spans="1:26" ht="14" hidden="1">
      <c r="A122" s="10"/>
      <c r="B122" s="181"/>
      <c r="C122" s="181"/>
      <c r="D122" s="181"/>
      <c r="E122" s="181"/>
      <c r="F122" s="181"/>
      <c r="G122" s="181"/>
      <c r="H122" s="10"/>
      <c r="I122" s="10"/>
      <c r="J122" s="10"/>
      <c r="K122" s="10"/>
      <c r="L122" s="10"/>
      <c r="M122" s="10"/>
      <c r="N122" s="10"/>
      <c r="O122" s="10"/>
      <c r="P122" s="10"/>
      <c r="Q122" s="10"/>
      <c r="R122" s="10"/>
      <c r="S122" s="10"/>
      <c r="T122" s="10"/>
      <c r="U122" s="10"/>
      <c r="V122" s="10"/>
      <c r="W122" s="10"/>
      <c r="X122" s="10"/>
      <c r="Y122" s="10"/>
      <c r="Z122" s="10"/>
    </row>
    <row r="123" spans="1:26" ht="14" hidden="1">
      <c r="A123" s="10"/>
      <c r="B123" s="181"/>
      <c r="C123" s="181"/>
      <c r="D123" s="181"/>
      <c r="E123" s="181"/>
      <c r="F123" s="181"/>
      <c r="G123" s="181"/>
      <c r="H123" s="10"/>
      <c r="I123" s="10"/>
      <c r="J123" s="10"/>
      <c r="K123" s="10"/>
      <c r="L123" s="10"/>
      <c r="M123" s="10"/>
      <c r="N123" s="10"/>
      <c r="O123" s="10"/>
      <c r="P123" s="10"/>
      <c r="Q123" s="10"/>
      <c r="R123" s="10"/>
      <c r="S123" s="10"/>
      <c r="T123" s="10"/>
      <c r="U123" s="10"/>
      <c r="V123" s="10"/>
      <c r="W123" s="10"/>
      <c r="X123" s="10"/>
      <c r="Y123" s="10"/>
      <c r="Z123" s="10"/>
    </row>
    <row r="124" spans="1:26" ht="14" hidden="1">
      <c r="A124" s="10"/>
      <c r="B124" s="181"/>
      <c r="C124" s="181"/>
      <c r="D124" s="181"/>
      <c r="E124" s="181"/>
      <c r="F124" s="181"/>
      <c r="G124" s="181"/>
      <c r="H124" s="10"/>
      <c r="I124" s="10"/>
      <c r="J124" s="10"/>
      <c r="K124" s="10"/>
      <c r="L124" s="10"/>
      <c r="M124" s="10"/>
      <c r="N124" s="10"/>
      <c r="O124" s="10"/>
      <c r="P124" s="10"/>
      <c r="Q124" s="10"/>
      <c r="R124" s="10"/>
      <c r="S124" s="10"/>
      <c r="T124" s="10"/>
      <c r="U124" s="10"/>
      <c r="V124" s="10"/>
      <c r="W124" s="10"/>
      <c r="X124" s="10"/>
      <c r="Y124" s="10"/>
      <c r="Z124" s="10"/>
    </row>
    <row r="125" spans="1:26" ht="14" hidden="1">
      <c r="A125" s="10"/>
      <c r="B125" s="181"/>
      <c r="C125" s="181"/>
      <c r="D125" s="181"/>
      <c r="E125" s="181"/>
      <c r="F125" s="181"/>
      <c r="G125" s="181"/>
      <c r="H125" s="10"/>
      <c r="I125" s="10"/>
      <c r="J125" s="10"/>
      <c r="K125" s="10"/>
      <c r="L125" s="10"/>
      <c r="M125" s="10"/>
      <c r="N125" s="10"/>
      <c r="O125" s="10"/>
      <c r="P125" s="10"/>
      <c r="Q125" s="10"/>
      <c r="R125" s="10"/>
      <c r="S125" s="10"/>
      <c r="T125" s="10"/>
      <c r="U125" s="10"/>
      <c r="V125" s="10"/>
      <c r="W125" s="10"/>
      <c r="X125" s="10"/>
      <c r="Y125" s="10"/>
      <c r="Z125" s="10"/>
    </row>
    <row r="126" spans="1:26" ht="14" hidden="1">
      <c r="A126" s="10"/>
      <c r="B126" s="181"/>
      <c r="C126" s="181"/>
      <c r="D126" s="181"/>
      <c r="E126" s="181"/>
      <c r="F126" s="181"/>
      <c r="G126" s="181"/>
      <c r="H126" s="10"/>
      <c r="I126" s="10"/>
      <c r="J126" s="10"/>
      <c r="K126" s="10"/>
      <c r="L126" s="10"/>
      <c r="M126" s="10"/>
      <c r="N126" s="10"/>
      <c r="O126" s="10"/>
      <c r="P126" s="10"/>
      <c r="Q126" s="10"/>
      <c r="R126" s="10"/>
      <c r="S126" s="10"/>
      <c r="T126" s="10"/>
      <c r="U126" s="10"/>
      <c r="V126" s="10"/>
      <c r="W126" s="10"/>
      <c r="X126" s="10"/>
      <c r="Y126" s="10"/>
      <c r="Z126" s="10"/>
    </row>
    <row r="127" spans="1:26" ht="14" hidden="1">
      <c r="A127" s="10"/>
      <c r="B127" s="181"/>
      <c r="C127" s="181"/>
      <c r="D127" s="181"/>
      <c r="E127" s="181"/>
      <c r="F127" s="181"/>
      <c r="G127" s="181"/>
      <c r="H127" s="10"/>
      <c r="I127" s="10"/>
      <c r="J127" s="10"/>
      <c r="K127" s="10"/>
      <c r="L127" s="10"/>
      <c r="M127" s="10"/>
      <c r="N127" s="10"/>
      <c r="O127" s="10"/>
      <c r="P127" s="10"/>
      <c r="Q127" s="10"/>
      <c r="R127" s="10"/>
      <c r="S127" s="10"/>
      <c r="T127" s="10"/>
      <c r="U127" s="10"/>
      <c r="V127" s="10"/>
      <c r="W127" s="10"/>
      <c r="X127" s="10"/>
      <c r="Y127" s="10"/>
      <c r="Z127" s="10"/>
    </row>
    <row r="128" spans="1:26" ht="14" hidden="1">
      <c r="A128" s="10"/>
      <c r="B128" s="181"/>
      <c r="C128" s="181"/>
      <c r="D128" s="181"/>
      <c r="E128" s="181"/>
      <c r="F128" s="181"/>
      <c r="G128" s="181"/>
      <c r="H128" s="10"/>
      <c r="I128" s="10"/>
      <c r="J128" s="10"/>
      <c r="K128" s="10"/>
      <c r="L128" s="10"/>
      <c r="M128" s="10"/>
      <c r="N128" s="10"/>
      <c r="O128" s="10"/>
      <c r="P128" s="10"/>
      <c r="Q128" s="10"/>
      <c r="R128" s="10"/>
      <c r="S128" s="10"/>
      <c r="T128" s="10"/>
      <c r="U128" s="10"/>
      <c r="V128" s="10"/>
      <c r="W128" s="10"/>
      <c r="X128" s="10"/>
      <c r="Y128" s="10"/>
      <c r="Z128" s="10"/>
    </row>
    <row r="129" spans="1:26" ht="14" hidden="1">
      <c r="A129" s="10"/>
      <c r="B129" s="181"/>
      <c r="C129" s="181"/>
      <c r="D129" s="181"/>
      <c r="E129" s="181"/>
      <c r="F129" s="181"/>
      <c r="G129" s="181"/>
      <c r="H129" s="10"/>
      <c r="I129" s="10"/>
      <c r="J129" s="10"/>
      <c r="K129" s="10"/>
      <c r="L129" s="10"/>
      <c r="M129" s="10"/>
      <c r="N129" s="10"/>
      <c r="O129" s="10"/>
      <c r="P129" s="10"/>
      <c r="Q129" s="10"/>
      <c r="R129" s="10"/>
      <c r="S129" s="10"/>
      <c r="T129" s="10"/>
      <c r="U129" s="10"/>
      <c r="V129" s="10"/>
      <c r="W129" s="10"/>
      <c r="X129" s="10"/>
      <c r="Y129" s="10"/>
      <c r="Z129" s="10"/>
    </row>
    <row r="130" spans="1:26" ht="14" hidden="1">
      <c r="A130" s="10"/>
      <c r="B130" s="181"/>
      <c r="C130" s="181"/>
      <c r="D130" s="181"/>
      <c r="E130" s="181"/>
      <c r="F130" s="181"/>
      <c r="G130" s="181"/>
      <c r="H130" s="10"/>
      <c r="I130" s="10"/>
      <c r="J130" s="10"/>
      <c r="K130" s="10"/>
      <c r="L130" s="10"/>
      <c r="M130" s="10"/>
      <c r="N130" s="10"/>
      <c r="O130" s="10"/>
      <c r="P130" s="10"/>
      <c r="Q130" s="10"/>
      <c r="R130" s="10"/>
      <c r="S130" s="10"/>
      <c r="T130" s="10"/>
      <c r="U130" s="10"/>
      <c r="V130" s="10"/>
      <c r="W130" s="10"/>
      <c r="X130" s="10"/>
      <c r="Y130" s="10"/>
      <c r="Z130" s="10"/>
    </row>
    <row r="131" spans="1:26" ht="14" hidden="1">
      <c r="A131" s="10"/>
      <c r="B131" s="181"/>
      <c r="C131" s="181"/>
      <c r="D131" s="181"/>
      <c r="E131" s="181"/>
      <c r="F131" s="181"/>
      <c r="G131" s="181"/>
      <c r="H131" s="10"/>
      <c r="I131" s="10"/>
      <c r="J131" s="10"/>
      <c r="K131" s="10"/>
      <c r="L131" s="10"/>
      <c r="M131" s="10"/>
      <c r="N131" s="10"/>
      <c r="O131" s="10"/>
      <c r="P131" s="10"/>
      <c r="Q131" s="10"/>
      <c r="R131" s="10"/>
      <c r="S131" s="10"/>
      <c r="T131" s="10"/>
      <c r="U131" s="10"/>
      <c r="V131" s="10"/>
      <c r="W131" s="10"/>
      <c r="X131" s="10"/>
      <c r="Y131" s="10"/>
      <c r="Z131" s="10"/>
    </row>
    <row r="132" spans="1:26" ht="14" hidden="1">
      <c r="A132" s="10"/>
      <c r="B132" s="181"/>
      <c r="C132" s="181"/>
      <c r="D132" s="181"/>
      <c r="E132" s="181"/>
      <c r="F132" s="181"/>
      <c r="G132" s="181"/>
      <c r="H132" s="10"/>
      <c r="I132" s="10"/>
      <c r="J132" s="10"/>
      <c r="K132" s="10"/>
      <c r="L132" s="10"/>
      <c r="M132" s="10"/>
      <c r="N132" s="10"/>
      <c r="O132" s="10"/>
      <c r="P132" s="10"/>
      <c r="Q132" s="10"/>
      <c r="R132" s="10"/>
      <c r="S132" s="10"/>
      <c r="T132" s="10"/>
      <c r="U132" s="10"/>
      <c r="V132" s="10"/>
      <c r="W132" s="10"/>
      <c r="X132" s="10"/>
      <c r="Y132" s="10"/>
      <c r="Z132" s="10"/>
    </row>
    <row r="133" spans="1:26" ht="14" hidden="1">
      <c r="A133" s="10"/>
      <c r="B133" s="181"/>
      <c r="C133" s="181"/>
      <c r="D133" s="181"/>
      <c r="E133" s="181"/>
      <c r="F133" s="181"/>
      <c r="G133" s="181"/>
      <c r="H133" s="10"/>
      <c r="I133" s="10"/>
      <c r="J133" s="10"/>
      <c r="K133" s="10"/>
      <c r="L133" s="10"/>
      <c r="M133" s="10"/>
      <c r="N133" s="10"/>
      <c r="O133" s="10"/>
      <c r="P133" s="10"/>
      <c r="Q133" s="10"/>
      <c r="R133" s="10"/>
      <c r="S133" s="10"/>
      <c r="T133" s="10"/>
      <c r="U133" s="10"/>
      <c r="V133" s="10"/>
      <c r="W133" s="10"/>
      <c r="X133" s="10"/>
      <c r="Y133" s="10"/>
      <c r="Z133" s="10"/>
    </row>
    <row r="134" spans="1:26" ht="14" hidden="1">
      <c r="A134" s="10"/>
      <c r="B134" s="181"/>
      <c r="C134" s="181"/>
      <c r="D134" s="181"/>
      <c r="E134" s="181"/>
      <c r="F134" s="181"/>
      <c r="G134" s="181"/>
      <c r="H134" s="10"/>
      <c r="I134" s="10"/>
      <c r="J134" s="10"/>
      <c r="K134" s="10"/>
      <c r="L134" s="10"/>
      <c r="M134" s="10"/>
      <c r="N134" s="10"/>
      <c r="O134" s="10"/>
      <c r="P134" s="10"/>
      <c r="Q134" s="10"/>
      <c r="R134" s="10"/>
      <c r="S134" s="10"/>
      <c r="T134" s="10"/>
      <c r="U134" s="10"/>
      <c r="V134" s="10"/>
      <c r="W134" s="10"/>
      <c r="X134" s="10"/>
      <c r="Y134" s="10"/>
      <c r="Z134" s="10"/>
    </row>
    <row r="135" spans="1:26" ht="14" hidden="1">
      <c r="A135" s="10"/>
      <c r="B135" s="181"/>
      <c r="C135" s="181"/>
      <c r="D135" s="181"/>
      <c r="E135" s="181"/>
      <c r="F135" s="181"/>
      <c r="G135" s="181"/>
      <c r="H135" s="10"/>
      <c r="I135" s="10"/>
      <c r="J135" s="10"/>
      <c r="K135" s="10"/>
      <c r="L135" s="10"/>
      <c r="M135" s="10"/>
      <c r="N135" s="10"/>
      <c r="O135" s="10"/>
      <c r="P135" s="10"/>
      <c r="Q135" s="10"/>
      <c r="R135" s="10"/>
      <c r="S135" s="10"/>
      <c r="T135" s="10"/>
      <c r="U135" s="10"/>
      <c r="V135" s="10"/>
      <c r="W135" s="10"/>
      <c r="X135" s="10"/>
      <c r="Y135" s="10"/>
      <c r="Z135" s="10"/>
    </row>
    <row r="136" spans="1:26" ht="14" hidden="1">
      <c r="A136" s="10"/>
      <c r="B136" s="181"/>
      <c r="C136" s="181"/>
      <c r="D136" s="181"/>
      <c r="E136" s="181"/>
      <c r="F136" s="181"/>
      <c r="G136" s="181"/>
      <c r="H136" s="10"/>
      <c r="I136" s="10"/>
      <c r="J136" s="10"/>
      <c r="K136" s="10"/>
      <c r="L136" s="10"/>
      <c r="M136" s="10"/>
      <c r="N136" s="10"/>
      <c r="O136" s="10"/>
      <c r="P136" s="10"/>
      <c r="Q136" s="10"/>
      <c r="R136" s="10"/>
      <c r="S136" s="10"/>
      <c r="T136" s="10"/>
      <c r="U136" s="10"/>
      <c r="V136" s="10"/>
      <c r="W136" s="10"/>
      <c r="X136" s="10"/>
      <c r="Y136" s="10"/>
      <c r="Z136" s="10"/>
    </row>
    <row r="137" spans="1:26" ht="14" hidden="1">
      <c r="A137" s="10"/>
      <c r="B137" s="181"/>
      <c r="C137" s="181"/>
      <c r="D137" s="181"/>
      <c r="E137" s="181"/>
      <c r="F137" s="181"/>
      <c r="G137" s="181"/>
      <c r="H137" s="10"/>
      <c r="I137" s="10"/>
      <c r="J137" s="10"/>
      <c r="K137" s="10"/>
      <c r="L137" s="10"/>
      <c r="M137" s="10"/>
      <c r="N137" s="10"/>
      <c r="O137" s="10"/>
      <c r="P137" s="10"/>
      <c r="Q137" s="10"/>
      <c r="R137" s="10"/>
      <c r="S137" s="10"/>
      <c r="T137" s="10"/>
      <c r="U137" s="10"/>
      <c r="V137" s="10"/>
      <c r="W137" s="10"/>
      <c r="X137" s="10"/>
      <c r="Y137" s="10"/>
      <c r="Z137" s="10"/>
    </row>
    <row r="138" spans="1:26" ht="14" hidden="1">
      <c r="A138" s="10"/>
      <c r="B138" s="181"/>
      <c r="C138" s="181"/>
      <c r="D138" s="181"/>
      <c r="E138" s="181"/>
      <c r="F138" s="181"/>
      <c r="G138" s="181"/>
      <c r="H138" s="10"/>
      <c r="I138" s="10"/>
      <c r="J138" s="10"/>
      <c r="K138" s="10"/>
      <c r="L138" s="10"/>
      <c r="M138" s="10"/>
      <c r="N138" s="10"/>
      <c r="O138" s="10"/>
      <c r="P138" s="10"/>
      <c r="Q138" s="10"/>
      <c r="R138" s="10"/>
      <c r="S138" s="10"/>
      <c r="T138" s="10"/>
      <c r="U138" s="10"/>
      <c r="V138" s="10"/>
      <c r="W138" s="10"/>
      <c r="X138" s="10"/>
      <c r="Y138" s="10"/>
      <c r="Z138" s="10"/>
    </row>
    <row r="139" spans="1:26" ht="14" hidden="1">
      <c r="A139" s="10"/>
      <c r="B139" s="181"/>
      <c r="C139" s="181"/>
      <c r="D139" s="181"/>
      <c r="E139" s="181"/>
      <c r="F139" s="181"/>
      <c r="G139" s="181"/>
      <c r="H139" s="10"/>
      <c r="I139" s="10"/>
      <c r="J139" s="10"/>
      <c r="K139" s="10"/>
      <c r="L139" s="10"/>
      <c r="M139" s="10"/>
      <c r="N139" s="10"/>
      <c r="O139" s="10"/>
      <c r="P139" s="10"/>
      <c r="Q139" s="10"/>
      <c r="R139" s="10"/>
      <c r="S139" s="10"/>
      <c r="T139" s="10"/>
      <c r="U139" s="10"/>
      <c r="V139" s="10"/>
      <c r="W139" s="10"/>
      <c r="X139" s="10"/>
      <c r="Y139" s="10"/>
      <c r="Z139" s="10"/>
    </row>
    <row r="140" spans="1:26" ht="14" hidden="1">
      <c r="A140" s="10"/>
      <c r="B140" s="181"/>
      <c r="C140" s="181"/>
      <c r="D140" s="181"/>
      <c r="E140" s="181"/>
      <c r="F140" s="181"/>
      <c r="G140" s="181"/>
      <c r="H140" s="10"/>
      <c r="I140" s="10"/>
      <c r="J140" s="10"/>
      <c r="K140" s="10"/>
      <c r="L140" s="10"/>
      <c r="M140" s="10"/>
      <c r="N140" s="10"/>
      <c r="O140" s="10"/>
      <c r="P140" s="10"/>
      <c r="Q140" s="10"/>
      <c r="R140" s="10"/>
      <c r="S140" s="10"/>
      <c r="T140" s="10"/>
      <c r="U140" s="10"/>
      <c r="V140" s="10"/>
      <c r="W140" s="10"/>
      <c r="X140" s="10"/>
      <c r="Y140" s="10"/>
      <c r="Z140" s="10"/>
    </row>
    <row r="141" spans="1:26" ht="14" hidden="1">
      <c r="A141" s="10"/>
      <c r="B141" s="181"/>
      <c r="C141" s="181"/>
      <c r="D141" s="181"/>
      <c r="E141" s="181"/>
      <c r="F141" s="181"/>
      <c r="G141" s="181"/>
      <c r="H141" s="10"/>
      <c r="I141" s="10"/>
      <c r="J141" s="10"/>
      <c r="K141" s="10"/>
      <c r="L141" s="10"/>
      <c r="M141" s="10"/>
      <c r="N141" s="10"/>
      <c r="O141" s="10"/>
      <c r="P141" s="10"/>
      <c r="Q141" s="10"/>
      <c r="R141" s="10"/>
      <c r="S141" s="10"/>
      <c r="T141" s="10"/>
      <c r="U141" s="10"/>
      <c r="V141" s="10"/>
      <c r="W141" s="10"/>
      <c r="X141" s="10"/>
      <c r="Y141" s="10"/>
      <c r="Z141" s="10"/>
    </row>
    <row r="142" spans="1:26" ht="14" hidden="1">
      <c r="A142" s="10"/>
      <c r="B142" s="181"/>
      <c r="C142" s="181"/>
      <c r="D142" s="181"/>
      <c r="E142" s="181"/>
      <c r="F142" s="181"/>
      <c r="G142" s="181"/>
      <c r="H142" s="10"/>
      <c r="I142" s="10"/>
      <c r="J142" s="10"/>
      <c r="K142" s="10"/>
      <c r="L142" s="10"/>
      <c r="M142" s="10"/>
      <c r="N142" s="10"/>
      <c r="O142" s="10"/>
      <c r="P142" s="10"/>
      <c r="Q142" s="10"/>
      <c r="R142" s="10"/>
      <c r="S142" s="10"/>
      <c r="T142" s="10"/>
      <c r="U142" s="10"/>
      <c r="V142" s="10"/>
      <c r="W142" s="10"/>
      <c r="X142" s="10"/>
      <c r="Y142" s="10"/>
      <c r="Z142" s="10"/>
    </row>
    <row r="143" spans="1:26" ht="14" hidden="1">
      <c r="A143" s="10"/>
      <c r="B143" s="181"/>
      <c r="C143" s="181"/>
      <c r="D143" s="181"/>
      <c r="E143" s="181"/>
      <c r="F143" s="181"/>
      <c r="G143" s="181"/>
      <c r="H143" s="10"/>
      <c r="I143" s="10"/>
      <c r="J143" s="10"/>
      <c r="K143" s="10"/>
      <c r="L143" s="10"/>
      <c r="M143" s="10"/>
      <c r="N143" s="10"/>
      <c r="O143" s="10"/>
      <c r="P143" s="10"/>
      <c r="Q143" s="10"/>
      <c r="R143" s="10"/>
      <c r="S143" s="10"/>
      <c r="T143" s="10"/>
      <c r="U143" s="10"/>
      <c r="V143" s="10"/>
      <c r="W143" s="10"/>
      <c r="X143" s="10"/>
      <c r="Y143" s="10"/>
      <c r="Z143" s="10"/>
    </row>
    <row r="144" spans="1:26" ht="14" hidden="1">
      <c r="A144" s="10"/>
      <c r="B144" s="181"/>
      <c r="C144" s="181"/>
      <c r="D144" s="181"/>
      <c r="E144" s="181"/>
      <c r="F144" s="181"/>
      <c r="G144" s="181"/>
      <c r="H144" s="10"/>
      <c r="I144" s="10"/>
      <c r="J144" s="10"/>
      <c r="K144" s="10"/>
      <c r="L144" s="10"/>
      <c r="M144" s="10"/>
      <c r="N144" s="10"/>
      <c r="O144" s="10"/>
      <c r="P144" s="10"/>
      <c r="Q144" s="10"/>
      <c r="R144" s="10"/>
      <c r="S144" s="10"/>
      <c r="T144" s="10"/>
      <c r="U144" s="10"/>
      <c r="V144" s="10"/>
      <c r="W144" s="10"/>
      <c r="X144" s="10"/>
      <c r="Y144" s="10"/>
      <c r="Z144" s="10"/>
    </row>
    <row r="145" spans="1:26" ht="14" hidden="1">
      <c r="A145" s="10"/>
      <c r="B145" s="181"/>
      <c r="C145" s="181"/>
      <c r="D145" s="181"/>
      <c r="E145" s="181"/>
      <c r="F145" s="181"/>
      <c r="G145" s="181"/>
      <c r="H145" s="10"/>
      <c r="I145" s="10"/>
      <c r="J145" s="10"/>
      <c r="K145" s="10"/>
      <c r="L145" s="10"/>
      <c r="M145" s="10"/>
      <c r="N145" s="10"/>
      <c r="O145" s="10"/>
      <c r="P145" s="10"/>
      <c r="Q145" s="10"/>
      <c r="R145" s="10"/>
      <c r="S145" s="10"/>
      <c r="T145" s="10"/>
      <c r="U145" s="10"/>
      <c r="V145" s="10"/>
      <c r="W145" s="10"/>
      <c r="X145" s="10"/>
      <c r="Y145" s="10"/>
      <c r="Z145" s="10"/>
    </row>
    <row r="146" spans="1:26" ht="14" hidden="1">
      <c r="A146" s="10"/>
      <c r="B146" s="181"/>
      <c r="C146" s="181"/>
      <c r="D146" s="181"/>
      <c r="E146" s="181"/>
      <c r="F146" s="181"/>
      <c r="G146" s="181"/>
      <c r="H146" s="10"/>
      <c r="I146" s="10"/>
      <c r="J146" s="10"/>
      <c r="K146" s="10"/>
      <c r="L146" s="10"/>
      <c r="M146" s="10"/>
      <c r="N146" s="10"/>
      <c r="O146" s="10"/>
      <c r="P146" s="10"/>
      <c r="Q146" s="10"/>
      <c r="R146" s="10"/>
      <c r="S146" s="10"/>
      <c r="T146" s="10"/>
      <c r="U146" s="10"/>
      <c r="V146" s="10"/>
      <c r="W146" s="10"/>
      <c r="X146" s="10"/>
      <c r="Y146" s="10"/>
      <c r="Z146" s="10"/>
    </row>
    <row r="147" spans="1:26" ht="14" hidden="1">
      <c r="A147" s="10"/>
      <c r="B147" s="181"/>
      <c r="C147" s="181"/>
      <c r="D147" s="181"/>
      <c r="E147" s="181"/>
      <c r="F147" s="181"/>
      <c r="G147" s="181"/>
      <c r="H147" s="10"/>
      <c r="I147" s="10"/>
      <c r="J147" s="10"/>
      <c r="K147" s="10"/>
      <c r="L147" s="10"/>
      <c r="M147" s="10"/>
      <c r="N147" s="10"/>
      <c r="O147" s="10"/>
      <c r="P147" s="10"/>
      <c r="Q147" s="10"/>
      <c r="R147" s="10"/>
      <c r="S147" s="10"/>
      <c r="T147" s="10"/>
      <c r="U147" s="10"/>
      <c r="V147" s="10"/>
      <c r="W147" s="10"/>
      <c r="X147" s="10"/>
      <c r="Y147" s="10"/>
      <c r="Z147" s="10"/>
    </row>
    <row r="148" spans="1:26" ht="14" hidden="1">
      <c r="A148" s="10"/>
      <c r="B148" s="181"/>
      <c r="C148" s="181"/>
      <c r="D148" s="181"/>
      <c r="E148" s="181"/>
      <c r="F148" s="181"/>
      <c r="G148" s="181"/>
      <c r="H148" s="10"/>
      <c r="I148" s="10"/>
      <c r="J148" s="10"/>
      <c r="K148" s="10"/>
      <c r="L148" s="10"/>
      <c r="M148" s="10"/>
      <c r="N148" s="10"/>
      <c r="O148" s="10"/>
      <c r="P148" s="10"/>
      <c r="Q148" s="10"/>
      <c r="R148" s="10"/>
      <c r="S148" s="10"/>
      <c r="T148" s="10"/>
      <c r="U148" s="10"/>
      <c r="V148" s="10"/>
      <c r="W148" s="10"/>
      <c r="X148" s="10"/>
      <c r="Y148" s="10"/>
      <c r="Z148" s="10"/>
    </row>
    <row r="149" spans="1:26" ht="14" hidden="1">
      <c r="A149" s="10"/>
      <c r="B149" s="181"/>
      <c r="C149" s="181"/>
      <c r="D149" s="181"/>
      <c r="E149" s="181"/>
      <c r="F149" s="181"/>
      <c r="G149" s="181"/>
      <c r="H149" s="10"/>
      <c r="I149" s="10"/>
      <c r="J149" s="10"/>
      <c r="K149" s="10"/>
      <c r="L149" s="10"/>
      <c r="M149" s="10"/>
      <c r="N149" s="10"/>
      <c r="O149" s="10"/>
      <c r="P149" s="10"/>
      <c r="Q149" s="10"/>
      <c r="R149" s="10"/>
      <c r="S149" s="10"/>
      <c r="T149" s="10"/>
      <c r="U149" s="10"/>
      <c r="V149" s="10"/>
      <c r="W149" s="10"/>
      <c r="X149" s="10"/>
      <c r="Y149" s="10"/>
      <c r="Z149" s="10"/>
    </row>
    <row r="150" spans="1:26" ht="14" hidden="1">
      <c r="A150" s="10"/>
      <c r="B150" s="181"/>
      <c r="C150" s="181"/>
      <c r="D150" s="181"/>
      <c r="E150" s="181"/>
      <c r="F150" s="181"/>
      <c r="G150" s="181"/>
      <c r="H150" s="10"/>
      <c r="I150" s="10"/>
      <c r="J150" s="10"/>
      <c r="K150" s="10"/>
      <c r="L150" s="10"/>
      <c r="M150" s="10"/>
      <c r="N150" s="10"/>
      <c r="O150" s="10"/>
      <c r="P150" s="10"/>
      <c r="Q150" s="10"/>
      <c r="R150" s="10"/>
      <c r="S150" s="10"/>
      <c r="T150" s="10"/>
      <c r="U150" s="10"/>
      <c r="V150" s="10"/>
      <c r="W150" s="10"/>
      <c r="X150" s="10"/>
      <c r="Y150" s="10"/>
      <c r="Z150" s="10"/>
    </row>
    <row r="151" spans="1:26" ht="14" hidden="1">
      <c r="A151" s="10"/>
      <c r="B151" s="181"/>
      <c r="C151" s="181"/>
      <c r="D151" s="181"/>
      <c r="E151" s="181"/>
      <c r="F151" s="181"/>
      <c r="G151" s="181"/>
      <c r="H151" s="10"/>
      <c r="I151" s="10"/>
      <c r="J151" s="10"/>
      <c r="K151" s="10"/>
      <c r="L151" s="10"/>
      <c r="M151" s="10"/>
      <c r="N151" s="10"/>
      <c r="O151" s="10"/>
      <c r="P151" s="10"/>
      <c r="Q151" s="10"/>
      <c r="R151" s="10"/>
      <c r="S151" s="10"/>
      <c r="T151" s="10"/>
      <c r="U151" s="10"/>
      <c r="V151" s="10"/>
      <c r="W151" s="10"/>
      <c r="X151" s="10"/>
      <c r="Y151" s="10"/>
      <c r="Z151" s="10"/>
    </row>
    <row r="152" spans="1:26" ht="14" hidden="1">
      <c r="A152" s="10"/>
      <c r="B152" s="181"/>
      <c r="C152" s="181"/>
      <c r="D152" s="181"/>
      <c r="E152" s="181"/>
      <c r="F152" s="181"/>
      <c r="G152" s="181"/>
      <c r="H152" s="10"/>
      <c r="I152" s="10"/>
      <c r="J152" s="10"/>
      <c r="K152" s="10"/>
      <c r="L152" s="10"/>
      <c r="M152" s="10"/>
      <c r="N152" s="10"/>
      <c r="O152" s="10"/>
      <c r="P152" s="10"/>
      <c r="Q152" s="10"/>
      <c r="R152" s="10"/>
      <c r="S152" s="10"/>
      <c r="T152" s="10"/>
      <c r="U152" s="10"/>
      <c r="V152" s="10"/>
      <c r="W152" s="10"/>
      <c r="X152" s="10"/>
      <c r="Y152" s="10"/>
      <c r="Z152" s="10"/>
    </row>
    <row r="153" spans="1:26" ht="14" hidden="1">
      <c r="A153" s="10"/>
      <c r="B153" s="181"/>
      <c r="C153" s="181"/>
      <c r="D153" s="181"/>
      <c r="E153" s="181"/>
      <c r="F153" s="181"/>
      <c r="G153" s="181"/>
      <c r="H153" s="10"/>
      <c r="I153" s="10"/>
      <c r="J153" s="10"/>
      <c r="K153" s="10"/>
      <c r="L153" s="10"/>
      <c r="M153" s="10"/>
      <c r="N153" s="10"/>
      <c r="O153" s="10"/>
      <c r="P153" s="10"/>
      <c r="Q153" s="10"/>
      <c r="R153" s="10"/>
      <c r="S153" s="10"/>
      <c r="T153" s="10"/>
      <c r="U153" s="10"/>
      <c r="V153" s="10"/>
      <c r="W153" s="10"/>
      <c r="X153" s="10"/>
      <c r="Y153" s="10"/>
      <c r="Z153" s="10"/>
    </row>
    <row r="154" spans="1:26" ht="14" hidden="1">
      <c r="A154" s="10"/>
      <c r="B154" s="181"/>
      <c r="C154" s="181"/>
      <c r="D154" s="181"/>
      <c r="E154" s="181"/>
      <c r="F154" s="181"/>
      <c r="G154" s="181"/>
      <c r="H154" s="10"/>
      <c r="I154" s="10"/>
      <c r="J154" s="10"/>
      <c r="K154" s="10"/>
      <c r="L154" s="10"/>
      <c r="M154" s="10"/>
      <c r="N154" s="10"/>
      <c r="O154" s="10"/>
      <c r="P154" s="10"/>
      <c r="Q154" s="10"/>
      <c r="R154" s="10"/>
      <c r="S154" s="10"/>
      <c r="T154" s="10"/>
      <c r="U154" s="10"/>
      <c r="V154" s="10"/>
      <c r="W154" s="10"/>
      <c r="X154" s="10"/>
      <c r="Y154" s="10"/>
      <c r="Z154" s="10"/>
    </row>
    <row r="155" spans="1:26" ht="14" hidden="1">
      <c r="A155" s="10"/>
      <c r="B155" s="181"/>
      <c r="C155" s="181"/>
      <c r="D155" s="181"/>
      <c r="E155" s="181"/>
      <c r="F155" s="181"/>
      <c r="G155" s="181"/>
      <c r="H155" s="10"/>
      <c r="I155" s="10"/>
      <c r="J155" s="10"/>
      <c r="K155" s="10"/>
      <c r="L155" s="10"/>
      <c r="M155" s="10"/>
      <c r="N155" s="10"/>
      <c r="O155" s="10"/>
      <c r="P155" s="10"/>
      <c r="Q155" s="10"/>
      <c r="R155" s="10"/>
      <c r="S155" s="10"/>
      <c r="T155" s="10"/>
      <c r="U155" s="10"/>
      <c r="V155" s="10"/>
      <c r="W155" s="10"/>
      <c r="X155" s="10"/>
      <c r="Y155" s="10"/>
      <c r="Z155" s="10"/>
    </row>
    <row r="156" spans="1:26" ht="14" hidden="1">
      <c r="A156" s="10"/>
      <c r="B156" s="181"/>
      <c r="C156" s="181"/>
      <c r="D156" s="181"/>
      <c r="E156" s="181"/>
      <c r="F156" s="181"/>
      <c r="G156" s="181"/>
      <c r="H156" s="10"/>
      <c r="I156" s="10"/>
      <c r="J156" s="10"/>
      <c r="K156" s="10"/>
      <c r="L156" s="10"/>
      <c r="M156" s="10"/>
      <c r="N156" s="10"/>
      <c r="O156" s="10"/>
      <c r="P156" s="10"/>
      <c r="Q156" s="10"/>
      <c r="R156" s="10"/>
      <c r="S156" s="10"/>
      <c r="T156" s="10"/>
      <c r="U156" s="10"/>
      <c r="V156" s="10"/>
      <c r="W156" s="10"/>
      <c r="X156" s="10"/>
      <c r="Y156" s="10"/>
      <c r="Z156" s="10"/>
    </row>
    <row r="157" spans="1:26" ht="14" hidden="1">
      <c r="A157" s="10"/>
      <c r="B157" s="181"/>
      <c r="C157" s="181"/>
      <c r="D157" s="181"/>
      <c r="E157" s="181"/>
      <c r="F157" s="181"/>
      <c r="G157" s="181"/>
      <c r="H157" s="10"/>
      <c r="I157" s="10"/>
      <c r="J157" s="10"/>
      <c r="K157" s="10"/>
      <c r="L157" s="10"/>
      <c r="M157" s="10"/>
      <c r="N157" s="10"/>
      <c r="O157" s="10"/>
      <c r="P157" s="10"/>
      <c r="Q157" s="10"/>
      <c r="R157" s="10"/>
      <c r="S157" s="10"/>
      <c r="T157" s="10"/>
      <c r="U157" s="10"/>
      <c r="V157" s="10"/>
      <c r="W157" s="10"/>
      <c r="X157" s="10"/>
      <c r="Y157" s="10"/>
      <c r="Z157" s="10"/>
    </row>
    <row r="158" spans="1:26" ht="14" hidden="1">
      <c r="A158" s="10"/>
      <c r="B158" s="181"/>
      <c r="C158" s="181"/>
      <c r="D158" s="181"/>
      <c r="E158" s="181"/>
      <c r="F158" s="181"/>
      <c r="G158" s="181"/>
      <c r="H158" s="10"/>
      <c r="I158" s="10"/>
      <c r="J158" s="10"/>
      <c r="K158" s="10"/>
      <c r="L158" s="10"/>
      <c r="M158" s="10"/>
      <c r="N158" s="10"/>
      <c r="O158" s="10"/>
      <c r="P158" s="10"/>
      <c r="Q158" s="10"/>
      <c r="R158" s="10"/>
      <c r="S158" s="10"/>
      <c r="T158" s="10"/>
      <c r="U158" s="10"/>
      <c r="V158" s="10"/>
      <c r="W158" s="10"/>
      <c r="X158" s="10"/>
      <c r="Y158" s="10"/>
      <c r="Z158" s="10"/>
    </row>
    <row r="159" spans="1:26" ht="14" hidden="1">
      <c r="A159" s="10"/>
      <c r="B159" s="181"/>
      <c r="C159" s="181"/>
      <c r="D159" s="181"/>
      <c r="E159" s="181"/>
      <c r="F159" s="181"/>
      <c r="G159" s="181"/>
      <c r="H159" s="10"/>
      <c r="I159" s="10"/>
      <c r="J159" s="10"/>
      <c r="K159" s="10"/>
      <c r="L159" s="10"/>
      <c r="M159" s="10"/>
      <c r="N159" s="10"/>
      <c r="O159" s="10"/>
      <c r="P159" s="10"/>
      <c r="Q159" s="10"/>
      <c r="R159" s="10"/>
      <c r="S159" s="10"/>
      <c r="T159" s="10"/>
      <c r="U159" s="10"/>
      <c r="V159" s="10"/>
      <c r="W159" s="10"/>
      <c r="X159" s="10"/>
      <c r="Y159" s="10"/>
      <c r="Z159" s="10"/>
    </row>
    <row r="160" spans="1:26" ht="14" hidden="1">
      <c r="A160" s="10"/>
      <c r="B160" s="181"/>
      <c r="C160" s="181"/>
      <c r="D160" s="181"/>
      <c r="E160" s="181"/>
      <c r="F160" s="181"/>
      <c r="G160" s="181"/>
      <c r="H160" s="10"/>
      <c r="I160" s="10"/>
      <c r="J160" s="10"/>
      <c r="K160" s="10"/>
      <c r="L160" s="10"/>
      <c r="M160" s="10"/>
      <c r="N160" s="10"/>
      <c r="O160" s="10"/>
      <c r="P160" s="10"/>
      <c r="Q160" s="10"/>
      <c r="R160" s="10"/>
      <c r="S160" s="10"/>
      <c r="T160" s="10"/>
      <c r="U160" s="10"/>
      <c r="V160" s="10"/>
      <c r="W160" s="10"/>
      <c r="X160" s="10"/>
      <c r="Y160" s="10"/>
      <c r="Z160" s="10"/>
    </row>
    <row r="161" spans="1:26" ht="14" hidden="1">
      <c r="A161" s="10"/>
      <c r="B161" s="181"/>
      <c r="C161" s="181"/>
      <c r="D161" s="181"/>
      <c r="E161" s="181"/>
      <c r="F161" s="181"/>
      <c r="G161" s="181"/>
      <c r="H161" s="10"/>
      <c r="I161" s="10"/>
      <c r="J161" s="10"/>
      <c r="K161" s="10"/>
      <c r="L161" s="10"/>
      <c r="M161" s="10"/>
      <c r="N161" s="10"/>
      <c r="O161" s="10"/>
      <c r="P161" s="10"/>
      <c r="Q161" s="10"/>
      <c r="R161" s="10"/>
      <c r="S161" s="10"/>
      <c r="T161" s="10"/>
      <c r="U161" s="10"/>
      <c r="V161" s="10"/>
      <c r="W161" s="10"/>
      <c r="X161" s="10"/>
      <c r="Y161" s="10"/>
      <c r="Z161" s="10"/>
    </row>
    <row r="162" spans="1:26" ht="14" hidden="1">
      <c r="A162" s="10"/>
      <c r="B162" s="181"/>
      <c r="C162" s="181"/>
      <c r="D162" s="181"/>
      <c r="E162" s="181"/>
      <c r="F162" s="181"/>
      <c r="G162" s="181"/>
      <c r="H162" s="10"/>
      <c r="I162" s="10"/>
      <c r="J162" s="10"/>
      <c r="K162" s="10"/>
      <c r="L162" s="10"/>
      <c r="M162" s="10"/>
      <c r="N162" s="10"/>
      <c r="O162" s="10"/>
      <c r="P162" s="10"/>
      <c r="Q162" s="10"/>
      <c r="R162" s="10"/>
      <c r="S162" s="10"/>
      <c r="T162" s="10"/>
      <c r="U162" s="10"/>
      <c r="V162" s="10"/>
      <c r="W162" s="10"/>
      <c r="X162" s="10"/>
      <c r="Y162" s="10"/>
      <c r="Z162" s="10"/>
    </row>
    <row r="163" spans="1:26" ht="14" hidden="1">
      <c r="A163" s="10"/>
      <c r="B163" s="181"/>
      <c r="C163" s="181"/>
      <c r="D163" s="181"/>
      <c r="E163" s="181"/>
      <c r="F163" s="181"/>
      <c r="G163" s="181"/>
      <c r="H163" s="10"/>
      <c r="I163" s="10"/>
      <c r="J163" s="10"/>
      <c r="K163" s="10"/>
      <c r="L163" s="10"/>
      <c r="M163" s="10"/>
      <c r="N163" s="10"/>
      <c r="O163" s="10"/>
      <c r="P163" s="10"/>
      <c r="Q163" s="10"/>
      <c r="R163" s="10"/>
      <c r="S163" s="10"/>
      <c r="T163" s="10"/>
      <c r="U163" s="10"/>
      <c r="V163" s="10"/>
      <c r="W163" s="10"/>
      <c r="X163" s="10"/>
      <c r="Y163" s="10"/>
      <c r="Z163" s="10"/>
    </row>
    <row r="164" spans="1:26" ht="14" hidden="1">
      <c r="A164" s="10"/>
      <c r="B164" s="181"/>
      <c r="C164" s="181"/>
      <c r="D164" s="181"/>
      <c r="E164" s="181"/>
      <c r="F164" s="181"/>
      <c r="G164" s="181"/>
      <c r="H164" s="10"/>
      <c r="I164" s="10"/>
      <c r="J164" s="10"/>
      <c r="K164" s="10"/>
      <c r="L164" s="10"/>
      <c r="M164" s="10"/>
      <c r="N164" s="10"/>
      <c r="O164" s="10"/>
      <c r="P164" s="10"/>
      <c r="Q164" s="10"/>
      <c r="R164" s="10"/>
      <c r="S164" s="10"/>
      <c r="T164" s="10"/>
      <c r="U164" s="10"/>
      <c r="V164" s="10"/>
      <c r="W164" s="10"/>
      <c r="X164" s="10"/>
      <c r="Y164" s="10"/>
      <c r="Z164" s="10"/>
    </row>
    <row r="165" spans="1:26" ht="14" hidden="1">
      <c r="A165" s="10"/>
      <c r="B165" s="181"/>
      <c r="C165" s="181"/>
      <c r="D165" s="181"/>
      <c r="E165" s="181"/>
      <c r="F165" s="181"/>
      <c r="G165" s="181"/>
      <c r="H165" s="10"/>
      <c r="I165" s="10"/>
      <c r="J165" s="10"/>
      <c r="K165" s="10"/>
      <c r="L165" s="10"/>
      <c r="M165" s="10"/>
      <c r="N165" s="10"/>
      <c r="O165" s="10"/>
      <c r="P165" s="10"/>
      <c r="Q165" s="10"/>
      <c r="R165" s="10"/>
      <c r="S165" s="10"/>
      <c r="T165" s="10"/>
      <c r="U165" s="10"/>
      <c r="V165" s="10"/>
      <c r="W165" s="10"/>
      <c r="X165" s="10"/>
      <c r="Y165" s="10"/>
      <c r="Z165" s="10"/>
    </row>
    <row r="166" spans="1:26" ht="14" hidden="1">
      <c r="A166" s="10"/>
      <c r="B166" s="181"/>
      <c r="C166" s="181"/>
      <c r="D166" s="181"/>
      <c r="E166" s="181"/>
      <c r="F166" s="181"/>
      <c r="G166" s="181"/>
      <c r="H166" s="10"/>
      <c r="I166" s="10"/>
      <c r="J166" s="10"/>
      <c r="K166" s="10"/>
      <c r="L166" s="10"/>
      <c r="M166" s="10"/>
      <c r="N166" s="10"/>
      <c r="O166" s="10"/>
      <c r="P166" s="10"/>
      <c r="Q166" s="10"/>
      <c r="R166" s="10"/>
      <c r="S166" s="10"/>
      <c r="T166" s="10"/>
      <c r="U166" s="10"/>
      <c r="V166" s="10"/>
      <c r="W166" s="10"/>
      <c r="X166" s="10"/>
      <c r="Y166" s="10"/>
      <c r="Z166" s="10"/>
    </row>
    <row r="167" spans="1:26" ht="14" hidden="1">
      <c r="A167" s="10"/>
      <c r="B167" s="181"/>
      <c r="C167" s="181"/>
      <c r="D167" s="181"/>
      <c r="E167" s="181"/>
      <c r="F167" s="181"/>
      <c r="G167" s="181"/>
      <c r="H167" s="10"/>
      <c r="I167" s="10"/>
      <c r="J167" s="10"/>
      <c r="K167" s="10"/>
      <c r="L167" s="10"/>
      <c r="M167" s="10"/>
      <c r="N167" s="10"/>
      <c r="O167" s="10"/>
      <c r="P167" s="10"/>
      <c r="Q167" s="10"/>
      <c r="R167" s="10"/>
      <c r="S167" s="10"/>
      <c r="T167" s="10"/>
      <c r="U167" s="10"/>
      <c r="V167" s="10"/>
      <c r="W167" s="10"/>
      <c r="X167" s="10"/>
      <c r="Y167" s="10"/>
      <c r="Z167" s="10"/>
    </row>
    <row r="168" spans="1:26" ht="14" hidden="1">
      <c r="A168" s="10"/>
      <c r="B168" s="181"/>
      <c r="C168" s="181"/>
      <c r="D168" s="181"/>
      <c r="E168" s="181"/>
      <c r="F168" s="181"/>
      <c r="G168" s="181"/>
      <c r="H168" s="10"/>
      <c r="I168" s="10"/>
      <c r="J168" s="10"/>
      <c r="K168" s="10"/>
      <c r="L168" s="10"/>
      <c r="M168" s="10"/>
      <c r="N168" s="10"/>
      <c r="O168" s="10"/>
      <c r="P168" s="10"/>
      <c r="Q168" s="10"/>
      <c r="R168" s="10"/>
      <c r="S168" s="10"/>
      <c r="T168" s="10"/>
      <c r="U168" s="10"/>
      <c r="V168" s="10"/>
      <c r="W168" s="10"/>
      <c r="X168" s="10"/>
      <c r="Y168" s="10"/>
      <c r="Z168" s="10"/>
    </row>
    <row r="169" spans="1:26" ht="14" hidden="1">
      <c r="A169" s="10"/>
      <c r="B169" s="181"/>
      <c r="C169" s="181"/>
      <c r="D169" s="181"/>
      <c r="E169" s="181"/>
      <c r="F169" s="181"/>
      <c r="G169" s="181"/>
      <c r="H169" s="10"/>
      <c r="I169" s="10"/>
      <c r="J169" s="10"/>
      <c r="K169" s="10"/>
      <c r="L169" s="10"/>
      <c r="M169" s="10"/>
      <c r="N169" s="10"/>
      <c r="O169" s="10"/>
      <c r="P169" s="10"/>
      <c r="Q169" s="10"/>
      <c r="R169" s="10"/>
      <c r="S169" s="10"/>
      <c r="T169" s="10"/>
      <c r="U169" s="10"/>
      <c r="V169" s="10"/>
      <c r="W169" s="10"/>
      <c r="X169" s="10"/>
      <c r="Y169" s="10"/>
      <c r="Z169" s="10"/>
    </row>
    <row r="170" spans="1:26" ht="14" hidden="1">
      <c r="A170" s="10"/>
      <c r="B170" s="181"/>
      <c r="C170" s="181"/>
      <c r="D170" s="181"/>
      <c r="E170" s="181"/>
      <c r="F170" s="181"/>
      <c r="G170" s="181"/>
      <c r="H170" s="10"/>
      <c r="I170" s="10"/>
      <c r="J170" s="10"/>
      <c r="K170" s="10"/>
      <c r="L170" s="10"/>
      <c r="M170" s="10"/>
      <c r="N170" s="10"/>
      <c r="O170" s="10"/>
      <c r="P170" s="10"/>
      <c r="Q170" s="10"/>
      <c r="R170" s="10"/>
      <c r="S170" s="10"/>
      <c r="T170" s="10"/>
      <c r="U170" s="10"/>
      <c r="V170" s="10"/>
      <c r="W170" s="10"/>
      <c r="X170" s="10"/>
      <c r="Y170" s="10"/>
      <c r="Z170" s="10"/>
    </row>
    <row r="171" spans="1:26" ht="14" hidden="1">
      <c r="A171" s="10"/>
      <c r="B171" s="181"/>
      <c r="C171" s="181"/>
      <c r="D171" s="181"/>
      <c r="E171" s="181"/>
      <c r="F171" s="181"/>
      <c r="G171" s="181"/>
      <c r="H171" s="10"/>
      <c r="I171" s="10"/>
      <c r="J171" s="10"/>
      <c r="K171" s="10"/>
      <c r="L171" s="10"/>
      <c r="M171" s="10"/>
      <c r="N171" s="10"/>
      <c r="O171" s="10"/>
      <c r="P171" s="10"/>
      <c r="Q171" s="10"/>
      <c r="R171" s="10"/>
      <c r="S171" s="10"/>
      <c r="T171" s="10"/>
      <c r="U171" s="10"/>
      <c r="V171" s="10"/>
      <c r="W171" s="10"/>
      <c r="X171" s="10"/>
      <c r="Y171" s="10"/>
      <c r="Z171" s="10"/>
    </row>
    <row r="172" spans="1:26" ht="14" hidden="1">
      <c r="A172" s="10"/>
      <c r="B172" s="181"/>
      <c r="C172" s="181"/>
      <c r="D172" s="181"/>
      <c r="E172" s="181"/>
      <c r="F172" s="181"/>
      <c r="G172" s="181"/>
      <c r="H172" s="10"/>
      <c r="I172" s="10"/>
      <c r="J172" s="10"/>
      <c r="K172" s="10"/>
      <c r="L172" s="10"/>
      <c r="M172" s="10"/>
      <c r="N172" s="10"/>
      <c r="O172" s="10"/>
      <c r="P172" s="10"/>
      <c r="Q172" s="10"/>
      <c r="R172" s="10"/>
      <c r="S172" s="10"/>
      <c r="T172" s="10"/>
      <c r="U172" s="10"/>
      <c r="V172" s="10"/>
      <c r="W172" s="10"/>
      <c r="X172" s="10"/>
      <c r="Y172" s="10"/>
      <c r="Z172" s="10"/>
    </row>
    <row r="173" spans="1:26" ht="14" hidden="1">
      <c r="A173" s="10"/>
      <c r="B173" s="181"/>
      <c r="C173" s="181"/>
      <c r="D173" s="181"/>
      <c r="E173" s="181"/>
      <c r="F173" s="181"/>
      <c r="G173" s="181"/>
      <c r="H173" s="10"/>
      <c r="I173" s="10"/>
      <c r="J173" s="10"/>
      <c r="K173" s="10"/>
      <c r="L173" s="10"/>
      <c r="M173" s="10"/>
      <c r="N173" s="10"/>
      <c r="O173" s="10"/>
      <c r="P173" s="10"/>
      <c r="Q173" s="10"/>
      <c r="R173" s="10"/>
      <c r="S173" s="10"/>
      <c r="T173" s="10"/>
      <c r="U173" s="10"/>
      <c r="V173" s="10"/>
      <c r="W173" s="10"/>
      <c r="X173" s="10"/>
      <c r="Y173" s="10"/>
      <c r="Z173" s="10"/>
    </row>
    <row r="174" spans="1:26" ht="14" hidden="1">
      <c r="A174" s="10"/>
      <c r="B174" s="181"/>
      <c r="C174" s="181"/>
      <c r="D174" s="181"/>
      <c r="E174" s="181"/>
      <c r="F174" s="181"/>
      <c r="G174" s="181"/>
      <c r="H174" s="10"/>
      <c r="I174" s="10"/>
      <c r="J174" s="10"/>
      <c r="K174" s="10"/>
      <c r="L174" s="10"/>
      <c r="M174" s="10"/>
      <c r="N174" s="10"/>
      <c r="O174" s="10"/>
      <c r="P174" s="10"/>
      <c r="Q174" s="10"/>
      <c r="R174" s="10"/>
      <c r="S174" s="10"/>
      <c r="T174" s="10"/>
      <c r="U174" s="10"/>
      <c r="V174" s="10"/>
      <c r="W174" s="10"/>
      <c r="X174" s="10"/>
      <c r="Y174" s="10"/>
      <c r="Z174" s="10"/>
    </row>
    <row r="175" spans="1:26" ht="14" hidden="1">
      <c r="A175" s="10"/>
      <c r="B175" s="181"/>
      <c r="C175" s="181"/>
      <c r="D175" s="181"/>
      <c r="E175" s="181"/>
      <c r="F175" s="181"/>
      <c r="G175" s="181"/>
      <c r="H175" s="10"/>
      <c r="I175" s="10"/>
      <c r="J175" s="10"/>
      <c r="K175" s="10"/>
      <c r="L175" s="10"/>
      <c r="M175" s="10"/>
      <c r="N175" s="10"/>
      <c r="O175" s="10"/>
      <c r="P175" s="10"/>
      <c r="Q175" s="10"/>
      <c r="R175" s="10"/>
      <c r="S175" s="10"/>
      <c r="T175" s="10"/>
      <c r="U175" s="10"/>
      <c r="V175" s="10"/>
      <c r="W175" s="10"/>
      <c r="X175" s="10"/>
      <c r="Y175" s="10"/>
      <c r="Z175" s="10"/>
    </row>
    <row r="176" spans="1:26" ht="14" hidden="1">
      <c r="A176" s="10"/>
      <c r="B176" s="181"/>
      <c r="C176" s="181"/>
      <c r="D176" s="181"/>
      <c r="E176" s="181"/>
      <c r="F176" s="181"/>
      <c r="G176" s="181"/>
      <c r="H176" s="10"/>
      <c r="I176" s="10"/>
      <c r="J176" s="10"/>
      <c r="K176" s="10"/>
      <c r="L176" s="10"/>
      <c r="M176" s="10"/>
      <c r="N176" s="10"/>
      <c r="O176" s="10"/>
      <c r="P176" s="10"/>
      <c r="Q176" s="10"/>
      <c r="R176" s="10"/>
      <c r="S176" s="10"/>
      <c r="T176" s="10"/>
      <c r="U176" s="10"/>
      <c r="V176" s="10"/>
      <c r="W176" s="10"/>
      <c r="X176" s="10"/>
      <c r="Y176" s="10"/>
      <c r="Z176" s="10"/>
    </row>
    <row r="177" spans="1:26" ht="14" hidden="1">
      <c r="A177" s="10"/>
      <c r="B177" s="181"/>
      <c r="C177" s="181"/>
      <c r="D177" s="181"/>
      <c r="E177" s="181"/>
      <c r="F177" s="181"/>
      <c r="G177" s="181"/>
      <c r="H177" s="10"/>
      <c r="I177" s="10"/>
      <c r="J177" s="10"/>
      <c r="K177" s="10"/>
      <c r="L177" s="10"/>
      <c r="M177" s="10"/>
      <c r="N177" s="10"/>
      <c r="O177" s="10"/>
      <c r="P177" s="10"/>
      <c r="Q177" s="10"/>
      <c r="R177" s="10"/>
      <c r="S177" s="10"/>
      <c r="T177" s="10"/>
      <c r="U177" s="10"/>
      <c r="V177" s="10"/>
      <c r="W177" s="10"/>
      <c r="X177" s="10"/>
      <c r="Y177" s="10"/>
      <c r="Z177" s="10"/>
    </row>
    <row r="178" spans="1:26" ht="14" hidden="1">
      <c r="A178" s="10"/>
      <c r="B178" s="181"/>
      <c r="C178" s="181"/>
      <c r="D178" s="181"/>
      <c r="E178" s="181"/>
      <c r="F178" s="181"/>
      <c r="G178" s="181"/>
      <c r="H178" s="10"/>
      <c r="I178" s="10"/>
      <c r="J178" s="10"/>
      <c r="K178" s="10"/>
      <c r="L178" s="10"/>
      <c r="M178" s="10"/>
      <c r="N178" s="10"/>
      <c r="O178" s="10"/>
      <c r="P178" s="10"/>
      <c r="Q178" s="10"/>
      <c r="R178" s="10"/>
      <c r="S178" s="10"/>
      <c r="T178" s="10"/>
      <c r="U178" s="10"/>
      <c r="V178" s="10"/>
      <c r="W178" s="10"/>
      <c r="X178" s="10"/>
      <c r="Y178" s="10"/>
      <c r="Z178" s="10"/>
    </row>
    <row r="179" spans="1:26" ht="14" hidden="1">
      <c r="A179" s="10"/>
      <c r="B179" s="181"/>
      <c r="C179" s="181"/>
      <c r="D179" s="181"/>
      <c r="E179" s="181"/>
      <c r="F179" s="181"/>
      <c r="G179" s="181"/>
      <c r="H179" s="10"/>
      <c r="I179" s="10"/>
      <c r="J179" s="10"/>
      <c r="K179" s="10"/>
      <c r="L179" s="10"/>
      <c r="M179" s="10"/>
      <c r="N179" s="10"/>
      <c r="O179" s="10"/>
      <c r="P179" s="10"/>
      <c r="Q179" s="10"/>
      <c r="R179" s="10"/>
      <c r="S179" s="10"/>
      <c r="T179" s="10"/>
      <c r="U179" s="10"/>
      <c r="V179" s="10"/>
      <c r="W179" s="10"/>
      <c r="X179" s="10"/>
      <c r="Y179" s="10"/>
      <c r="Z179" s="10"/>
    </row>
    <row r="180" spans="1:26" ht="14" hidden="1">
      <c r="A180" s="10"/>
      <c r="B180" s="181"/>
      <c r="C180" s="181"/>
      <c r="D180" s="181"/>
      <c r="E180" s="181"/>
      <c r="F180" s="181"/>
      <c r="G180" s="181"/>
      <c r="H180" s="10"/>
      <c r="I180" s="10"/>
      <c r="J180" s="10"/>
      <c r="K180" s="10"/>
      <c r="L180" s="10"/>
      <c r="M180" s="10"/>
      <c r="N180" s="10"/>
      <c r="O180" s="10"/>
      <c r="P180" s="10"/>
      <c r="Q180" s="10"/>
      <c r="R180" s="10"/>
      <c r="S180" s="10"/>
      <c r="T180" s="10"/>
      <c r="U180" s="10"/>
      <c r="V180" s="10"/>
      <c r="W180" s="10"/>
      <c r="X180" s="10"/>
      <c r="Y180" s="10"/>
      <c r="Z180" s="10"/>
    </row>
    <row r="181" spans="1:26" ht="14" hidden="1">
      <c r="A181" s="10"/>
      <c r="B181" s="181"/>
      <c r="C181" s="181"/>
      <c r="D181" s="181"/>
      <c r="E181" s="181"/>
      <c r="F181" s="181"/>
      <c r="G181" s="181"/>
      <c r="H181" s="10"/>
      <c r="I181" s="10"/>
      <c r="J181" s="10"/>
      <c r="K181" s="10"/>
      <c r="L181" s="10"/>
      <c r="M181" s="10"/>
      <c r="N181" s="10"/>
      <c r="O181" s="10"/>
      <c r="P181" s="10"/>
      <c r="Q181" s="10"/>
      <c r="R181" s="10"/>
      <c r="S181" s="10"/>
      <c r="T181" s="10"/>
      <c r="U181" s="10"/>
      <c r="V181" s="10"/>
      <c r="W181" s="10"/>
      <c r="X181" s="10"/>
      <c r="Y181" s="10"/>
      <c r="Z181" s="10"/>
    </row>
    <row r="182" spans="1:26" ht="14" hidden="1">
      <c r="A182" s="10"/>
      <c r="B182" s="181"/>
      <c r="C182" s="181"/>
      <c r="D182" s="181"/>
      <c r="E182" s="181"/>
      <c r="F182" s="181"/>
      <c r="G182" s="181"/>
      <c r="H182" s="10"/>
      <c r="I182" s="10"/>
      <c r="J182" s="10"/>
      <c r="K182" s="10"/>
      <c r="L182" s="10"/>
      <c r="M182" s="10"/>
      <c r="N182" s="10"/>
      <c r="O182" s="10"/>
      <c r="P182" s="10"/>
      <c r="Q182" s="10"/>
      <c r="R182" s="10"/>
      <c r="S182" s="10"/>
      <c r="T182" s="10"/>
      <c r="U182" s="10"/>
      <c r="V182" s="10"/>
      <c r="W182" s="10"/>
      <c r="X182" s="10"/>
      <c r="Y182" s="10"/>
      <c r="Z182" s="10"/>
    </row>
    <row r="183" spans="1:26" ht="14" hidden="1">
      <c r="A183" s="10"/>
      <c r="B183" s="181"/>
      <c r="C183" s="181"/>
      <c r="D183" s="181"/>
      <c r="E183" s="181"/>
      <c r="F183" s="181"/>
      <c r="G183" s="181"/>
      <c r="H183" s="10"/>
      <c r="I183" s="10"/>
      <c r="J183" s="10"/>
      <c r="K183" s="10"/>
      <c r="L183" s="10"/>
      <c r="M183" s="10"/>
      <c r="N183" s="10"/>
      <c r="O183" s="10"/>
      <c r="P183" s="10"/>
      <c r="Q183" s="10"/>
      <c r="R183" s="10"/>
      <c r="S183" s="10"/>
      <c r="T183" s="10"/>
      <c r="U183" s="10"/>
      <c r="V183" s="10"/>
      <c r="W183" s="10"/>
      <c r="X183" s="10"/>
      <c r="Y183" s="10"/>
      <c r="Z183" s="10"/>
    </row>
    <row r="184" spans="1:26" ht="14" hidden="1">
      <c r="A184" s="10"/>
      <c r="B184" s="181"/>
      <c r="C184" s="181"/>
      <c r="D184" s="181"/>
      <c r="E184" s="181"/>
      <c r="F184" s="181"/>
      <c r="G184" s="181"/>
      <c r="H184" s="10"/>
      <c r="I184" s="10"/>
      <c r="J184" s="10"/>
      <c r="K184" s="10"/>
      <c r="L184" s="10"/>
      <c r="M184" s="10"/>
      <c r="N184" s="10"/>
      <c r="O184" s="10"/>
      <c r="P184" s="10"/>
      <c r="Q184" s="10"/>
      <c r="R184" s="10"/>
      <c r="S184" s="10"/>
      <c r="T184" s="10"/>
      <c r="U184" s="10"/>
      <c r="V184" s="10"/>
      <c r="W184" s="10"/>
      <c r="X184" s="10"/>
      <c r="Y184" s="10"/>
      <c r="Z184" s="10"/>
    </row>
    <row r="185" spans="1:26" ht="14" hidden="1">
      <c r="A185" s="10"/>
      <c r="B185" s="181"/>
      <c r="C185" s="181"/>
      <c r="D185" s="181"/>
      <c r="E185" s="181"/>
      <c r="F185" s="181"/>
      <c r="G185" s="181"/>
      <c r="H185" s="10"/>
      <c r="I185" s="10"/>
      <c r="J185" s="10"/>
      <c r="K185" s="10"/>
      <c r="L185" s="10"/>
      <c r="M185" s="10"/>
      <c r="N185" s="10"/>
      <c r="O185" s="10"/>
      <c r="P185" s="10"/>
      <c r="Q185" s="10"/>
      <c r="R185" s="10"/>
      <c r="S185" s="10"/>
      <c r="T185" s="10"/>
      <c r="U185" s="10"/>
      <c r="V185" s="10"/>
      <c r="W185" s="10"/>
      <c r="X185" s="10"/>
      <c r="Y185" s="10"/>
      <c r="Z185" s="10"/>
    </row>
    <row r="186" spans="1:26" ht="14" hidden="1">
      <c r="A186" s="10"/>
      <c r="B186" s="181"/>
      <c r="C186" s="181"/>
      <c r="D186" s="181"/>
      <c r="E186" s="181"/>
      <c r="F186" s="181"/>
      <c r="G186" s="181"/>
      <c r="H186" s="10"/>
      <c r="I186" s="10"/>
      <c r="J186" s="10"/>
      <c r="K186" s="10"/>
      <c r="L186" s="10"/>
      <c r="M186" s="10"/>
      <c r="N186" s="10"/>
      <c r="O186" s="10"/>
      <c r="P186" s="10"/>
      <c r="Q186" s="10"/>
      <c r="R186" s="10"/>
      <c r="S186" s="10"/>
      <c r="T186" s="10"/>
      <c r="U186" s="10"/>
      <c r="V186" s="10"/>
      <c r="W186" s="10"/>
      <c r="X186" s="10"/>
      <c r="Y186" s="10"/>
      <c r="Z186" s="10"/>
    </row>
    <row r="187" spans="1:26" ht="14" hidden="1">
      <c r="A187" s="10"/>
      <c r="B187" s="181"/>
      <c r="C187" s="181"/>
      <c r="D187" s="181"/>
      <c r="E187" s="181"/>
      <c r="F187" s="181"/>
      <c r="G187" s="181"/>
      <c r="H187" s="10"/>
      <c r="I187" s="10"/>
      <c r="J187" s="10"/>
      <c r="K187" s="10"/>
      <c r="L187" s="10"/>
      <c r="M187" s="10"/>
      <c r="N187" s="10"/>
      <c r="O187" s="10"/>
      <c r="P187" s="10"/>
      <c r="Q187" s="10"/>
      <c r="R187" s="10"/>
      <c r="S187" s="10"/>
      <c r="T187" s="10"/>
      <c r="U187" s="10"/>
      <c r="V187" s="10"/>
      <c r="W187" s="10"/>
      <c r="X187" s="10"/>
      <c r="Y187" s="10"/>
      <c r="Z187" s="10"/>
    </row>
    <row r="188" spans="1:26" ht="14" hidden="1">
      <c r="A188" s="10"/>
      <c r="B188" s="181"/>
      <c r="C188" s="181"/>
      <c r="D188" s="181"/>
      <c r="E188" s="181"/>
      <c r="F188" s="181"/>
      <c r="G188" s="181"/>
      <c r="H188" s="10"/>
      <c r="I188" s="10"/>
      <c r="J188" s="10"/>
      <c r="K188" s="10"/>
      <c r="L188" s="10"/>
      <c r="M188" s="10"/>
      <c r="N188" s="10"/>
      <c r="O188" s="10"/>
      <c r="P188" s="10"/>
      <c r="Q188" s="10"/>
      <c r="R188" s="10"/>
      <c r="S188" s="10"/>
      <c r="T188" s="10"/>
      <c r="U188" s="10"/>
      <c r="V188" s="10"/>
      <c r="W188" s="10"/>
      <c r="X188" s="10"/>
      <c r="Y188" s="10"/>
      <c r="Z188" s="10"/>
    </row>
    <row r="189" spans="1:26" ht="14" hidden="1">
      <c r="A189" s="10"/>
      <c r="B189" s="181"/>
      <c r="C189" s="181"/>
      <c r="D189" s="181"/>
      <c r="E189" s="181"/>
      <c r="F189" s="181"/>
      <c r="G189" s="181"/>
      <c r="H189" s="10"/>
      <c r="I189" s="10"/>
      <c r="J189" s="10"/>
      <c r="K189" s="10"/>
      <c r="L189" s="10"/>
      <c r="M189" s="10"/>
      <c r="N189" s="10"/>
      <c r="O189" s="10"/>
      <c r="P189" s="10"/>
      <c r="Q189" s="10"/>
      <c r="R189" s="10"/>
      <c r="S189" s="10"/>
      <c r="T189" s="10"/>
      <c r="U189" s="10"/>
      <c r="V189" s="10"/>
      <c r="W189" s="10"/>
      <c r="X189" s="10"/>
      <c r="Y189" s="10"/>
      <c r="Z189" s="10"/>
    </row>
    <row r="190" spans="1:26" ht="14" hidden="1">
      <c r="A190" s="10"/>
      <c r="B190" s="181"/>
      <c r="C190" s="181"/>
      <c r="D190" s="181"/>
      <c r="E190" s="181"/>
      <c r="F190" s="181"/>
      <c r="G190" s="181"/>
      <c r="H190" s="10"/>
      <c r="I190" s="10"/>
      <c r="J190" s="10"/>
      <c r="K190" s="10"/>
      <c r="L190" s="10"/>
      <c r="M190" s="10"/>
      <c r="N190" s="10"/>
      <c r="O190" s="10"/>
      <c r="P190" s="10"/>
      <c r="Q190" s="10"/>
      <c r="R190" s="10"/>
      <c r="S190" s="10"/>
      <c r="T190" s="10"/>
      <c r="U190" s="10"/>
      <c r="V190" s="10"/>
      <c r="W190" s="10"/>
      <c r="X190" s="10"/>
      <c r="Y190" s="10"/>
      <c r="Z190" s="10"/>
    </row>
    <row r="191" spans="1:26" ht="14" hidden="1">
      <c r="A191" s="10"/>
      <c r="B191" s="181"/>
      <c r="C191" s="181"/>
      <c r="D191" s="181"/>
      <c r="E191" s="181"/>
      <c r="F191" s="181"/>
      <c r="G191" s="181"/>
      <c r="H191" s="10"/>
      <c r="I191" s="10"/>
      <c r="J191" s="10"/>
      <c r="K191" s="10"/>
      <c r="L191" s="10"/>
      <c r="M191" s="10"/>
      <c r="N191" s="10"/>
      <c r="O191" s="10"/>
      <c r="P191" s="10"/>
      <c r="Q191" s="10"/>
      <c r="R191" s="10"/>
      <c r="S191" s="10"/>
      <c r="T191" s="10"/>
      <c r="U191" s="10"/>
      <c r="V191" s="10"/>
      <c r="W191" s="10"/>
      <c r="X191" s="10"/>
      <c r="Y191" s="10"/>
      <c r="Z191" s="10"/>
    </row>
    <row r="192" spans="1:26" ht="14" hidden="1">
      <c r="A192" s="10"/>
      <c r="B192" s="181"/>
      <c r="C192" s="181"/>
      <c r="D192" s="181"/>
      <c r="E192" s="181"/>
      <c r="F192" s="181"/>
      <c r="G192" s="181"/>
      <c r="H192" s="10"/>
      <c r="I192" s="10"/>
      <c r="J192" s="10"/>
      <c r="K192" s="10"/>
      <c r="L192" s="10"/>
      <c r="M192" s="10"/>
      <c r="N192" s="10"/>
      <c r="O192" s="10"/>
      <c r="P192" s="10"/>
      <c r="Q192" s="10"/>
      <c r="R192" s="10"/>
      <c r="S192" s="10"/>
      <c r="T192" s="10"/>
      <c r="U192" s="10"/>
      <c r="V192" s="10"/>
      <c r="W192" s="10"/>
      <c r="X192" s="10"/>
      <c r="Y192" s="10"/>
      <c r="Z192" s="10"/>
    </row>
    <row r="193" spans="1:26" ht="14" hidden="1">
      <c r="A193" s="10"/>
      <c r="B193" s="181"/>
      <c r="C193" s="181"/>
      <c r="D193" s="181"/>
      <c r="E193" s="181"/>
      <c r="F193" s="181"/>
      <c r="G193" s="181"/>
      <c r="H193" s="10"/>
      <c r="I193" s="10"/>
      <c r="J193" s="10"/>
      <c r="K193" s="10"/>
      <c r="L193" s="10"/>
      <c r="M193" s="10"/>
      <c r="N193" s="10"/>
      <c r="O193" s="10"/>
      <c r="P193" s="10"/>
      <c r="Q193" s="10"/>
      <c r="R193" s="10"/>
      <c r="S193" s="10"/>
      <c r="T193" s="10"/>
      <c r="U193" s="10"/>
      <c r="V193" s="10"/>
      <c r="W193" s="10"/>
      <c r="X193" s="10"/>
      <c r="Y193" s="10"/>
      <c r="Z193" s="10"/>
    </row>
    <row r="194" spans="1:26" ht="14" hidden="1">
      <c r="A194" s="10"/>
      <c r="B194" s="181"/>
      <c r="C194" s="181"/>
      <c r="D194" s="181"/>
      <c r="E194" s="181"/>
      <c r="F194" s="181"/>
      <c r="G194" s="181"/>
      <c r="H194" s="10"/>
      <c r="I194" s="10"/>
      <c r="J194" s="10"/>
      <c r="K194" s="10"/>
      <c r="L194" s="10"/>
      <c r="M194" s="10"/>
      <c r="N194" s="10"/>
      <c r="O194" s="10"/>
      <c r="P194" s="10"/>
      <c r="Q194" s="10"/>
      <c r="R194" s="10"/>
      <c r="S194" s="10"/>
      <c r="T194" s="10"/>
      <c r="U194" s="10"/>
      <c r="V194" s="10"/>
      <c r="W194" s="10"/>
      <c r="X194" s="10"/>
      <c r="Y194" s="10"/>
      <c r="Z194" s="10"/>
    </row>
    <row r="195" spans="1:26" ht="14" hidden="1">
      <c r="A195" s="10"/>
      <c r="B195" s="181"/>
      <c r="C195" s="181"/>
      <c r="D195" s="181"/>
      <c r="E195" s="181"/>
      <c r="F195" s="181"/>
      <c r="G195" s="181"/>
      <c r="H195" s="10"/>
      <c r="I195" s="10"/>
      <c r="J195" s="10"/>
      <c r="K195" s="10"/>
      <c r="L195" s="10"/>
      <c r="M195" s="10"/>
      <c r="N195" s="10"/>
      <c r="O195" s="10"/>
      <c r="P195" s="10"/>
      <c r="Q195" s="10"/>
      <c r="R195" s="10"/>
      <c r="S195" s="10"/>
      <c r="T195" s="10"/>
      <c r="U195" s="10"/>
      <c r="V195" s="10"/>
      <c r="W195" s="10"/>
      <c r="X195" s="10"/>
      <c r="Y195" s="10"/>
      <c r="Z195" s="10"/>
    </row>
    <row r="196" spans="1:26" ht="14" hidden="1">
      <c r="A196" s="10"/>
      <c r="B196" s="181"/>
      <c r="C196" s="181"/>
      <c r="D196" s="181"/>
      <c r="E196" s="181"/>
      <c r="F196" s="181"/>
      <c r="G196" s="181"/>
      <c r="H196" s="10"/>
      <c r="I196" s="10"/>
      <c r="J196" s="10"/>
      <c r="K196" s="10"/>
      <c r="L196" s="10"/>
      <c r="M196" s="10"/>
      <c r="N196" s="10"/>
      <c r="O196" s="10"/>
      <c r="P196" s="10"/>
      <c r="Q196" s="10"/>
      <c r="R196" s="10"/>
      <c r="S196" s="10"/>
      <c r="T196" s="10"/>
      <c r="U196" s="10"/>
      <c r="V196" s="10"/>
      <c r="W196" s="10"/>
      <c r="X196" s="10"/>
      <c r="Y196" s="10"/>
      <c r="Z196" s="10"/>
    </row>
    <row r="197" spans="1:26" ht="14" hidden="1">
      <c r="A197" s="10"/>
      <c r="B197" s="181"/>
      <c r="C197" s="181"/>
      <c r="D197" s="181"/>
      <c r="E197" s="181"/>
      <c r="F197" s="181"/>
      <c r="G197" s="181"/>
      <c r="H197" s="10"/>
      <c r="I197" s="10"/>
      <c r="J197" s="10"/>
      <c r="K197" s="10"/>
      <c r="L197" s="10"/>
      <c r="M197" s="10"/>
      <c r="N197" s="10"/>
      <c r="O197" s="10"/>
      <c r="P197" s="10"/>
      <c r="Q197" s="10"/>
      <c r="R197" s="10"/>
      <c r="S197" s="10"/>
      <c r="T197" s="10"/>
      <c r="U197" s="10"/>
      <c r="V197" s="10"/>
      <c r="W197" s="10"/>
      <c r="X197" s="10"/>
      <c r="Y197" s="10"/>
      <c r="Z197" s="10"/>
    </row>
    <row r="198" spans="1:26" ht="14" hidden="1">
      <c r="A198" s="10"/>
      <c r="B198" s="181"/>
      <c r="C198" s="181"/>
      <c r="D198" s="181"/>
      <c r="E198" s="181"/>
      <c r="F198" s="181"/>
      <c r="G198" s="181"/>
      <c r="H198" s="10"/>
      <c r="I198" s="10"/>
      <c r="J198" s="10"/>
      <c r="K198" s="10"/>
      <c r="L198" s="10"/>
      <c r="M198" s="10"/>
      <c r="N198" s="10"/>
      <c r="O198" s="10"/>
      <c r="P198" s="10"/>
      <c r="Q198" s="10"/>
      <c r="R198" s="10"/>
      <c r="S198" s="10"/>
      <c r="T198" s="10"/>
      <c r="U198" s="10"/>
      <c r="V198" s="10"/>
      <c r="W198" s="10"/>
      <c r="X198" s="10"/>
      <c r="Y198" s="10"/>
      <c r="Z198" s="10"/>
    </row>
    <row r="199" spans="1:26" ht="14" hidden="1">
      <c r="A199" s="10"/>
      <c r="B199" s="181"/>
      <c r="C199" s="181"/>
      <c r="D199" s="181"/>
      <c r="E199" s="181"/>
      <c r="F199" s="181"/>
      <c r="G199" s="181"/>
      <c r="H199" s="10"/>
      <c r="I199" s="10"/>
      <c r="J199" s="10"/>
      <c r="K199" s="10"/>
      <c r="L199" s="10"/>
      <c r="M199" s="10"/>
      <c r="N199" s="10"/>
      <c r="O199" s="10"/>
      <c r="P199" s="10"/>
      <c r="Q199" s="10"/>
      <c r="R199" s="10"/>
      <c r="S199" s="10"/>
      <c r="T199" s="10"/>
      <c r="U199" s="10"/>
      <c r="V199" s="10"/>
      <c r="W199" s="10"/>
      <c r="X199" s="10"/>
      <c r="Y199" s="10"/>
      <c r="Z199" s="10"/>
    </row>
    <row r="200" spans="1:26" ht="14" hidden="1">
      <c r="A200" s="10"/>
      <c r="B200" s="181"/>
      <c r="C200" s="181"/>
      <c r="D200" s="181"/>
      <c r="E200" s="181"/>
      <c r="F200" s="181"/>
      <c r="G200" s="181"/>
      <c r="H200" s="10"/>
      <c r="I200" s="10"/>
      <c r="J200" s="10"/>
      <c r="K200" s="10"/>
      <c r="L200" s="10"/>
      <c r="M200" s="10"/>
      <c r="N200" s="10"/>
      <c r="O200" s="10"/>
      <c r="P200" s="10"/>
      <c r="Q200" s="10"/>
      <c r="R200" s="10"/>
      <c r="S200" s="10"/>
      <c r="T200" s="10"/>
      <c r="U200" s="10"/>
      <c r="V200" s="10"/>
      <c r="W200" s="10"/>
      <c r="X200" s="10"/>
      <c r="Y200" s="10"/>
      <c r="Z200" s="10"/>
    </row>
    <row r="201" spans="1:26" ht="14" hidden="1">
      <c r="A201" s="10"/>
      <c r="B201" s="181"/>
      <c r="C201" s="181"/>
      <c r="D201" s="181"/>
      <c r="E201" s="181"/>
      <c r="F201" s="181"/>
      <c r="G201" s="181"/>
      <c r="H201" s="10"/>
      <c r="I201" s="10"/>
      <c r="J201" s="10"/>
      <c r="K201" s="10"/>
      <c r="L201" s="10"/>
      <c r="M201" s="10"/>
      <c r="N201" s="10"/>
      <c r="O201" s="10"/>
      <c r="P201" s="10"/>
      <c r="Q201" s="10"/>
      <c r="R201" s="10"/>
      <c r="S201" s="10"/>
      <c r="T201" s="10"/>
      <c r="U201" s="10"/>
      <c r="V201" s="10"/>
      <c r="W201" s="10"/>
      <c r="X201" s="10"/>
      <c r="Y201" s="10"/>
      <c r="Z201" s="10"/>
    </row>
    <row r="202" spans="1:26" ht="14" hidden="1">
      <c r="A202" s="10"/>
      <c r="B202" s="181"/>
      <c r="C202" s="181"/>
      <c r="D202" s="181"/>
      <c r="E202" s="181"/>
      <c r="F202" s="181"/>
      <c r="G202" s="181"/>
      <c r="H202" s="10"/>
      <c r="I202" s="10"/>
      <c r="J202" s="10"/>
      <c r="K202" s="10"/>
      <c r="L202" s="10"/>
      <c r="M202" s="10"/>
      <c r="N202" s="10"/>
      <c r="O202" s="10"/>
      <c r="P202" s="10"/>
      <c r="Q202" s="10"/>
      <c r="R202" s="10"/>
      <c r="S202" s="10"/>
      <c r="T202" s="10"/>
      <c r="U202" s="10"/>
      <c r="V202" s="10"/>
      <c r="W202" s="10"/>
      <c r="X202" s="10"/>
      <c r="Y202" s="10"/>
      <c r="Z202" s="10"/>
    </row>
    <row r="203" spans="1:26" ht="14" hidden="1">
      <c r="A203" s="10"/>
      <c r="B203" s="181"/>
      <c r="C203" s="181"/>
      <c r="D203" s="181"/>
      <c r="E203" s="181"/>
      <c r="F203" s="181"/>
      <c r="G203" s="181"/>
      <c r="H203" s="10"/>
      <c r="I203" s="10"/>
      <c r="J203" s="10"/>
      <c r="K203" s="10"/>
      <c r="L203" s="10"/>
      <c r="M203" s="10"/>
      <c r="N203" s="10"/>
      <c r="O203" s="10"/>
      <c r="P203" s="10"/>
      <c r="Q203" s="10"/>
      <c r="R203" s="10"/>
      <c r="S203" s="10"/>
      <c r="T203" s="10"/>
      <c r="U203" s="10"/>
      <c r="V203" s="10"/>
      <c r="W203" s="10"/>
      <c r="X203" s="10"/>
      <c r="Y203" s="10"/>
      <c r="Z203" s="10"/>
    </row>
    <row r="204" spans="1:26" ht="14" hidden="1">
      <c r="A204" s="10"/>
      <c r="B204" s="181"/>
      <c r="C204" s="181"/>
      <c r="D204" s="181"/>
      <c r="E204" s="181"/>
      <c r="F204" s="181"/>
      <c r="G204" s="181"/>
      <c r="H204" s="10"/>
      <c r="I204" s="10"/>
      <c r="J204" s="10"/>
      <c r="K204" s="10"/>
      <c r="L204" s="10"/>
      <c r="M204" s="10"/>
      <c r="N204" s="10"/>
      <c r="O204" s="10"/>
      <c r="P204" s="10"/>
      <c r="Q204" s="10"/>
      <c r="R204" s="10"/>
      <c r="S204" s="10"/>
      <c r="T204" s="10"/>
      <c r="U204" s="10"/>
      <c r="V204" s="10"/>
      <c r="W204" s="10"/>
      <c r="X204" s="10"/>
      <c r="Y204" s="10"/>
      <c r="Z204" s="10"/>
    </row>
    <row r="205" spans="1:26" ht="14" hidden="1">
      <c r="A205" s="10"/>
      <c r="B205" s="181"/>
      <c r="C205" s="181"/>
      <c r="D205" s="181"/>
      <c r="E205" s="181"/>
      <c r="F205" s="181"/>
      <c r="G205" s="181"/>
      <c r="H205" s="10"/>
      <c r="I205" s="10"/>
      <c r="J205" s="10"/>
      <c r="K205" s="10"/>
      <c r="L205" s="10"/>
      <c r="M205" s="10"/>
      <c r="N205" s="10"/>
      <c r="O205" s="10"/>
      <c r="P205" s="10"/>
      <c r="Q205" s="10"/>
      <c r="R205" s="10"/>
      <c r="S205" s="10"/>
      <c r="T205" s="10"/>
      <c r="U205" s="10"/>
      <c r="V205" s="10"/>
      <c r="W205" s="10"/>
      <c r="X205" s="10"/>
      <c r="Y205" s="10"/>
      <c r="Z205" s="10"/>
    </row>
    <row r="206" spans="1:26" ht="14" hidden="1">
      <c r="A206" s="10"/>
      <c r="B206" s="181"/>
      <c r="C206" s="181"/>
      <c r="D206" s="181"/>
      <c r="E206" s="181"/>
      <c r="F206" s="181"/>
      <c r="G206" s="181"/>
      <c r="H206" s="10"/>
      <c r="I206" s="10"/>
      <c r="J206" s="10"/>
      <c r="K206" s="10"/>
      <c r="L206" s="10"/>
      <c r="M206" s="10"/>
      <c r="N206" s="10"/>
      <c r="O206" s="10"/>
      <c r="P206" s="10"/>
      <c r="Q206" s="10"/>
      <c r="R206" s="10"/>
      <c r="S206" s="10"/>
      <c r="T206" s="10"/>
      <c r="U206" s="10"/>
      <c r="V206" s="10"/>
      <c r="W206" s="10"/>
      <c r="X206" s="10"/>
      <c r="Y206" s="10"/>
      <c r="Z206" s="10"/>
    </row>
    <row r="207" spans="1:26" ht="14" hidden="1">
      <c r="A207" s="10"/>
      <c r="B207" s="181"/>
      <c r="C207" s="181"/>
      <c r="D207" s="181"/>
      <c r="E207" s="181"/>
      <c r="F207" s="181"/>
      <c r="G207" s="181"/>
      <c r="H207" s="10"/>
      <c r="I207" s="10"/>
      <c r="J207" s="10"/>
      <c r="K207" s="10"/>
      <c r="L207" s="10"/>
      <c r="M207" s="10"/>
      <c r="N207" s="10"/>
      <c r="O207" s="10"/>
      <c r="P207" s="10"/>
      <c r="Q207" s="10"/>
      <c r="R207" s="10"/>
      <c r="S207" s="10"/>
      <c r="T207" s="10"/>
      <c r="U207" s="10"/>
      <c r="V207" s="10"/>
      <c r="W207" s="10"/>
      <c r="X207" s="10"/>
      <c r="Y207" s="10"/>
      <c r="Z207" s="10"/>
    </row>
    <row r="208" spans="1:26" ht="14" hidden="1">
      <c r="A208" s="10"/>
      <c r="B208" s="181"/>
      <c r="C208" s="181"/>
      <c r="D208" s="181"/>
      <c r="E208" s="181"/>
      <c r="F208" s="181"/>
      <c r="G208" s="181"/>
      <c r="H208" s="10"/>
      <c r="I208" s="10"/>
      <c r="J208" s="10"/>
      <c r="K208" s="10"/>
      <c r="L208" s="10"/>
      <c r="M208" s="10"/>
      <c r="N208" s="10"/>
      <c r="O208" s="10"/>
      <c r="P208" s="10"/>
      <c r="Q208" s="10"/>
      <c r="R208" s="10"/>
      <c r="S208" s="10"/>
      <c r="T208" s="10"/>
      <c r="U208" s="10"/>
      <c r="V208" s="10"/>
      <c r="W208" s="10"/>
      <c r="X208" s="10"/>
      <c r="Y208" s="10"/>
      <c r="Z208" s="10"/>
    </row>
    <row r="209" spans="1:26" ht="14" hidden="1">
      <c r="A209" s="10"/>
      <c r="B209" s="181"/>
      <c r="C209" s="181"/>
      <c r="D209" s="181"/>
      <c r="E209" s="181"/>
      <c r="F209" s="181"/>
      <c r="G209" s="181"/>
      <c r="H209" s="10"/>
      <c r="I209" s="10"/>
      <c r="J209" s="10"/>
      <c r="K209" s="10"/>
      <c r="L209" s="10"/>
      <c r="M209" s="10"/>
      <c r="N209" s="10"/>
      <c r="O209" s="10"/>
      <c r="P209" s="10"/>
      <c r="Q209" s="10"/>
      <c r="R209" s="10"/>
      <c r="S209" s="10"/>
      <c r="T209" s="10"/>
      <c r="U209" s="10"/>
      <c r="V209" s="10"/>
      <c r="W209" s="10"/>
      <c r="X209" s="10"/>
      <c r="Y209" s="10"/>
      <c r="Z209" s="10"/>
    </row>
    <row r="210" spans="1:26" ht="14" hidden="1">
      <c r="A210" s="10"/>
      <c r="B210" s="181"/>
      <c r="C210" s="181"/>
      <c r="D210" s="181"/>
      <c r="E210" s="181"/>
      <c r="F210" s="181"/>
      <c r="G210" s="181"/>
      <c r="H210" s="10"/>
      <c r="I210" s="10"/>
      <c r="J210" s="10"/>
      <c r="K210" s="10"/>
      <c r="L210" s="10"/>
      <c r="M210" s="10"/>
      <c r="N210" s="10"/>
      <c r="O210" s="10"/>
      <c r="P210" s="10"/>
      <c r="Q210" s="10"/>
      <c r="R210" s="10"/>
      <c r="S210" s="10"/>
      <c r="T210" s="10"/>
      <c r="U210" s="10"/>
      <c r="V210" s="10"/>
      <c r="W210" s="10"/>
      <c r="X210" s="10"/>
      <c r="Y210" s="10"/>
      <c r="Z210" s="10"/>
    </row>
    <row r="211" spans="1:26" ht="14" hidden="1">
      <c r="A211" s="10"/>
      <c r="B211" s="181"/>
      <c r="C211" s="181"/>
      <c r="D211" s="181"/>
      <c r="E211" s="181"/>
      <c r="F211" s="181"/>
      <c r="G211" s="181"/>
      <c r="H211" s="10"/>
      <c r="I211" s="10"/>
      <c r="J211" s="10"/>
      <c r="K211" s="10"/>
      <c r="L211" s="10"/>
      <c r="M211" s="10"/>
      <c r="N211" s="10"/>
      <c r="O211" s="10"/>
      <c r="P211" s="10"/>
      <c r="Q211" s="10"/>
      <c r="R211" s="10"/>
      <c r="S211" s="10"/>
      <c r="T211" s="10"/>
      <c r="U211" s="10"/>
      <c r="V211" s="10"/>
      <c r="W211" s="10"/>
      <c r="X211" s="10"/>
      <c r="Y211" s="10"/>
      <c r="Z211" s="10"/>
    </row>
    <row r="212" spans="1:26" ht="14" hidden="1">
      <c r="A212" s="10"/>
      <c r="B212" s="181"/>
      <c r="C212" s="181"/>
      <c r="D212" s="181"/>
      <c r="E212" s="181"/>
      <c r="F212" s="181"/>
      <c r="G212" s="181"/>
      <c r="H212" s="10"/>
      <c r="I212" s="10"/>
      <c r="J212" s="10"/>
      <c r="K212" s="10"/>
      <c r="L212" s="10"/>
      <c r="M212" s="10"/>
      <c r="N212" s="10"/>
      <c r="O212" s="10"/>
      <c r="P212" s="10"/>
      <c r="Q212" s="10"/>
      <c r="R212" s="10"/>
      <c r="S212" s="10"/>
      <c r="T212" s="10"/>
      <c r="U212" s="10"/>
      <c r="V212" s="10"/>
      <c r="W212" s="10"/>
      <c r="X212" s="10"/>
      <c r="Y212" s="10"/>
      <c r="Z212" s="10"/>
    </row>
    <row r="213" spans="1:26" ht="14" hidden="1">
      <c r="A213" s="10"/>
      <c r="B213" s="181"/>
      <c r="C213" s="181"/>
      <c r="D213" s="181"/>
      <c r="E213" s="181"/>
      <c r="F213" s="181"/>
      <c r="G213" s="181"/>
      <c r="H213" s="10"/>
      <c r="I213" s="10"/>
      <c r="J213" s="10"/>
      <c r="K213" s="10"/>
      <c r="L213" s="10"/>
      <c r="M213" s="10"/>
      <c r="N213" s="10"/>
      <c r="O213" s="10"/>
      <c r="P213" s="10"/>
      <c r="Q213" s="10"/>
      <c r="R213" s="10"/>
      <c r="S213" s="10"/>
      <c r="T213" s="10"/>
      <c r="U213" s="10"/>
      <c r="V213" s="10"/>
      <c r="W213" s="10"/>
      <c r="X213" s="10"/>
      <c r="Y213" s="10"/>
      <c r="Z213" s="10"/>
    </row>
    <row r="214" spans="1:26" ht="14" hidden="1">
      <c r="A214" s="10"/>
      <c r="B214" s="181"/>
      <c r="C214" s="181"/>
      <c r="D214" s="181"/>
      <c r="E214" s="181"/>
      <c r="F214" s="181"/>
      <c r="G214" s="181"/>
      <c r="H214" s="10"/>
      <c r="I214" s="10"/>
      <c r="J214" s="10"/>
      <c r="K214" s="10"/>
      <c r="L214" s="10"/>
      <c r="M214" s="10"/>
      <c r="N214" s="10"/>
      <c r="O214" s="10"/>
      <c r="P214" s="10"/>
      <c r="Q214" s="10"/>
      <c r="R214" s="10"/>
      <c r="S214" s="10"/>
      <c r="T214" s="10"/>
      <c r="U214" s="10"/>
      <c r="V214" s="10"/>
      <c r="W214" s="10"/>
      <c r="X214" s="10"/>
      <c r="Y214" s="10"/>
      <c r="Z214" s="10"/>
    </row>
    <row r="215" spans="1:26" ht="14" hidden="1">
      <c r="A215" s="10"/>
      <c r="B215" s="181"/>
      <c r="C215" s="181"/>
      <c r="D215" s="181"/>
      <c r="E215" s="181"/>
      <c r="F215" s="181"/>
      <c r="G215" s="181"/>
      <c r="H215" s="10"/>
      <c r="I215" s="10"/>
      <c r="J215" s="10"/>
      <c r="K215" s="10"/>
      <c r="L215" s="10"/>
      <c r="M215" s="10"/>
      <c r="N215" s="10"/>
      <c r="O215" s="10"/>
      <c r="P215" s="10"/>
      <c r="Q215" s="10"/>
      <c r="R215" s="10"/>
      <c r="S215" s="10"/>
      <c r="T215" s="10"/>
      <c r="U215" s="10"/>
      <c r="V215" s="10"/>
      <c r="W215" s="10"/>
      <c r="X215" s="10"/>
      <c r="Y215" s="10"/>
      <c r="Z215" s="10"/>
    </row>
    <row r="216" spans="1:26" ht="14" hidden="1">
      <c r="A216" s="10"/>
      <c r="B216" s="181"/>
      <c r="C216" s="181"/>
      <c r="D216" s="181"/>
      <c r="E216" s="181"/>
      <c r="F216" s="181"/>
      <c r="G216" s="181"/>
      <c r="H216" s="10"/>
      <c r="I216" s="10"/>
      <c r="J216" s="10"/>
      <c r="K216" s="10"/>
      <c r="L216" s="10"/>
      <c r="M216" s="10"/>
      <c r="N216" s="10"/>
      <c r="O216" s="10"/>
      <c r="P216" s="10"/>
      <c r="Q216" s="10"/>
      <c r="R216" s="10"/>
      <c r="S216" s="10"/>
      <c r="T216" s="10"/>
      <c r="U216" s="10"/>
      <c r="V216" s="10"/>
      <c r="W216" s="10"/>
      <c r="X216" s="10"/>
      <c r="Y216" s="10"/>
      <c r="Z216" s="10"/>
    </row>
    <row r="217" spans="1:26" ht="14" hidden="1">
      <c r="A217" s="10"/>
      <c r="B217" s="181"/>
      <c r="C217" s="181"/>
      <c r="D217" s="181"/>
      <c r="E217" s="181"/>
      <c r="F217" s="181"/>
      <c r="G217" s="181"/>
      <c r="H217" s="10"/>
      <c r="I217" s="10"/>
      <c r="J217" s="10"/>
      <c r="K217" s="10"/>
      <c r="L217" s="10"/>
      <c r="M217" s="10"/>
      <c r="N217" s="10"/>
      <c r="O217" s="10"/>
      <c r="P217" s="10"/>
      <c r="Q217" s="10"/>
      <c r="R217" s="10"/>
      <c r="S217" s="10"/>
      <c r="T217" s="10"/>
      <c r="U217" s="10"/>
      <c r="V217" s="10"/>
      <c r="W217" s="10"/>
      <c r="X217" s="10"/>
      <c r="Y217" s="10"/>
      <c r="Z217" s="10"/>
    </row>
    <row r="218" spans="1:26" ht="14" hidden="1">
      <c r="A218" s="10"/>
      <c r="B218" s="181"/>
      <c r="C218" s="181"/>
      <c r="D218" s="181"/>
      <c r="E218" s="181"/>
      <c r="F218" s="181"/>
      <c r="G218" s="181"/>
      <c r="H218" s="10"/>
      <c r="I218" s="10"/>
      <c r="J218" s="10"/>
      <c r="K218" s="10"/>
      <c r="L218" s="10"/>
      <c r="M218" s="10"/>
      <c r="N218" s="10"/>
      <c r="O218" s="10"/>
      <c r="P218" s="10"/>
      <c r="Q218" s="10"/>
      <c r="R218" s="10"/>
      <c r="S218" s="10"/>
      <c r="T218" s="10"/>
      <c r="U218" s="10"/>
      <c r="V218" s="10"/>
      <c r="W218" s="10"/>
      <c r="X218" s="10"/>
      <c r="Y218" s="10"/>
      <c r="Z218" s="10"/>
    </row>
    <row r="219" spans="1:26" ht="14" hidden="1">
      <c r="A219" s="10"/>
      <c r="B219" s="181"/>
      <c r="C219" s="181"/>
      <c r="D219" s="181"/>
      <c r="E219" s="181"/>
      <c r="F219" s="181"/>
      <c r="G219" s="181"/>
      <c r="H219" s="10"/>
      <c r="I219" s="10"/>
      <c r="J219" s="10"/>
      <c r="K219" s="10"/>
      <c r="L219" s="10"/>
      <c r="M219" s="10"/>
      <c r="N219" s="10"/>
      <c r="O219" s="10"/>
      <c r="P219" s="10"/>
      <c r="Q219" s="10"/>
      <c r="R219" s="10"/>
      <c r="S219" s="10"/>
      <c r="T219" s="10"/>
      <c r="U219" s="10"/>
      <c r="V219" s="10"/>
      <c r="W219" s="10"/>
      <c r="X219" s="10"/>
      <c r="Y219" s="10"/>
      <c r="Z219" s="10"/>
    </row>
    <row r="220" spans="1:26" ht="14" hidden="1">
      <c r="A220" s="10"/>
      <c r="B220" s="181"/>
      <c r="C220" s="181"/>
      <c r="D220" s="181"/>
      <c r="E220" s="181"/>
      <c r="F220" s="181"/>
      <c r="G220" s="181"/>
      <c r="H220" s="10"/>
      <c r="I220" s="10"/>
      <c r="J220" s="10"/>
      <c r="K220" s="10"/>
      <c r="L220" s="10"/>
      <c r="M220" s="10"/>
      <c r="N220" s="10"/>
      <c r="O220" s="10"/>
      <c r="P220" s="10"/>
      <c r="Q220" s="10"/>
      <c r="R220" s="10"/>
      <c r="S220" s="10"/>
      <c r="T220" s="10"/>
      <c r="U220" s="10"/>
      <c r="V220" s="10"/>
      <c r="W220" s="10"/>
      <c r="X220" s="10"/>
      <c r="Y220" s="10"/>
      <c r="Z220" s="10"/>
    </row>
    <row r="221" spans="1:26" ht="14" hidden="1">
      <c r="A221" s="10"/>
      <c r="B221" s="181"/>
      <c r="C221" s="181"/>
      <c r="D221" s="181"/>
      <c r="E221" s="181"/>
      <c r="F221" s="181"/>
      <c r="G221" s="181"/>
      <c r="H221" s="10"/>
      <c r="I221" s="10"/>
      <c r="J221" s="10"/>
      <c r="K221" s="10"/>
      <c r="L221" s="10"/>
      <c r="M221" s="10"/>
      <c r="N221" s="10"/>
      <c r="O221" s="10"/>
      <c r="P221" s="10"/>
      <c r="Q221" s="10"/>
      <c r="R221" s="10"/>
      <c r="S221" s="10"/>
      <c r="T221" s="10"/>
      <c r="U221" s="10"/>
      <c r="V221" s="10"/>
      <c r="W221" s="10"/>
      <c r="X221" s="10"/>
      <c r="Y221" s="10"/>
      <c r="Z221" s="10"/>
    </row>
    <row r="222" spans="1:26" ht="14" hidden="1">
      <c r="A222" s="10"/>
      <c r="B222" s="181"/>
      <c r="C222" s="181"/>
      <c r="D222" s="181"/>
      <c r="E222" s="181"/>
      <c r="F222" s="181"/>
      <c r="G222" s="181"/>
      <c r="H222" s="10"/>
      <c r="I222" s="10"/>
      <c r="J222" s="10"/>
      <c r="K222" s="10"/>
      <c r="L222" s="10"/>
      <c r="M222" s="10"/>
      <c r="N222" s="10"/>
      <c r="O222" s="10"/>
      <c r="P222" s="10"/>
      <c r="Q222" s="10"/>
      <c r="R222" s="10"/>
      <c r="S222" s="10"/>
      <c r="T222" s="10"/>
      <c r="U222" s="10"/>
      <c r="V222" s="10"/>
      <c r="W222" s="10"/>
      <c r="X222" s="10"/>
      <c r="Y222" s="10"/>
      <c r="Z222" s="10"/>
    </row>
    <row r="223" spans="1:26" ht="14" hidden="1">
      <c r="A223" s="10"/>
      <c r="B223" s="181"/>
      <c r="C223" s="181"/>
      <c r="D223" s="181"/>
      <c r="E223" s="181"/>
      <c r="F223" s="181"/>
      <c r="G223" s="181"/>
      <c r="H223" s="10"/>
      <c r="I223" s="10"/>
      <c r="J223" s="10"/>
      <c r="K223" s="10"/>
      <c r="L223" s="10"/>
      <c r="M223" s="10"/>
      <c r="N223" s="10"/>
      <c r="O223" s="10"/>
      <c r="P223" s="10"/>
      <c r="Q223" s="10"/>
      <c r="R223" s="10"/>
      <c r="S223" s="10"/>
      <c r="T223" s="10"/>
      <c r="U223" s="10"/>
      <c r="V223" s="10"/>
      <c r="W223" s="10"/>
      <c r="X223" s="10"/>
      <c r="Y223" s="10"/>
      <c r="Z223" s="10"/>
    </row>
    <row r="224" spans="1:26" ht="14" hidden="1">
      <c r="A224" s="10"/>
      <c r="B224" s="181"/>
      <c r="C224" s="181"/>
      <c r="D224" s="181"/>
      <c r="E224" s="181"/>
      <c r="F224" s="181"/>
      <c r="G224" s="181"/>
      <c r="H224" s="10"/>
      <c r="I224" s="10"/>
      <c r="J224" s="10"/>
      <c r="K224" s="10"/>
      <c r="L224" s="10"/>
      <c r="M224" s="10"/>
      <c r="N224" s="10"/>
      <c r="O224" s="10"/>
      <c r="P224" s="10"/>
      <c r="Q224" s="10"/>
      <c r="R224" s="10"/>
      <c r="S224" s="10"/>
      <c r="T224" s="10"/>
      <c r="U224" s="10"/>
      <c r="V224" s="10"/>
      <c r="W224" s="10"/>
      <c r="X224" s="10"/>
      <c r="Y224" s="10"/>
      <c r="Z224" s="10"/>
    </row>
    <row r="225" spans="1:26" ht="14" hidden="1">
      <c r="A225" s="10"/>
      <c r="B225" s="181"/>
      <c r="C225" s="181"/>
      <c r="D225" s="181"/>
      <c r="E225" s="181"/>
      <c r="F225" s="181"/>
      <c r="G225" s="181"/>
      <c r="H225" s="10"/>
      <c r="I225" s="10"/>
      <c r="J225" s="10"/>
      <c r="K225" s="10"/>
      <c r="L225" s="10"/>
      <c r="M225" s="10"/>
      <c r="N225" s="10"/>
      <c r="O225" s="10"/>
      <c r="P225" s="10"/>
      <c r="Q225" s="10"/>
      <c r="R225" s="10"/>
      <c r="S225" s="10"/>
      <c r="T225" s="10"/>
      <c r="U225" s="10"/>
      <c r="V225" s="10"/>
      <c r="W225" s="10"/>
      <c r="X225" s="10"/>
      <c r="Y225" s="10"/>
      <c r="Z225" s="10"/>
    </row>
    <row r="226" spans="1:26" ht="14" hidden="1">
      <c r="A226" s="10"/>
      <c r="B226" s="181"/>
      <c r="C226" s="181"/>
      <c r="D226" s="181"/>
      <c r="E226" s="181"/>
      <c r="F226" s="181"/>
      <c r="G226" s="181"/>
      <c r="H226" s="10"/>
      <c r="I226" s="10"/>
      <c r="J226" s="10"/>
      <c r="K226" s="10"/>
      <c r="L226" s="10"/>
      <c r="M226" s="10"/>
      <c r="N226" s="10"/>
      <c r="O226" s="10"/>
      <c r="P226" s="10"/>
      <c r="Q226" s="10"/>
      <c r="R226" s="10"/>
      <c r="S226" s="10"/>
      <c r="T226" s="10"/>
      <c r="U226" s="10"/>
      <c r="V226" s="10"/>
      <c r="W226" s="10"/>
      <c r="X226" s="10"/>
      <c r="Y226" s="10"/>
      <c r="Z226" s="10"/>
    </row>
    <row r="227" spans="1:26" ht="14" hidden="1">
      <c r="A227" s="10"/>
      <c r="B227" s="181"/>
      <c r="C227" s="181"/>
      <c r="D227" s="181"/>
      <c r="E227" s="181"/>
      <c r="F227" s="181"/>
      <c r="G227" s="181"/>
      <c r="H227" s="10"/>
      <c r="I227" s="10"/>
      <c r="J227" s="10"/>
      <c r="K227" s="10"/>
      <c r="L227" s="10"/>
      <c r="M227" s="10"/>
      <c r="N227" s="10"/>
      <c r="O227" s="10"/>
      <c r="P227" s="10"/>
      <c r="Q227" s="10"/>
      <c r="R227" s="10"/>
      <c r="S227" s="10"/>
      <c r="T227" s="10"/>
      <c r="U227" s="10"/>
      <c r="V227" s="10"/>
      <c r="W227" s="10"/>
      <c r="X227" s="10"/>
      <c r="Y227" s="10"/>
      <c r="Z227" s="10"/>
    </row>
    <row r="228" spans="1:26" ht="14" hidden="1">
      <c r="A228" s="10"/>
      <c r="B228" s="181"/>
      <c r="C228" s="181"/>
      <c r="D228" s="181"/>
      <c r="E228" s="181"/>
      <c r="F228" s="181"/>
      <c r="G228" s="181"/>
      <c r="H228" s="10"/>
      <c r="I228" s="10"/>
      <c r="J228" s="10"/>
      <c r="K228" s="10"/>
      <c r="L228" s="10"/>
      <c r="M228" s="10"/>
      <c r="N228" s="10"/>
      <c r="O228" s="10"/>
      <c r="P228" s="10"/>
      <c r="Q228" s="10"/>
      <c r="R228" s="10"/>
      <c r="S228" s="10"/>
      <c r="T228" s="10"/>
      <c r="U228" s="10"/>
      <c r="V228" s="10"/>
      <c r="W228" s="10"/>
      <c r="X228" s="10"/>
      <c r="Y228" s="10"/>
      <c r="Z228" s="10"/>
    </row>
    <row r="229" spans="1:26" ht="14" hidden="1">
      <c r="A229" s="10"/>
      <c r="B229" s="181"/>
      <c r="C229" s="181"/>
      <c r="D229" s="181"/>
      <c r="E229" s="181"/>
      <c r="F229" s="181"/>
      <c r="G229" s="181"/>
      <c r="H229" s="10"/>
      <c r="I229" s="10"/>
      <c r="J229" s="10"/>
      <c r="K229" s="10"/>
      <c r="L229" s="10"/>
      <c r="M229" s="10"/>
      <c r="N229" s="10"/>
      <c r="O229" s="10"/>
      <c r="P229" s="10"/>
      <c r="Q229" s="10"/>
      <c r="R229" s="10"/>
      <c r="S229" s="10"/>
      <c r="T229" s="10"/>
      <c r="U229" s="10"/>
      <c r="V229" s="10"/>
      <c r="W229" s="10"/>
      <c r="X229" s="10"/>
      <c r="Y229" s="10"/>
      <c r="Z229" s="10"/>
    </row>
    <row r="230" spans="1:26" ht="14" hidden="1">
      <c r="A230" s="10"/>
      <c r="B230" s="181"/>
      <c r="C230" s="181"/>
      <c r="D230" s="181"/>
      <c r="E230" s="181"/>
      <c r="F230" s="181"/>
      <c r="G230" s="181"/>
      <c r="H230" s="10"/>
      <c r="I230" s="10"/>
      <c r="J230" s="10"/>
      <c r="K230" s="10"/>
      <c r="L230" s="10"/>
      <c r="M230" s="10"/>
      <c r="N230" s="10"/>
      <c r="O230" s="10"/>
      <c r="P230" s="10"/>
      <c r="Q230" s="10"/>
      <c r="R230" s="10"/>
      <c r="S230" s="10"/>
      <c r="T230" s="10"/>
      <c r="U230" s="10"/>
      <c r="V230" s="10"/>
      <c r="W230" s="10"/>
      <c r="X230" s="10"/>
      <c r="Y230" s="10"/>
      <c r="Z230" s="10"/>
    </row>
    <row r="231" spans="1:26" ht="14" hidden="1">
      <c r="A231" s="10"/>
      <c r="B231" s="181"/>
      <c r="C231" s="181"/>
      <c r="D231" s="181"/>
      <c r="E231" s="181"/>
      <c r="F231" s="181"/>
      <c r="G231" s="181"/>
      <c r="H231" s="10"/>
      <c r="I231" s="10"/>
      <c r="J231" s="10"/>
      <c r="K231" s="10"/>
      <c r="L231" s="10"/>
      <c r="M231" s="10"/>
      <c r="N231" s="10"/>
      <c r="O231" s="10"/>
      <c r="P231" s="10"/>
      <c r="Q231" s="10"/>
      <c r="R231" s="10"/>
      <c r="S231" s="10"/>
      <c r="T231" s="10"/>
      <c r="U231" s="10"/>
      <c r="V231" s="10"/>
      <c r="W231" s="10"/>
      <c r="X231" s="10"/>
      <c r="Y231" s="10"/>
      <c r="Z231" s="10"/>
    </row>
    <row r="232" spans="1:26" ht="14" hidden="1">
      <c r="A232" s="10"/>
      <c r="B232" s="181"/>
      <c r="C232" s="181"/>
      <c r="D232" s="181"/>
      <c r="E232" s="181"/>
      <c r="F232" s="181"/>
      <c r="G232" s="181"/>
      <c r="H232" s="10"/>
      <c r="I232" s="10"/>
      <c r="J232" s="10"/>
      <c r="K232" s="10"/>
      <c r="L232" s="10"/>
      <c r="M232" s="10"/>
      <c r="N232" s="10"/>
      <c r="O232" s="10"/>
      <c r="P232" s="10"/>
      <c r="Q232" s="10"/>
      <c r="R232" s="10"/>
      <c r="S232" s="10"/>
      <c r="T232" s="10"/>
      <c r="U232" s="10"/>
      <c r="V232" s="10"/>
      <c r="W232" s="10"/>
      <c r="X232" s="10"/>
      <c r="Y232" s="10"/>
      <c r="Z232" s="10"/>
    </row>
    <row r="233" spans="1:26" ht="14" hidden="1">
      <c r="A233" s="10"/>
      <c r="B233" s="181"/>
      <c r="C233" s="181"/>
      <c r="D233" s="181"/>
      <c r="E233" s="181"/>
      <c r="F233" s="181"/>
      <c r="G233" s="181"/>
      <c r="H233" s="10"/>
      <c r="I233" s="10"/>
      <c r="J233" s="10"/>
      <c r="K233" s="10"/>
      <c r="L233" s="10"/>
      <c r="M233" s="10"/>
      <c r="N233" s="10"/>
      <c r="O233" s="10"/>
      <c r="P233" s="10"/>
      <c r="Q233" s="10"/>
      <c r="R233" s="10"/>
      <c r="S233" s="10"/>
      <c r="T233" s="10"/>
      <c r="U233" s="10"/>
      <c r="V233" s="10"/>
      <c r="W233" s="10"/>
      <c r="X233" s="10"/>
      <c r="Y233" s="10"/>
      <c r="Z233" s="10"/>
    </row>
    <row r="234" spans="1:26" ht="14" hidden="1">
      <c r="A234" s="10"/>
      <c r="B234" s="181"/>
      <c r="C234" s="181"/>
      <c r="D234" s="181"/>
      <c r="E234" s="181"/>
      <c r="F234" s="181"/>
      <c r="G234" s="181"/>
      <c r="H234" s="10"/>
      <c r="I234" s="10"/>
      <c r="J234" s="10"/>
      <c r="K234" s="10"/>
      <c r="L234" s="10"/>
      <c r="M234" s="10"/>
      <c r="N234" s="10"/>
      <c r="O234" s="10"/>
      <c r="P234" s="10"/>
      <c r="Q234" s="10"/>
      <c r="R234" s="10"/>
      <c r="S234" s="10"/>
      <c r="T234" s="10"/>
      <c r="U234" s="10"/>
      <c r="V234" s="10"/>
      <c r="W234" s="10"/>
      <c r="X234" s="10"/>
      <c r="Y234" s="10"/>
      <c r="Z234" s="10"/>
    </row>
    <row r="235" spans="1:26" ht="14" hidden="1">
      <c r="A235" s="10"/>
      <c r="B235" s="181"/>
      <c r="C235" s="181"/>
      <c r="D235" s="181"/>
      <c r="E235" s="181"/>
      <c r="F235" s="181"/>
      <c r="G235" s="181"/>
      <c r="H235" s="10"/>
      <c r="I235" s="10"/>
      <c r="J235" s="10"/>
      <c r="K235" s="10"/>
      <c r="L235" s="10"/>
      <c r="M235" s="10"/>
      <c r="N235" s="10"/>
      <c r="O235" s="10"/>
      <c r="P235" s="10"/>
      <c r="Q235" s="10"/>
      <c r="R235" s="10"/>
      <c r="S235" s="10"/>
      <c r="T235" s="10"/>
      <c r="U235" s="10"/>
      <c r="V235" s="10"/>
      <c r="W235" s="10"/>
      <c r="X235" s="10"/>
      <c r="Y235" s="10"/>
      <c r="Z235" s="10"/>
    </row>
    <row r="236" spans="1:26" ht="14" hidden="1">
      <c r="A236" s="10"/>
      <c r="B236" s="181"/>
      <c r="C236" s="181"/>
      <c r="D236" s="181"/>
      <c r="E236" s="181"/>
      <c r="F236" s="181"/>
      <c r="G236" s="181"/>
      <c r="H236" s="10"/>
      <c r="I236" s="10"/>
      <c r="J236" s="10"/>
      <c r="K236" s="10"/>
      <c r="L236" s="10"/>
      <c r="M236" s="10"/>
      <c r="N236" s="10"/>
      <c r="O236" s="10"/>
      <c r="P236" s="10"/>
      <c r="Q236" s="10"/>
      <c r="R236" s="10"/>
      <c r="S236" s="10"/>
      <c r="T236" s="10"/>
      <c r="U236" s="10"/>
      <c r="V236" s="10"/>
      <c r="W236" s="10"/>
      <c r="X236" s="10"/>
      <c r="Y236" s="10"/>
      <c r="Z236" s="10"/>
    </row>
    <row r="237" spans="1:26" ht="14" hidden="1">
      <c r="A237" s="10"/>
      <c r="B237" s="181"/>
      <c r="C237" s="181"/>
      <c r="D237" s="181"/>
      <c r="E237" s="181"/>
      <c r="F237" s="181"/>
      <c r="G237" s="181"/>
      <c r="H237" s="10"/>
      <c r="I237" s="10"/>
      <c r="J237" s="10"/>
      <c r="K237" s="10"/>
      <c r="L237" s="10"/>
      <c r="M237" s="10"/>
      <c r="N237" s="10"/>
      <c r="O237" s="10"/>
      <c r="P237" s="10"/>
      <c r="Q237" s="10"/>
      <c r="R237" s="10"/>
      <c r="S237" s="10"/>
      <c r="T237" s="10"/>
      <c r="U237" s="10"/>
      <c r="V237" s="10"/>
      <c r="W237" s="10"/>
      <c r="X237" s="10"/>
      <c r="Y237" s="10"/>
      <c r="Z237" s="10"/>
    </row>
    <row r="238" spans="1:26" ht="14" hidden="1">
      <c r="A238" s="10"/>
      <c r="B238" s="181"/>
      <c r="C238" s="181"/>
      <c r="D238" s="181"/>
      <c r="E238" s="181"/>
      <c r="F238" s="181"/>
      <c r="G238" s="181"/>
      <c r="H238" s="10"/>
      <c r="I238" s="10"/>
      <c r="J238" s="10"/>
      <c r="K238" s="10"/>
      <c r="L238" s="10"/>
      <c r="M238" s="10"/>
      <c r="N238" s="10"/>
      <c r="O238" s="10"/>
      <c r="P238" s="10"/>
      <c r="Q238" s="10"/>
      <c r="R238" s="10"/>
      <c r="S238" s="10"/>
      <c r="T238" s="10"/>
      <c r="U238" s="10"/>
      <c r="V238" s="10"/>
      <c r="W238" s="10"/>
      <c r="X238" s="10"/>
      <c r="Y238" s="10"/>
      <c r="Z238" s="10"/>
    </row>
    <row r="239" spans="1:26" ht="14" hidden="1">
      <c r="A239" s="10"/>
      <c r="B239" s="181"/>
      <c r="C239" s="181"/>
      <c r="D239" s="181"/>
      <c r="E239" s="181"/>
      <c r="F239" s="181"/>
      <c r="G239" s="181"/>
      <c r="H239" s="10"/>
      <c r="I239" s="10"/>
      <c r="J239" s="10"/>
      <c r="K239" s="10"/>
      <c r="L239" s="10"/>
      <c r="M239" s="10"/>
      <c r="N239" s="10"/>
      <c r="O239" s="10"/>
      <c r="P239" s="10"/>
      <c r="Q239" s="10"/>
      <c r="R239" s="10"/>
      <c r="S239" s="10"/>
      <c r="T239" s="10"/>
      <c r="U239" s="10"/>
      <c r="V239" s="10"/>
      <c r="W239" s="10"/>
      <c r="X239" s="10"/>
      <c r="Y239" s="10"/>
      <c r="Z239" s="10"/>
    </row>
    <row r="240" spans="1:26" ht="14" hidden="1">
      <c r="A240" s="10"/>
      <c r="B240" s="181"/>
      <c r="C240" s="181"/>
      <c r="D240" s="181"/>
      <c r="E240" s="181"/>
      <c r="F240" s="181"/>
      <c r="G240" s="181"/>
      <c r="H240" s="10"/>
      <c r="I240" s="10"/>
      <c r="J240" s="10"/>
      <c r="K240" s="10"/>
      <c r="L240" s="10"/>
      <c r="M240" s="10"/>
      <c r="N240" s="10"/>
      <c r="O240" s="10"/>
      <c r="P240" s="10"/>
      <c r="Q240" s="10"/>
      <c r="R240" s="10"/>
      <c r="S240" s="10"/>
      <c r="T240" s="10"/>
      <c r="U240" s="10"/>
      <c r="V240" s="10"/>
      <c r="W240" s="10"/>
      <c r="X240" s="10"/>
      <c r="Y240" s="10"/>
      <c r="Z240" s="10"/>
    </row>
    <row r="241" spans="1:26" ht="14" hidden="1">
      <c r="A241" s="10"/>
      <c r="B241" s="181"/>
      <c r="C241" s="181"/>
      <c r="D241" s="181"/>
      <c r="E241" s="181"/>
      <c r="F241" s="181"/>
      <c r="G241" s="181"/>
      <c r="H241" s="10"/>
      <c r="I241" s="10"/>
      <c r="J241" s="10"/>
      <c r="K241" s="10"/>
      <c r="L241" s="10"/>
      <c r="M241" s="10"/>
      <c r="N241" s="10"/>
      <c r="O241" s="10"/>
      <c r="P241" s="10"/>
      <c r="Q241" s="10"/>
      <c r="R241" s="10"/>
      <c r="S241" s="10"/>
      <c r="T241" s="10"/>
      <c r="U241" s="10"/>
      <c r="V241" s="10"/>
      <c r="W241" s="10"/>
      <c r="X241" s="10"/>
      <c r="Y241" s="10"/>
      <c r="Z241" s="10"/>
    </row>
    <row r="242" spans="1:26" ht="14" hidden="1">
      <c r="A242" s="10"/>
      <c r="B242" s="181"/>
      <c r="C242" s="181"/>
      <c r="D242" s="181"/>
      <c r="E242" s="181"/>
      <c r="F242" s="181"/>
      <c r="G242" s="181"/>
      <c r="H242" s="10"/>
      <c r="I242" s="10"/>
      <c r="J242" s="10"/>
      <c r="K242" s="10"/>
      <c r="L242" s="10"/>
      <c r="M242" s="10"/>
      <c r="N242" s="10"/>
      <c r="O242" s="10"/>
      <c r="P242" s="10"/>
      <c r="Q242" s="10"/>
      <c r="R242" s="10"/>
      <c r="S242" s="10"/>
      <c r="T242" s="10"/>
      <c r="U242" s="10"/>
      <c r="V242" s="10"/>
      <c r="W242" s="10"/>
      <c r="X242" s="10"/>
      <c r="Y242" s="10"/>
      <c r="Z242" s="10"/>
    </row>
    <row r="243" spans="1:26" ht="14" hidden="1">
      <c r="A243" s="10"/>
      <c r="B243" s="181"/>
      <c r="C243" s="181"/>
      <c r="D243" s="181"/>
      <c r="E243" s="181"/>
      <c r="F243" s="181"/>
      <c r="G243" s="181"/>
      <c r="H243" s="10"/>
      <c r="I243" s="10"/>
      <c r="J243" s="10"/>
      <c r="K243" s="10"/>
      <c r="L243" s="10"/>
      <c r="M243" s="10"/>
      <c r="N243" s="10"/>
      <c r="O243" s="10"/>
      <c r="P243" s="10"/>
      <c r="Q243" s="10"/>
      <c r="R243" s="10"/>
      <c r="S243" s="10"/>
      <c r="T243" s="10"/>
      <c r="U243" s="10"/>
      <c r="V243" s="10"/>
      <c r="W243" s="10"/>
      <c r="X243" s="10"/>
      <c r="Y243" s="10"/>
      <c r="Z243" s="10"/>
    </row>
    <row r="244" spans="1:26" ht="14" hidden="1">
      <c r="A244" s="10"/>
      <c r="B244" s="181"/>
      <c r="C244" s="181"/>
      <c r="D244" s="181"/>
      <c r="E244" s="181"/>
      <c r="F244" s="181"/>
      <c r="G244" s="181"/>
      <c r="H244" s="10"/>
      <c r="I244" s="10"/>
      <c r="J244" s="10"/>
      <c r="K244" s="10"/>
      <c r="L244" s="10"/>
      <c r="M244" s="10"/>
      <c r="N244" s="10"/>
      <c r="O244" s="10"/>
      <c r="P244" s="10"/>
      <c r="Q244" s="10"/>
      <c r="R244" s="10"/>
      <c r="S244" s="10"/>
      <c r="T244" s="10"/>
      <c r="U244" s="10"/>
      <c r="V244" s="10"/>
      <c r="W244" s="10"/>
      <c r="X244" s="10"/>
      <c r="Y244" s="10"/>
      <c r="Z244" s="10"/>
    </row>
    <row r="245" spans="1:26" ht="14" hidden="1">
      <c r="A245" s="10"/>
      <c r="B245" s="181"/>
      <c r="C245" s="181"/>
      <c r="D245" s="181"/>
      <c r="E245" s="181"/>
      <c r="F245" s="181"/>
      <c r="G245" s="181"/>
      <c r="H245" s="10"/>
      <c r="I245" s="10"/>
      <c r="J245" s="10"/>
      <c r="K245" s="10"/>
      <c r="L245" s="10"/>
      <c r="M245" s="10"/>
      <c r="N245" s="10"/>
      <c r="O245" s="10"/>
      <c r="P245" s="10"/>
      <c r="Q245" s="10"/>
      <c r="R245" s="10"/>
      <c r="S245" s="10"/>
      <c r="T245" s="10"/>
      <c r="U245" s="10"/>
      <c r="V245" s="10"/>
      <c r="W245" s="10"/>
      <c r="X245" s="10"/>
      <c r="Y245" s="10"/>
      <c r="Z245" s="10"/>
    </row>
    <row r="246" spans="1:26" ht="14" hidden="1">
      <c r="A246" s="10"/>
      <c r="B246" s="181"/>
      <c r="C246" s="181"/>
      <c r="D246" s="181"/>
      <c r="E246" s="181"/>
      <c r="F246" s="181"/>
      <c r="G246" s="181"/>
      <c r="H246" s="10"/>
      <c r="I246" s="10"/>
      <c r="J246" s="10"/>
      <c r="K246" s="10"/>
      <c r="L246" s="10"/>
      <c r="M246" s="10"/>
      <c r="N246" s="10"/>
      <c r="O246" s="10"/>
      <c r="P246" s="10"/>
      <c r="Q246" s="10"/>
      <c r="R246" s="10"/>
      <c r="S246" s="10"/>
      <c r="T246" s="10"/>
      <c r="U246" s="10"/>
      <c r="V246" s="10"/>
      <c r="W246" s="10"/>
      <c r="X246" s="10"/>
      <c r="Y246" s="10"/>
      <c r="Z246" s="10"/>
    </row>
    <row r="247" spans="1:26" ht="14" hidden="1">
      <c r="A247" s="10"/>
      <c r="B247" s="181"/>
      <c r="C247" s="181"/>
      <c r="D247" s="181"/>
      <c r="E247" s="181"/>
      <c r="F247" s="181"/>
      <c r="G247" s="181"/>
      <c r="H247" s="10"/>
      <c r="I247" s="10"/>
      <c r="J247" s="10"/>
      <c r="K247" s="10"/>
      <c r="L247" s="10"/>
      <c r="M247" s="10"/>
      <c r="N247" s="10"/>
      <c r="O247" s="10"/>
      <c r="P247" s="10"/>
      <c r="Q247" s="10"/>
      <c r="R247" s="10"/>
      <c r="S247" s="10"/>
      <c r="T247" s="10"/>
      <c r="U247" s="10"/>
      <c r="V247" s="10"/>
      <c r="W247" s="10"/>
      <c r="X247" s="10"/>
      <c r="Y247" s="10"/>
      <c r="Z247" s="10"/>
    </row>
    <row r="248" spans="1:26" ht="14" hidden="1">
      <c r="A248" s="10"/>
      <c r="B248" s="181"/>
      <c r="C248" s="181"/>
      <c r="D248" s="181"/>
      <c r="E248" s="181"/>
      <c r="F248" s="181"/>
      <c r="G248" s="181"/>
      <c r="H248" s="10"/>
      <c r="I248" s="10"/>
      <c r="J248" s="10"/>
      <c r="K248" s="10"/>
      <c r="L248" s="10"/>
      <c r="M248" s="10"/>
      <c r="N248" s="10"/>
      <c r="O248" s="10"/>
      <c r="P248" s="10"/>
      <c r="Q248" s="10"/>
      <c r="R248" s="10"/>
      <c r="S248" s="10"/>
      <c r="T248" s="10"/>
      <c r="U248" s="10"/>
      <c r="V248" s="10"/>
      <c r="W248" s="10"/>
      <c r="X248" s="10"/>
      <c r="Y248" s="10"/>
      <c r="Z248" s="10"/>
    </row>
    <row r="249" spans="1:26" ht="14" hidden="1">
      <c r="A249" s="10"/>
      <c r="B249" s="181"/>
      <c r="C249" s="181"/>
      <c r="D249" s="181"/>
      <c r="E249" s="181"/>
      <c r="F249" s="181"/>
      <c r="G249" s="181"/>
      <c r="H249" s="10"/>
      <c r="I249" s="10"/>
      <c r="J249" s="10"/>
      <c r="K249" s="10"/>
      <c r="L249" s="10"/>
      <c r="M249" s="10"/>
      <c r="N249" s="10"/>
      <c r="O249" s="10"/>
      <c r="P249" s="10"/>
      <c r="Q249" s="10"/>
      <c r="R249" s="10"/>
      <c r="S249" s="10"/>
      <c r="T249" s="10"/>
      <c r="U249" s="10"/>
      <c r="V249" s="10"/>
      <c r="W249" s="10"/>
      <c r="X249" s="10"/>
      <c r="Y249" s="10"/>
      <c r="Z249" s="10"/>
    </row>
    <row r="250" spans="1:26" ht="14" hidden="1">
      <c r="A250" s="10"/>
      <c r="B250" s="181"/>
      <c r="C250" s="181"/>
      <c r="D250" s="181"/>
      <c r="E250" s="181"/>
      <c r="F250" s="181"/>
      <c r="G250" s="181"/>
      <c r="H250" s="10"/>
      <c r="I250" s="10"/>
      <c r="J250" s="10"/>
      <c r="K250" s="10"/>
      <c r="L250" s="10"/>
      <c r="M250" s="10"/>
      <c r="N250" s="10"/>
      <c r="O250" s="10"/>
      <c r="P250" s="10"/>
      <c r="Q250" s="10"/>
      <c r="R250" s="10"/>
      <c r="S250" s="10"/>
      <c r="T250" s="10"/>
      <c r="U250" s="10"/>
      <c r="V250" s="10"/>
      <c r="W250" s="10"/>
      <c r="X250" s="10"/>
      <c r="Y250" s="10"/>
      <c r="Z250" s="10"/>
    </row>
    <row r="251" spans="1:26" ht="14" hidden="1">
      <c r="A251" s="10"/>
      <c r="B251" s="181"/>
      <c r="C251" s="181"/>
      <c r="D251" s="181"/>
      <c r="E251" s="181"/>
      <c r="F251" s="181"/>
      <c r="G251" s="181"/>
      <c r="H251" s="10"/>
      <c r="I251" s="10"/>
      <c r="J251" s="10"/>
      <c r="K251" s="10"/>
      <c r="L251" s="10"/>
      <c r="M251" s="10"/>
      <c r="N251" s="10"/>
      <c r="O251" s="10"/>
      <c r="P251" s="10"/>
      <c r="Q251" s="10"/>
      <c r="R251" s="10"/>
      <c r="S251" s="10"/>
      <c r="T251" s="10"/>
      <c r="U251" s="10"/>
      <c r="V251" s="10"/>
      <c r="W251" s="10"/>
      <c r="X251" s="10"/>
      <c r="Y251" s="10"/>
      <c r="Z251" s="10"/>
    </row>
    <row r="252" spans="1:26" ht="14" hidden="1">
      <c r="A252" s="10"/>
      <c r="B252" s="181"/>
      <c r="C252" s="181"/>
      <c r="D252" s="181"/>
      <c r="E252" s="181"/>
      <c r="F252" s="181"/>
      <c r="G252" s="181"/>
      <c r="H252" s="10"/>
      <c r="I252" s="10"/>
      <c r="J252" s="10"/>
      <c r="K252" s="10"/>
      <c r="L252" s="10"/>
      <c r="M252" s="10"/>
      <c r="N252" s="10"/>
      <c r="O252" s="10"/>
      <c r="P252" s="10"/>
      <c r="Q252" s="10"/>
      <c r="R252" s="10"/>
      <c r="S252" s="10"/>
      <c r="T252" s="10"/>
      <c r="U252" s="10"/>
      <c r="V252" s="10"/>
      <c r="W252" s="10"/>
      <c r="X252" s="10"/>
      <c r="Y252" s="10"/>
      <c r="Z252" s="10"/>
    </row>
    <row r="253" spans="1:26" ht="14" hidden="1">
      <c r="A253" s="10"/>
      <c r="B253" s="181"/>
      <c r="C253" s="181"/>
      <c r="D253" s="181"/>
      <c r="E253" s="181"/>
      <c r="F253" s="181"/>
      <c r="G253" s="181"/>
      <c r="H253" s="10"/>
      <c r="I253" s="10"/>
      <c r="J253" s="10"/>
      <c r="K253" s="10"/>
      <c r="L253" s="10"/>
      <c r="M253" s="10"/>
      <c r="N253" s="10"/>
      <c r="O253" s="10"/>
      <c r="P253" s="10"/>
      <c r="Q253" s="10"/>
      <c r="R253" s="10"/>
      <c r="S253" s="10"/>
      <c r="T253" s="10"/>
      <c r="U253" s="10"/>
      <c r="V253" s="10"/>
      <c r="W253" s="10"/>
      <c r="X253" s="10"/>
      <c r="Y253" s="10"/>
      <c r="Z253" s="10"/>
    </row>
    <row r="254" spans="1:26" ht="14" hidden="1">
      <c r="A254" s="10"/>
      <c r="B254" s="181"/>
      <c r="C254" s="181"/>
      <c r="D254" s="181"/>
      <c r="E254" s="181"/>
      <c r="F254" s="181"/>
      <c r="G254" s="181"/>
      <c r="H254" s="10"/>
      <c r="I254" s="10"/>
      <c r="J254" s="10"/>
      <c r="K254" s="10"/>
      <c r="L254" s="10"/>
      <c r="M254" s="10"/>
      <c r="N254" s="10"/>
      <c r="O254" s="10"/>
      <c r="P254" s="10"/>
      <c r="Q254" s="10"/>
      <c r="R254" s="10"/>
      <c r="S254" s="10"/>
      <c r="T254" s="10"/>
      <c r="U254" s="10"/>
      <c r="V254" s="10"/>
      <c r="W254" s="10"/>
      <c r="X254" s="10"/>
      <c r="Y254" s="10"/>
      <c r="Z254" s="10"/>
    </row>
    <row r="255" spans="1:26" ht="14" hidden="1">
      <c r="A255" s="10"/>
      <c r="B255" s="181"/>
      <c r="C255" s="181"/>
      <c r="D255" s="181"/>
      <c r="E255" s="181"/>
      <c r="F255" s="181"/>
      <c r="G255" s="181"/>
      <c r="H255" s="10"/>
      <c r="I255" s="10"/>
      <c r="J255" s="10"/>
      <c r="K255" s="10"/>
      <c r="L255" s="10"/>
      <c r="M255" s="10"/>
      <c r="N255" s="10"/>
      <c r="O255" s="10"/>
      <c r="P255" s="10"/>
      <c r="Q255" s="10"/>
      <c r="R255" s="10"/>
      <c r="S255" s="10"/>
      <c r="T255" s="10"/>
      <c r="U255" s="10"/>
      <c r="V255" s="10"/>
      <c r="W255" s="10"/>
      <c r="X255" s="10"/>
      <c r="Y255" s="10"/>
      <c r="Z255" s="10"/>
    </row>
    <row r="256" spans="1:26" ht="14" hidden="1">
      <c r="A256" s="10"/>
      <c r="B256" s="181"/>
      <c r="C256" s="181"/>
      <c r="D256" s="181"/>
      <c r="E256" s="181"/>
      <c r="F256" s="181"/>
      <c r="G256" s="181"/>
      <c r="H256" s="10"/>
      <c r="I256" s="10"/>
      <c r="J256" s="10"/>
      <c r="K256" s="10"/>
      <c r="L256" s="10"/>
      <c r="M256" s="10"/>
      <c r="N256" s="10"/>
      <c r="O256" s="10"/>
      <c r="P256" s="10"/>
      <c r="Q256" s="10"/>
      <c r="R256" s="10"/>
      <c r="S256" s="10"/>
      <c r="T256" s="10"/>
      <c r="U256" s="10"/>
      <c r="V256" s="10"/>
      <c r="W256" s="10"/>
      <c r="X256" s="10"/>
      <c r="Y256" s="10"/>
      <c r="Z256" s="10"/>
    </row>
    <row r="257" spans="1:26" ht="14" hidden="1">
      <c r="A257" s="10"/>
      <c r="B257" s="181"/>
      <c r="C257" s="181"/>
      <c r="D257" s="181"/>
      <c r="E257" s="181"/>
      <c r="F257" s="181"/>
      <c r="G257" s="181"/>
      <c r="H257" s="10"/>
      <c r="I257" s="10"/>
      <c r="J257" s="10"/>
      <c r="K257" s="10"/>
      <c r="L257" s="10"/>
      <c r="M257" s="10"/>
      <c r="N257" s="10"/>
      <c r="O257" s="10"/>
      <c r="P257" s="10"/>
      <c r="Q257" s="10"/>
      <c r="R257" s="10"/>
      <c r="S257" s="10"/>
      <c r="T257" s="10"/>
      <c r="U257" s="10"/>
      <c r="V257" s="10"/>
      <c r="W257" s="10"/>
      <c r="X257" s="10"/>
      <c r="Y257" s="10"/>
      <c r="Z257" s="10"/>
    </row>
    <row r="258" spans="1:26" ht="14" hidden="1">
      <c r="A258" s="10"/>
      <c r="B258" s="181"/>
      <c r="C258" s="181"/>
      <c r="D258" s="181"/>
      <c r="E258" s="181"/>
      <c r="F258" s="181"/>
      <c r="G258" s="181"/>
      <c r="H258" s="10"/>
      <c r="I258" s="10"/>
      <c r="J258" s="10"/>
      <c r="K258" s="10"/>
      <c r="L258" s="10"/>
      <c r="M258" s="10"/>
      <c r="N258" s="10"/>
      <c r="O258" s="10"/>
      <c r="P258" s="10"/>
      <c r="Q258" s="10"/>
      <c r="R258" s="10"/>
      <c r="S258" s="10"/>
      <c r="T258" s="10"/>
      <c r="U258" s="10"/>
      <c r="V258" s="10"/>
      <c r="W258" s="10"/>
      <c r="X258" s="10"/>
      <c r="Y258" s="10"/>
      <c r="Z258" s="10"/>
    </row>
    <row r="259" spans="1:26" ht="14" hidden="1">
      <c r="A259" s="10"/>
      <c r="B259" s="181"/>
      <c r="C259" s="181"/>
      <c r="D259" s="181"/>
      <c r="E259" s="181"/>
      <c r="F259" s="181"/>
      <c r="G259" s="181"/>
      <c r="H259" s="10"/>
      <c r="I259" s="10"/>
      <c r="J259" s="10"/>
      <c r="K259" s="10"/>
      <c r="L259" s="10"/>
      <c r="M259" s="10"/>
      <c r="N259" s="10"/>
      <c r="O259" s="10"/>
      <c r="P259" s="10"/>
      <c r="Q259" s="10"/>
      <c r="R259" s="10"/>
      <c r="S259" s="10"/>
      <c r="T259" s="10"/>
      <c r="U259" s="10"/>
      <c r="V259" s="10"/>
      <c r="W259" s="10"/>
      <c r="X259" s="10"/>
      <c r="Y259" s="10"/>
      <c r="Z259" s="10"/>
    </row>
    <row r="260" spans="1:26" ht="14" hidden="1">
      <c r="A260" s="10"/>
      <c r="B260" s="181"/>
      <c r="C260" s="181"/>
      <c r="D260" s="181"/>
      <c r="E260" s="181"/>
      <c r="F260" s="181"/>
      <c r="G260" s="181"/>
      <c r="H260" s="10"/>
      <c r="I260" s="10"/>
      <c r="J260" s="10"/>
      <c r="K260" s="10"/>
      <c r="L260" s="10"/>
      <c r="M260" s="10"/>
      <c r="N260" s="10"/>
      <c r="O260" s="10"/>
      <c r="P260" s="10"/>
      <c r="Q260" s="10"/>
      <c r="R260" s="10"/>
      <c r="S260" s="10"/>
      <c r="T260" s="10"/>
      <c r="U260" s="10"/>
      <c r="V260" s="10"/>
      <c r="W260" s="10"/>
      <c r="X260" s="10"/>
      <c r="Y260" s="10"/>
      <c r="Z260" s="10"/>
    </row>
    <row r="261" spans="1:26" ht="14" hidden="1">
      <c r="A261" s="10"/>
      <c r="B261" s="181"/>
      <c r="C261" s="181"/>
      <c r="D261" s="181"/>
      <c r="E261" s="181"/>
      <c r="F261" s="181"/>
      <c r="G261" s="181"/>
      <c r="H261" s="10"/>
      <c r="I261" s="10"/>
      <c r="J261" s="10"/>
      <c r="K261" s="10"/>
      <c r="L261" s="10"/>
      <c r="M261" s="10"/>
      <c r="N261" s="10"/>
      <c r="O261" s="10"/>
      <c r="P261" s="10"/>
      <c r="Q261" s="10"/>
      <c r="R261" s="10"/>
      <c r="S261" s="10"/>
      <c r="T261" s="10"/>
      <c r="U261" s="10"/>
      <c r="V261" s="10"/>
      <c r="W261" s="10"/>
      <c r="X261" s="10"/>
      <c r="Y261" s="10"/>
      <c r="Z261" s="10"/>
    </row>
    <row r="262" spans="1:26" ht="14" hidden="1">
      <c r="A262" s="10"/>
      <c r="B262" s="181"/>
      <c r="C262" s="181"/>
      <c r="D262" s="181"/>
      <c r="E262" s="181"/>
      <c r="F262" s="181"/>
      <c r="G262" s="181"/>
      <c r="H262" s="10"/>
      <c r="I262" s="10"/>
      <c r="J262" s="10"/>
      <c r="K262" s="10"/>
      <c r="L262" s="10"/>
      <c r="M262" s="10"/>
      <c r="N262" s="10"/>
      <c r="O262" s="10"/>
      <c r="P262" s="10"/>
      <c r="Q262" s="10"/>
      <c r="R262" s="10"/>
      <c r="S262" s="10"/>
      <c r="T262" s="10"/>
      <c r="U262" s="10"/>
      <c r="V262" s="10"/>
      <c r="W262" s="10"/>
      <c r="X262" s="10"/>
      <c r="Y262" s="10"/>
      <c r="Z262" s="10"/>
    </row>
    <row r="263" spans="1:26" ht="14" hidden="1">
      <c r="A263" s="10"/>
      <c r="B263" s="181"/>
      <c r="C263" s="181"/>
      <c r="D263" s="181"/>
      <c r="E263" s="181"/>
      <c r="F263" s="181"/>
      <c r="G263" s="181"/>
      <c r="H263" s="10"/>
      <c r="I263" s="10"/>
      <c r="J263" s="10"/>
      <c r="K263" s="10"/>
      <c r="L263" s="10"/>
      <c r="M263" s="10"/>
      <c r="N263" s="10"/>
      <c r="O263" s="10"/>
      <c r="P263" s="10"/>
      <c r="Q263" s="10"/>
      <c r="R263" s="10"/>
      <c r="S263" s="10"/>
      <c r="T263" s="10"/>
      <c r="U263" s="10"/>
      <c r="V263" s="10"/>
      <c r="W263" s="10"/>
      <c r="X263" s="10"/>
      <c r="Y263" s="10"/>
      <c r="Z263" s="10"/>
    </row>
    <row r="264" spans="1:26" ht="14" hidden="1">
      <c r="A264" s="10"/>
      <c r="B264" s="181"/>
      <c r="C264" s="181"/>
      <c r="D264" s="181"/>
      <c r="E264" s="181"/>
      <c r="F264" s="181"/>
      <c r="G264" s="181"/>
      <c r="H264" s="10"/>
      <c r="I264" s="10"/>
      <c r="J264" s="10"/>
      <c r="K264" s="10"/>
      <c r="L264" s="10"/>
      <c r="M264" s="10"/>
      <c r="N264" s="10"/>
      <c r="O264" s="10"/>
      <c r="P264" s="10"/>
      <c r="Q264" s="10"/>
      <c r="R264" s="10"/>
      <c r="S264" s="10"/>
      <c r="T264" s="10"/>
      <c r="U264" s="10"/>
      <c r="V264" s="10"/>
      <c r="W264" s="10"/>
      <c r="X264" s="10"/>
      <c r="Y264" s="10"/>
      <c r="Z264" s="10"/>
    </row>
    <row r="265" spans="1:26" ht="14" hidden="1">
      <c r="A265" s="10"/>
      <c r="B265" s="181"/>
      <c r="C265" s="181"/>
      <c r="D265" s="181"/>
      <c r="E265" s="181"/>
      <c r="F265" s="181"/>
      <c r="G265" s="181"/>
      <c r="H265" s="10"/>
      <c r="I265" s="10"/>
      <c r="J265" s="10"/>
      <c r="K265" s="10"/>
      <c r="L265" s="10"/>
      <c r="M265" s="10"/>
      <c r="N265" s="10"/>
      <c r="O265" s="10"/>
      <c r="P265" s="10"/>
      <c r="Q265" s="10"/>
      <c r="R265" s="10"/>
      <c r="S265" s="10"/>
      <c r="T265" s="10"/>
      <c r="U265" s="10"/>
      <c r="V265" s="10"/>
      <c r="W265" s="10"/>
      <c r="X265" s="10"/>
      <c r="Y265" s="10"/>
      <c r="Z265" s="10"/>
    </row>
    <row r="266" spans="1:26" ht="14" hidden="1">
      <c r="A266" s="10"/>
      <c r="B266" s="181"/>
      <c r="C266" s="181"/>
      <c r="D266" s="181"/>
      <c r="E266" s="181"/>
      <c r="F266" s="181"/>
      <c r="G266" s="181"/>
      <c r="H266" s="10"/>
      <c r="I266" s="10"/>
      <c r="J266" s="10"/>
      <c r="K266" s="10"/>
      <c r="L266" s="10"/>
      <c r="M266" s="10"/>
      <c r="N266" s="10"/>
      <c r="O266" s="10"/>
      <c r="P266" s="10"/>
      <c r="Q266" s="10"/>
      <c r="R266" s="10"/>
      <c r="S266" s="10"/>
      <c r="T266" s="10"/>
      <c r="U266" s="10"/>
      <c r="V266" s="10"/>
      <c r="W266" s="10"/>
      <c r="X266" s="10"/>
      <c r="Y266" s="10"/>
      <c r="Z266" s="10"/>
    </row>
    <row r="267" spans="1:26" ht="14" hidden="1">
      <c r="A267" s="10"/>
      <c r="B267" s="181"/>
      <c r="C267" s="181"/>
      <c r="D267" s="181"/>
      <c r="E267" s="181"/>
      <c r="F267" s="181"/>
      <c r="G267" s="181"/>
      <c r="H267" s="10"/>
      <c r="I267" s="10"/>
      <c r="J267" s="10"/>
      <c r="K267" s="10"/>
      <c r="L267" s="10"/>
      <c r="M267" s="10"/>
      <c r="N267" s="10"/>
      <c r="O267" s="10"/>
      <c r="P267" s="10"/>
      <c r="Q267" s="10"/>
      <c r="R267" s="10"/>
      <c r="S267" s="10"/>
      <c r="T267" s="10"/>
      <c r="U267" s="10"/>
      <c r="V267" s="10"/>
      <c r="W267" s="10"/>
      <c r="X267" s="10"/>
      <c r="Y267" s="10"/>
      <c r="Z267" s="10"/>
    </row>
    <row r="268" spans="1:26" ht="14" hidden="1">
      <c r="A268" s="10"/>
      <c r="B268" s="181"/>
      <c r="C268" s="181"/>
      <c r="D268" s="181"/>
      <c r="E268" s="181"/>
      <c r="F268" s="181"/>
      <c r="G268" s="181"/>
      <c r="H268" s="10"/>
      <c r="I268" s="10"/>
      <c r="J268" s="10"/>
      <c r="K268" s="10"/>
      <c r="L268" s="10"/>
      <c r="M268" s="10"/>
      <c r="N268" s="10"/>
      <c r="O268" s="10"/>
      <c r="P268" s="10"/>
      <c r="Q268" s="10"/>
      <c r="R268" s="10"/>
      <c r="S268" s="10"/>
      <c r="T268" s="10"/>
      <c r="U268" s="10"/>
      <c r="V268" s="10"/>
      <c r="W268" s="10"/>
      <c r="X268" s="10"/>
      <c r="Y268" s="10"/>
      <c r="Z268" s="10"/>
    </row>
    <row r="269" spans="1:26" ht="14" hidden="1">
      <c r="A269" s="10"/>
      <c r="B269" s="181"/>
      <c r="C269" s="181"/>
      <c r="D269" s="181"/>
      <c r="E269" s="181"/>
      <c r="F269" s="181"/>
      <c r="G269" s="181"/>
      <c r="H269" s="10"/>
      <c r="I269" s="10"/>
      <c r="J269" s="10"/>
      <c r="K269" s="10"/>
      <c r="L269" s="10"/>
      <c r="M269" s="10"/>
      <c r="N269" s="10"/>
      <c r="O269" s="10"/>
      <c r="P269" s="10"/>
      <c r="Q269" s="10"/>
      <c r="R269" s="10"/>
      <c r="S269" s="10"/>
      <c r="T269" s="10"/>
      <c r="U269" s="10"/>
      <c r="V269" s="10"/>
      <c r="W269" s="10"/>
      <c r="X269" s="10"/>
      <c r="Y269" s="10"/>
      <c r="Z269" s="10"/>
    </row>
    <row r="270" spans="1:26" ht="14" hidden="1">
      <c r="A270" s="10"/>
      <c r="B270" s="181"/>
      <c r="C270" s="181"/>
      <c r="D270" s="181"/>
      <c r="E270" s="181"/>
      <c r="F270" s="181"/>
      <c r="G270" s="181"/>
      <c r="H270" s="10"/>
      <c r="I270" s="10"/>
      <c r="J270" s="10"/>
      <c r="K270" s="10"/>
      <c r="L270" s="10"/>
      <c r="M270" s="10"/>
      <c r="N270" s="10"/>
      <c r="O270" s="10"/>
      <c r="P270" s="10"/>
      <c r="Q270" s="10"/>
      <c r="R270" s="10"/>
      <c r="S270" s="10"/>
      <c r="T270" s="10"/>
      <c r="U270" s="10"/>
      <c r="V270" s="10"/>
      <c r="W270" s="10"/>
      <c r="X270" s="10"/>
      <c r="Y270" s="10"/>
      <c r="Z270" s="10"/>
    </row>
    <row r="271" spans="1:26" ht="14" hidden="1">
      <c r="A271" s="10"/>
      <c r="B271" s="181"/>
      <c r="C271" s="181"/>
      <c r="D271" s="181"/>
      <c r="E271" s="181"/>
      <c r="F271" s="181"/>
      <c r="G271" s="181"/>
      <c r="H271" s="10"/>
      <c r="I271" s="10"/>
      <c r="J271" s="10"/>
      <c r="K271" s="10"/>
      <c r="L271" s="10"/>
      <c r="M271" s="10"/>
      <c r="N271" s="10"/>
      <c r="O271" s="10"/>
      <c r="P271" s="10"/>
      <c r="Q271" s="10"/>
      <c r="R271" s="10"/>
      <c r="S271" s="10"/>
      <c r="T271" s="10"/>
      <c r="U271" s="10"/>
      <c r="V271" s="10"/>
      <c r="W271" s="10"/>
      <c r="X271" s="10"/>
      <c r="Y271" s="10"/>
      <c r="Z271" s="10"/>
    </row>
    <row r="272" spans="1:26" ht="14" hidden="1">
      <c r="A272" s="10"/>
      <c r="B272" s="181"/>
      <c r="C272" s="181"/>
      <c r="D272" s="181"/>
      <c r="E272" s="181"/>
      <c r="F272" s="181"/>
      <c r="G272" s="181"/>
      <c r="H272" s="10"/>
      <c r="I272" s="10"/>
      <c r="J272" s="10"/>
      <c r="K272" s="10"/>
      <c r="L272" s="10"/>
      <c r="M272" s="10"/>
      <c r="N272" s="10"/>
      <c r="O272" s="10"/>
      <c r="P272" s="10"/>
      <c r="Q272" s="10"/>
      <c r="R272" s="10"/>
      <c r="S272" s="10"/>
      <c r="T272" s="10"/>
      <c r="U272" s="10"/>
      <c r="V272" s="10"/>
      <c r="W272" s="10"/>
      <c r="X272" s="10"/>
      <c r="Y272" s="10"/>
      <c r="Z272" s="10"/>
    </row>
    <row r="273" spans="1:26" ht="14" hidden="1">
      <c r="A273" s="10"/>
      <c r="B273" s="181"/>
      <c r="C273" s="181"/>
      <c r="D273" s="181"/>
      <c r="E273" s="181"/>
      <c r="F273" s="181"/>
      <c r="G273" s="181"/>
      <c r="H273" s="10"/>
      <c r="I273" s="10"/>
      <c r="J273" s="10"/>
      <c r="K273" s="10"/>
      <c r="L273" s="10"/>
      <c r="M273" s="10"/>
      <c r="N273" s="10"/>
      <c r="O273" s="10"/>
      <c r="P273" s="10"/>
      <c r="Q273" s="10"/>
      <c r="R273" s="10"/>
      <c r="S273" s="10"/>
      <c r="T273" s="10"/>
      <c r="U273" s="10"/>
      <c r="V273" s="10"/>
      <c r="W273" s="10"/>
      <c r="X273" s="10"/>
      <c r="Y273" s="10"/>
      <c r="Z273" s="10"/>
    </row>
    <row r="274" spans="1:26" ht="14" hidden="1">
      <c r="A274" s="10"/>
      <c r="B274" s="181"/>
      <c r="C274" s="181"/>
      <c r="D274" s="181"/>
      <c r="E274" s="181"/>
      <c r="F274" s="181"/>
      <c r="G274" s="181"/>
      <c r="H274" s="10"/>
      <c r="I274" s="10"/>
      <c r="J274" s="10"/>
      <c r="K274" s="10"/>
      <c r="L274" s="10"/>
      <c r="M274" s="10"/>
      <c r="N274" s="10"/>
      <c r="O274" s="10"/>
      <c r="P274" s="10"/>
      <c r="Q274" s="10"/>
      <c r="R274" s="10"/>
      <c r="S274" s="10"/>
      <c r="T274" s="10"/>
      <c r="U274" s="10"/>
      <c r="V274" s="10"/>
      <c r="W274" s="10"/>
      <c r="X274" s="10"/>
      <c r="Y274" s="10"/>
      <c r="Z274" s="10"/>
    </row>
    <row r="275" spans="1:26" ht="14" hidden="1">
      <c r="A275" s="10"/>
      <c r="B275" s="181"/>
      <c r="C275" s="181"/>
      <c r="D275" s="181"/>
      <c r="E275" s="181"/>
      <c r="F275" s="181"/>
      <c r="G275" s="181"/>
      <c r="H275" s="10"/>
      <c r="I275" s="10"/>
      <c r="J275" s="10"/>
      <c r="K275" s="10"/>
      <c r="L275" s="10"/>
      <c r="M275" s="10"/>
      <c r="N275" s="10"/>
      <c r="O275" s="10"/>
      <c r="P275" s="10"/>
      <c r="Q275" s="10"/>
      <c r="R275" s="10"/>
      <c r="S275" s="10"/>
      <c r="T275" s="10"/>
      <c r="U275" s="10"/>
      <c r="V275" s="10"/>
      <c r="W275" s="10"/>
      <c r="X275" s="10"/>
      <c r="Y275" s="10"/>
      <c r="Z275" s="10"/>
    </row>
    <row r="276" spans="1:26" ht="14" hidden="1">
      <c r="A276" s="10"/>
      <c r="B276" s="181"/>
      <c r="C276" s="181"/>
      <c r="D276" s="181"/>
      <c r="E276" s="181"/>
      <c r="F276" s="181"/>
      <c r="G276" s="181"/>
      <c r="H276" s="10"/>
      <c r="I276" s="10"/>
      <c r="J276" s="10"/>
      <c r="K276" s="10"/>
      <c r="L276" s="10"/>
      <c r="M276" s="10"/>
      <c r="N276" s="10"/>
      <c r="O276" s="10"/>
      <c r="P276" s="10"/>
      <c r="Q276" s="10"/>
      <c r="R276" s="10"/>
      <c r="S276" s="10"/>
      <c r="T276" s="10"/>
      <c r="U276" s="10"/>
      <c r="V276" s="10"/>
      <c r="W276" s="10"/>
      <c r="X276" s="10"/>
      <c r="Y276" s="10"/>
      <c r="Z276" s="10"/>
    </row>
    <row r="277" spans="1:26" ht="14" hidden="1">
      <c r="A277" s="10"/>
      <c r="B277" s="181"/>
      <c r="C277" s="181"/>
      <c r="D277" s="181"/>
      <c r="E277" s="181"/>
      <c r="F277" s="181"/>
      <c r="G277" s="181"/>
      <c r="H277" s="10"/>
      <c r="I277" s="10"/>
      <c r="J277" s="10"/>
      <c r="K277" s="10"/>
      <c r="L277" s="10"/>
      <c r="M277" s="10"/>
      <c r="N277" s="10"/>
      <c r="O277" s="10"/>
      <c r="P277" s="10"/>
      <c r="Q277" s="10"/>
      <c r="R277" s="10"/>
      <c r="S277" s="10"/>
      <c r="T277" s="10"/>
      <c r="U277" s="10"/>
      <c r="V277" s="10"/>
      <c r="W277" s="10"/>
      <c r="X277" s="10"/>
      <c r="Y277" s="10"/>
      <c r="Z277" s="10"/>
    </row>
    <row r="278" spans="1:26" ht="14" hidden="1">
      <c r="A278" s="10"/>
      <c r="B278" s="181"/>
      <c r="C278" s="181"/>
      <c r="D278" s="181"/>
      <c r="E278" s="181"/>
      <c r="F278" s="181"/>
      <c r="G278" s="181"/>
      <c r="H278" s="10"/>
      <c r="I278" s="10"/>
      <c r="J278" s="10"/>
      <c r="K278" s="10"/>
      <c r="L278" s="10"/>
      <c r="M278" s="10"/>
      <c r="N278" s="10"/>
      <c r="O278" s="10"/>
      <c r="P278" s="10"/>
      <c r="Q278" s="10"/>
      <c r="R278" s="10"/>
      <c r="S278" s="10"/>
      <c r="T278" s="10"/>
      <c r="U278" s="10"/>
      <c r="V278" s="10"/>
      <c r="W278" s="10"/>
      <c r="X278" s="10"/>
      <c r="Y278" s="10"/>
      <c r="Z278" s="10"/>
    </row>
    <row r="279" spans="1:26" ht="14" hidden="1">
      <c r="A279" s="10"/>
      <c r="B279" s="181"/>
      <c r="C279" s="181"/>
      <c r="D279" s="181"/>
      <c r="E279" s="181"/>
      <c r="F279" s="181"/>
      <c r="G279" s="181"/>
      <c r="H279" s="10"/>
      <c r="I279" s="10"/>
      <c r="J279" s="10"/>
      <c r="K279" s="10"/>
      <c r="L279" s="10"/>
      <c r="M279" s="10"/>
      <c r="N279" s="10"/>
      <c r="O279" s="10"/>
      <c r="P279" s="10"/>
      <c r="Q279" s="10"/>
      <c r="R279" s="10"/>
      <c r="S279" s="10"/>
      <c r="T279" s="10"/>
      <c r="U279" s="10"/>
      <c r="V279" s="10"/>
      <c r="W279" s="10"/>
      <c r="X279" s="10"/>
      <c r="Y279" s="10"/>
      <c r="Z279" s="10"/>
    </row>
    <row r="280" spans="1:26" ht="14" hidden="1">
      <c r="A280" s="10"/>
      <c r="B280" s="181"/>
      <c r="C280" s="181"/>
      <c r="D280" s="181"/>
      <c r="E280" s="181"/>
      <c r="F280" s="181"/>
      <c r="G280" s="181"/>
      <c r="H280" s="10"/>
      <c r="I280" s="10"/>
      <c r="J280" s="10"/>
      <c r="K280" s="10"/>
      <c r="L280" s="10"/>
      <c r="M280" s="10"/>
      <c r="N280" s="10"/>
      <c r="O280" s="10"/>
      <c r="P280" s="10"/>
      <c r="Q280" s="10"/>
      <c r="R280" s="10"/>
      <c r="S280" s="10"/>
      <c r="T280" s="10"/>
      <c r="U280" s="10"/>
      <c r="V280" s="10"/>
      <c r="W280" s="10"/>
      <c r="X280" s="10"/>
      <c r="Y280" s="10"/>
      <c r="Z280" s="10"/>
    </row>
    <row r="281" spans="1:26" ht="14" hidden="1">
      <c r="A281" s="10"/>
      <c r="B281" s="181"/>
      <c r="C281" s="181"/>
      <c r="D281" s="181"/>
      <c r="E281" s="181"/>
      <c r="F281" s="181"/>
      <c r="G281" s="181"/>
      <c r="H281" s="10"/>
      <c r="I281" s="10"/>
      <c r="J281" s="10"/>
      <c r="K281" s="10"/>
      <c r="L281" s="10"/>
      <c r="M281" s="10"/>
      <c r="N281" s="10"/>
      <c r="O281" s="10"/>
      <c r="P281" s="10"/>
      <c r="Q281" s="10"/>
      <c r="R281" s="10"/>
      <c r="S281" s="10"/>
      <c r="T281" s="10"/>
      <c r="U281" s="10"/>
      <c r="V281" s="10"/>
      <c r="W281" s="10"/>
      <c r="X281" s="10"/>
      <c r="Y281" s="10"/>
      <c r="Z281" s="10"/>
    </row>
    <row r="282" spans="1:26" ht="14" hidden="1">
      <c r="A282" s="10"/>
      <c r="B282" s="181"/>
      <c r="C282" s="181"/>
      <c r="D282" s="181"/>
      <c r="E282" s="181"/>
      <c r="F282" s="181"/>
      <c r="G282" s="181"/>
      <c r="H282" s="10"/>
      <c r="I282" s="10"/>
      <c r="J282" s="10"/>
      <c r="K282" s="10"/>
      <c r="L282" s="10"/>
      <c r="M282" s="10"/>
      <c r="N282" s="10"/>
      <c r="O282" s="10"/>
      <c r="P282" s="10"/>
      <c r="Q282" s="10"/>
      <c r="R282" s="10"/>
      <c r="S282" s="10"/>
      <c r="T282" s="10"/>
      <c r="U282" s="10"/>
      <c r="V282" s="10"/>
      <c r="W282" s="10"/>
      <c r="X282" s="10"/>
      <c r="Y282" s="10"/>
      <c r="Z282" s="10"/>
    </row>
    <row r="283" spans="1:26" ht="14" hidden="1">
      <c r="A283" s="10"/>
      <c r="B283" s="181"/>
      <c r="C283" s="181"/>
      <c r="D283" s="181"/>
      <c r="E283" s="181"/>
      <c r="F283" s="181"/>
      <c r="G283" s="181"/>
      <c r="H283" s="10"/>
      <c r="I283" s="10"/>
      <c r="J283" s="10"/>
      <c r="K283" s="10"/>
      <c r="L283" s="10"/>
      <c r="M283" s="10"/>
      <c r="N283" s="10"/>
      <c r="O283" s="10"/>
      <c r="P283" s="10"/>
      <c r="Q283" s="10"/>
      <c r="R283" s="10"/>
      <c r="S283" s="10"/>
      <c r="T283" s="10"/>
      <c r="U283" s="10"/>
      <c r="V283" s="10"/>
      <c r="W283" s="10"/>
      <c r="X283" s="10"/>
      <c r="Y283" s="10"/>
      <c r="Z283" s="10"/>
    </row>
    <row r="284" spans="1:26" ht="14" hidden="1">
      <c r="A284" s="10"/>
      <c r="B284" s="181"/>
      <c r="C284" s="181"/>
      <c r="D284" s="181"/>
      <c r="E284" s="181"/>
      <c r="F284" s="181"/>
      <c r="G284" s="181"/>
      <c r="H284" s="10"/>
      <c r="I284" s="10"/>
      <c r="J284" s="10"/>
      <c r="K284" s="10"/>
      <c r="L284" s="10"/>
      <c r="M284" s="10"/>
      <c r="N284" s="10"/>
      <c r="O284" s="10"/>
      <c r="P284" s="10"/>
      <c r="Q284" s="10"/>
      <c r="R284" s="10"/>
      <c r="S284" s="10"/>
      <c r="T284" s="10"/>
      <c r="U284" s="10"/>
      <c r="V284" s="10"/>
      <c r="W284" s="10"/>
      <c r="X284" s="10"/>
      <c r="Y284" s="10"/>
      <c r="Z284" s="10"/>
    </row>
    <row r="285" spans="1:26" ht="14" hidden="1">
      <c r="A285" s="10"/>
      <c r="B285" s="181"/>
      <c r="C285" s="181"/>
      <c r="D285" s="181"/>
      <c r="E285" s="181"/>
      <c r="F285" s="181"/>
      <c r="G285" s="181"/>
      <c r="H285" s="10"/>
      <c r="I285" s="10"/>
      <c r="J285" s="10"/>
      <c r="K285" s="10"/>
      <c r="L285" s="10"/>
      <c r="M285" s="10"/>
      <c r="N285" s="10"/>
      <c r="O285" s="10"/>
      <c r="P285" s="10"/>
      <c r="Q285" s="10"/>
      <c r="R285" s="10"/>
      <c r="S285" s="10"/>
      <c r="T285" s="10"/>
      <c r="U285" s="10"/>
      <c r="V285" s="10"/>
      <c r="W285" s="10"/>
      <c r="X285" s="10"/>
      <c r="Y285" s="10"/>
      <c r="Z285" s="10"/>
    </row>
    <row r="286" spans="1:26" ht="14" hidden="1">
      <c r="A286" s="10"/>
      <c r="B286" s="181"/>
      <c r="C286" s="181"/>
      <c r="D286" s="181"/>
      <c r="E286" s="181"/>
      <c r="F286" s="181"/>
      <c r="G286" s="181"/>
      <c r="H286" s="10"/>
      <c r="I286" s="10"/>
      <c r="J286" s="10"/>
      <c r="K286" s="10"/>
      <c r="L286" s="10"/>
      <c r="M286" s="10"/>
      <c r="N286" s="10"/>
      <c r="O286" s="10"/>
      <c r="P286" s="10"/>
      <c r="Q286" s="10"/>
      <c r="R286" s="10"/>
      <c r="S286" s="10"/>
      <c r="T286" s="10"/>
      <c r="U286" s="10"/>
      <c r="V286" s="10"/>
      <c r="W286" s="10"/>
      <c r="X286" s="10"/>
      <c r="Y286" s="10"/>
      <c r="Z286" s="10"/>
    </row>
    <row r="287" spans="1:26" ht="14" hidden="1">
      <c r="A287" s="10"/>
      <c r="B287" s="181"/>
      <c r="C287" s="181"/>
      <c r="D287" s="181"/>
      <c r="E287" s="181"/>
      <c r="F287" s="181"/>
      <c r="G287" s="181"/>
      <c r="H287" s="10"/>
      <c r="I287" s="10"/>
      <c r="J287" s="10"/>
      <c r="K287" s="10"/>
      <c r="L287" s="10"/>
      <c r="M287" s="10"/>
      <c r="N287" s="10"/>
      <c r="O287" s="10"/>
      <c r="P287" s="10"/>
      <c r="Q287" s="10"/>
      <c r="R287" s="10"/>
      <c r="S287" s="10"/>
      <c r="T287" s="10"/>
      <c r="U287" s="10"/>
      <c r="V287" s="10"/>
      <c r="W287" s="10"/>
      <c r="X287" s="10"/>
      <c r="Y287" s="10"/>
      <c r="Z287" s="10"/>
    </row>
    <row r="288" spans="1:26" ht="14" hidden="1">
      <c r="A288" s="10"/>
      <c r="B288" s="181"/>
      <c r="C288" s="181"/>
      <c r="D288" s="181"/>
      <c r="E288" s="181"/>
      <c r="F288" s="181"/>
      <c r="G288" s="181"/>
      <c r="H288" s="10"/>
      <c r="I288" s="10"/>
      <c r="J288" s="10"/>
      <c r="K288" s="10"/>
      <c r="L288" s="10"/>
      <c r="M288" s="10"/>
      <c r="N288" s="10"/>
      <c r="O288" s="10"/>
      <c r="P288" s="10"/>
      <c r="Q288" s="10"/>
      <c r="R288" s="10"/>
      <c r="S288" s="10"/>
      <c r="T288" s="10"/>
      <c r="U288" s="10"/>
      <c r="V288" s="10"/>
      <c r="W288" s="10"/>
      <c r="X288" s="10"/>
      <c r="Y288" s="10"/>
      <c r="Z288" s="10"/>
    </row>
    <row r="289" spans="1:26" ht="14" hidden="1">
      <c r="A289" s="10"/>
      <c r="B289" s="181"/>
      <c r="C289" s="181"/>
      <c r="D289" s="181"/>
      <c r="E289" s="181"/>
      <c r="F289" s="181"/>
      <c r="G289" s="181"/>
      <c r="H289" s="10"/>
      <c r="I289" s="10"/>
      <c r="J289" s="10"/>
      <c r="K289" s="10"/>
      <c r="L289" s="10"/>
      <c r="M289" s="10"/>
      <c r="N289" s="10"/>
      <c r="O289" s="10"/>
      <c r="P289" s="10"/>
      <c r="Q289" s="10"/>
      <c r="R289" s="10"/>
      <c r="S289" s="10"/>
      <c r="T289" s="10"/>
      <c r="U289" s="10"/>
      <c r="V289" s="10"/>
      <c r="W289" s="10"/>
      <c r="X289" s="10"/>
      <c r="Y289" s="10"/>
      <c r="Z289" s="10"/>
    </row>
    <row r="290" spans="1:26" ht="14" hidden="1">
      <c r="A290" s="10"/>
      <c r="B290" s="181"/>
      <c r="C290" s="181"/>
      <c r="D290" s="181"/>
      <c r="E290" s="181"/>
      <c r="F290" s="181"/>
      <c r="G290" s="181"/>
      <c r="H290" s="10"/>
      <c r="I290" s="10"/>
      <c r="J290" s="10"/>
      <c r="K290" s="10"/>
      <c r="L290" s="10"/>
      <c r="M290" s="10"/>
      <c r="N290" s="10"/>
      <c r="O290" s="10"/>
      <c r="P290" s="10"/>
      <c r="Q290" s="10"/>
      <c r="R290" s="10"/>
      <c r="S290" s="10"/>
      <c r="T290" s="10"/>
      <c r="U290" s="10"/>
      <c r="V290" s="10"/>
      <c r="W290" s="10"/>
      <c r="X290" s="10"/>
      <c r="Y290" s="10"/>
      <c r="Z290" s="10"/>
    </row>
    <row r="291" spans="1:26" ht="14" hidden="1">
      <c r="A291" s="10"/>
      <c r="B291" s="181"/>
      <c r="C291" s="181"/>
      <c r="D291" s="181"/>
      <c r="E291" s="181"/>
      <c r="F291" s="181"/>
      <c r="G291" s="181"/>
      <c r="H291" s="10"/>
      <c r="I291" s="10"/>
      <c r="J291" s="10"/>
      <c r="K291" s="10"/>
      <c r="L291" s="10"/>
      <c r="M291" s="10"/>
      <c r="N291" s="10"/>
      <c r="O291" s="10"/>
      <c r="P291" s="10"/>
      <c r="Q291" s="10"/>
      <c r="R291" s="10"/>
      <c r="S291" s="10"/>
      <c r="T291" s="10"/>
      <c r="U291" s="10"/>
      <c r="V291" s="10"/>
      <c r="W291" s="10"/>
      <c r="X291" s="10"/>
      <c r="Y291" s="10"/>
      <c r="Z291" s="10"/>
    </row>
    <row r="292" spans="1:26" ht="14" hidden="1">
      <c r="A292" s="10"/>
      <c r="B292" s="181"/>
      <c r="C292" s="181"/>
      <c r="D292" s="181"/>
      <c r="E292" s="181"/>
      <c r="F292" s="181"/>
      <c r="G292" s="181"/>
      <c r="H292" s="10"/>
      <c r="I292" s="10"/>
      <c r="J292" s="10"/>
      <c r="K292" s="10"/>
      <c r="L292" s="10"/>
      <c r="M292" s="10"/>
      <c r="N292" s="10"/>
      <c r="O292" s="10"/>
      <c r="P292" s="10"/>
      <c r="Q292" s="10"/>
      <c r="R292" s="10"/>
      <c r="S292" s="10"/>
      <c r="T292" s="10"/>
      <c r="U292" s="10"/>
      <c r="V292" s="10"/>
      <c r="W292" s="10"/>
      <c r="X292" s="10"/>
      <c r="Y292" s="10"/>
      <c r="Z292" s="10"/>
    </row>
    <row r="293" spans="1:26" ht="14" hidden="1">
      <c r="A293" s="10"/>
      <c r="B293" s="181"/>
      <c r="C293" s="181"/>
      <c r="D293" s="181"/>
      <c r="E293" s="181"/>
      <c r="F293" s="181"/>
      <c r="G293" s="181"/>
      <c r="H293" s="10"/>
      <c r="I293" s="10"/>
      <c r="J293" s="10"/>
      <c r="K293" s="10"/>
      <c r="L293" s="10"/>
      <c r="M293" s="10"/>
      <c r="N293" s="10"/>
      <c r="O293" s="10"/>
      <c r="P293" s="10"/>
      <c r="Q293" s="10"/>
      <c r="R293" s="10"/>
      <c r="S293" s="10"/>
      <c r="T293" s="10"/>
      <c r="U293" s="10"/>
      <c r="V293" s="10"/>
      <c r="W293" s="10"/>
      <c r="X293" s="10"/>
      <c r="Y293" s="10"/>
      <c r="Z293" s="10"/>
    </row>
    <row r="294" spans="1:26" ht="14" hidden="1">
      <c r="A294" s="10"/>
      <c r="B294" s="181"/>
      <c r="C294" s="181"/>
      <c r="D294" s="181"/>
      <c r="E294" s="181"/>
      <c r="F294" s="181"/>
      <c r="G294" s="181"/>
      <c r="H294" s="10"/>
      <c r="I294" s="10"/>
      <c r="J294" s="10"/>
      <c r="K294" s="10"/>
      <c r="L294" s="10"/>
      <c r="M294" s="10"/>
      <c r="N294" s="10"/>
      <c r="O294" s="10"/>
      <c r="P294" s="10"/>
      <c r="Q294" s="10"/>
      <c r="R294" s="10"/>
      <c r="S294" s="10"/>
      <c r="T294" s="10"/>
      <c r="U294" s="10"/>
      <c r="V294" s="10"/>
      <c r="W294" s="10"/>
      <c r="X294" s="10"/>
      <c r="Y294" s="10"/>
      <c r="Z294" s="10"/>
    </row>
    <row r="295" spans="1:26" ht="14" hidden="1">
      <c r="A295" s="10"/>
      <c r="B295" s="181"/>
      <c r="C295" s="181"/>
      <c r="D295" s="181"/>
      <c r="E295" s="181"/>
      <c r="F295" s="181"/>
      <c r="G295" s="181"/>
      <c r="H295" s="10"/>
      <c r="I295" s="10"/>
      <c r="J295" s="10"/>
      <c r="K295" s="10"/>
      <c r="L295" s="10"/>
      <c r="M295" s="10"/>
      <c r="N295" s="10"/>
      <c r="O295" s="10"/>
      <c r="P295" s="10"/>
      <c r="Q295" s="10"/>
      <c r="R295" s="10"/>
      <c r="S295" s="10"/>
      <c r="T295" s="10"/>
      <c r="U295" s="10"/>
      <c r="V295" s="10"/>
      <c r="W295" s="10"/>
      <c r="X295" s="10"/>
      <c r="Y295" s="10"/>
      <c r="Z295" s="10"/>
    </row>
    <row r="296" spans="1:26" ht="14" hidden="1">
      <c r="A296" s="10"/>
      <c r="B296" s="181"/>
      <c r="C296" s="181"/>
      <c r="D296" s="181"/>
      <c r="E296" s="181"/>
      <c r="F296" s="181"/>
      <c r="G296" s="181"/>
      <c r="H296" s="10"/>
      <c r="I296" s="10"/>
      <c r="J296" s="10"/>
      <c r="K296" s="10"/>
      <c r="L296" s="10"/>
      <c r="M296" s="10"/>
      <c r="N296" s="10"/>
      <c r="O296" s="10"/>
      <c r="P296" s="10"/>
      <c r="Q296" s="10"/>
      <c r="R296" s="10"/>
      <c r="S296" s="10"/>
      <c r="T296" s="10"/>
      <c r="U296" s="10"/>
      <c r="V296" s="10"/>
      <c r="W296" s="10"/>
      <c r="X296" s="10"/>
      <c r="Y296" s="10"/>
      <c r="Z296" s="10"/>
    </row>
    <row r="297" spans="1:26" ht="14" hidden="1">
      <c r="A297" s="10"/>
      <c r="B297" s="181"/>
      <c r="C297" s="181"/>
      <c r="D297" s="181"/>
      <c r="E297" s="181"/>
      <c r="F297" s="181"/>
      <c r="G297" s="181"/>
      <c r="H297" s="10"/>
      <c r="I297" s="10"/>
      <c r="J297" s="10"/>
      <c r="K297" s="10"/>
      <c r="L297" s="10"/>
      <c r="M297" s="10"/>
      <c r="N297" s="10"/>
      <c r="O297" s="10"/>
      <c r="P297" s="10"/>
      <c r="Q297" s="10"/>
      <c r="R297" s="10"/>
      <c r="S297" s="10"/>
      <c r="T297" s="10"/>
      <c r="U297" s="10"/>
      <c r="V297" s="10"/>
      <c r="W297" s="10"/>
      <c r="X297" s="10"/>
      <c r="Y297" s="10"/>
      <c r="Z297" s="10"/>
    </row>
    <row r="298" spans="1:26" ht="14" hidden="1">
      <c r="A298" s="10"/>
      <c r="B298" s="181"/>
      <c r="C298" s="181"/>
      <c r="D298" s="181"/>
      <c r="E298" s="181"/>
      <c r="F298" s="181"/>
      <c r="G298" s="181"/>
      <c r="H298" s="10"/>
      <c r="I298" s="10"/>
      <c r="J298" s="10"/>
      <c r="K298" s="10"/>
      <c r="L298" s="10"/>
      <c r="M298" s="10"/>
      <c r="N298" s="10"/>
      <c r="O298" s="10"/>
      <c r="P298" s="10"/>
      <c r="Q298" s="10"/>
      <c r="R298" s="10"/>
      <c r="S298" s="10"/>
      <c r="T298" s="10"/>
      <c r="U298" s="10"/>
      <c r="V298" s="10"/>
      <c r="W298" s="10"/>
      <c r="X298" s="10"/>
      <c r="Y298" s="10"/>
      <c r="Z298" s="10"/>
    </row>
    <row r="299" spans="1:26" ht="14" hidden="1">
      <c r="A299" s="10"/>
      <c r="B299" s="181"/>
      <c r="C299" s="181"/>
      <c r="D299" s="181"/>
      <c r="E299" s="181"/>
      <c r="F299" s="181"/>
      <c r="G299" s="181"/>
      <c r="H299" s="10"/>
      <c r="I299" s="10"/>
      <c r="J299" s="10"/>
      <c r="K299" s="10"/>
      <c r="L299" s="10"/>
      <c r="M299" s="10"/>
      <c r="N299" s="10"/>
      <c r="O299" s="10"/>
      <c r="P299" s="10"/>
      <c r="Q299" s="10"/>
      <c r="R299" s="10"/>
      <c r="S299" s="10"/>
      <c r="T299" s="10"/>
      <c r="U299" s="10"/>
      <c r="V299" s="10"/>
      <c r="W299" s="10"/>
      <c r="X299" s="10"/>
      <c r="Y299" s="10"/>
      <c r="Z299" s="10"/>
    </row>
    <row r="300" spans="1:26" ht="14" hidden="1">
      <c r="A300" s="10"/>
      <c r="B300" s="181"/>
      <c r="C300" s="181"/>
      <c r="D300" s="181"/>
      <c r="E300" s="181"/>
      <c r="F300" s="181"/>
      <c r="G300" s="181"/>
      <c r="H300" s="10"/>
      <c r="I300" s="10"/>
      <c r="J300" s="10"/>
      <c r="K300" s="10"/>
      <c r="L300" s="10"/>
      <c r="M300" s="10"/>
      <c r="N300" s="10"/>
      <c r="O300" s="10"/>
      <c r="P300" s="10"/>
      <c r="Q300" s="10"/>
      <c r="R300" s="10"/>
      <c r="S300" s="10"/>
      <c r="T300" s="10"/>
      <c r="U300" s="10"/>
      <c r="V300" s="10"/>
      <c r="W300" s="10"/>
      <c r="X300" s="10"/>
      <c r="Y300" s="10"/>
      <c r="Z300" s="10"/>
    </row>
    <row r="301" spans="1:26" ht="14" hidden="1">
      <c r="A301" s="10"/>
      <c r="B301" s="181"/>
      <c r="C301" s="181"/>
      <c r="D301" s="181"/>
      <c r="E301" s="181"/>
      <c r="F301" s="181"/>
      <c r="G301" s="181"/>
      <c r="H301" s="10"/>
      <c r="I301" s="10"/>
      <c r="J301" s="10"/>
      <c r="K301" s="10"/>
      <c r="L301" s="10"/>
      <c r="M301" s="10"/>
      <c r="N301" s="10"/>
      <c r="O301" s="10"/>
      <c r="P301" s="10"/>
      <c r="Q301" s="10"/>
      <c r="R301" s="10"/>
      <c r="S301" s="10"/>
      <c r="T301" s="10"/>
      <c r="U301" s="10"/>
      <c r="V301" s="10"/>
      <c r="W301" s="10"/>
      <c r="X301" s="10"/>
      <c r="Y301" s="10"/>
      <c r="Z301" s="10"/>
    </row>
    <row r="302" spans="1:26" ht="14" hidden="1">
      <c r="A302" s="10"/>
      <c r="B302" s="181"/>
      <c r="C302" s="181"/>
      <c r="D302" s="181"/>
      <c r="E302" s="181"/>
      <c r="F302" s="181"/>
      <c r="G302" s="181"/>
      <c r="H302" s="10"/>
      <c r="I302" s="10"/>
      <c r="J302" s="10"/>
      <c r="K302" s="10"/>
      <c r="L302" s="10"/>
      <c r="M302" s="10"/>
      <c r="N302" s="10"/>
      <c r="O302" s="10"/>
      <c r="P302" s="10"/>
      <c r="Q302" s="10"/>
      <c r="R302" s="10"/>
      <c r="S302" s="10"/>
      <c r="T302" s="10"/>
      <c r="U302" s="10"/>
      <c r="V302" s="10"/>
      <c r="W302" s="10"/>
      <c r="X302" s="10"/>
      <c r="Y302" s="10"/>
      <c r="Z302" s="10"/>
    </row>
    <row r="303" spans="1:26" ht="14" hidden="1">
      <c r="A303" s="10"/>
      <c r="B303" s="181"/>
      <c r="C303" s="181"/>
      <c r="D303" s="181"/>
      <c r="E303" s="181"/>
      <c r="F303" s="181"/>
      <c r="G303" s="181"/>
      <c r="H303" s="10"/>
      <c r="I303" s="10"/>
      <c r="J303" s="10"/>
      <c r="K303" s="10"/>
      <c r="L303" s="10"/>
      <c r="M303" s="10"/>
      <c r="N303" s="10"/>
      <c r="O303" s="10"/>
      <c r="P303" s="10"/>
      <c r="Q303" s="10"/>
      <c r="R303" s="10"/>
      <c r="S303" s="10"/>
      <c r="T303" s="10"/>
      <c r="U303" s="10"/>
      <c r="V303" s="10"/>
      <c r="W303" s="10"/>
      <c r="X303" s="10"/>
      <c r="Y303" s="10"/>
      <c r="Z303" s="10"/>
    </row>
    <row r="304" spans="1:26" ht="14" hidden="1">
      <c r="A304" s="10"/>
      <c r="B304" s="181"/>
      <c r="C304" s="181"/>
      <c r="D304" s="181"/>
      <c r="E304" s="181"/>
      <c r="F304" s="181"/>
      <c r="G304" s="181"/>
      <c r="H304" s="10"/>
      <c r="I304" s="10"/>
      <c r="J304" s="10"/>
      <c r="K304" s="10"/>
      <c r="L304" s="10"/>
      <c r="M304" s="10"/>
      <c r="N304" s="10"/>
      <c r="O304" s="10"/>
      <c r="P304" s="10"/>
      <c r="Q304" s="10"/>
      <c r="R304" s="10"/>
      <c r="S304" s="10"/>
      <c r="T304" s="10"/>
      <c r="U304" s="10"/>
      <c r="V304" s="10"/>
      <c r="W304" s="10"/>
      <c r="X304" s="10"/>
      <c r="Y304" s="10"/>
      <c r="Z304" s="10"/>
    </row>
    <row r="305" spans="1:26" ht="14" hidden="1">
      <c r="A305" s="10"/>
      <c r="B305" s="181"/>
      <c r="C305" s="181"/>
      <c r="D305" s="181"/>
      <c r="E305" s="181"/>
      <c r="F305" s="181"/>
      <c r="G305" s="181"/>
      <c r="H305" s="10"/>
      <c r="I305" s="10"/>
      <c r="J305" s="10"/>
      <c r="K305" s="10"/>
      <c r="L305" s="10"/>
      <c r="M305" s="10"/>
      <c r="N305" s="10"/>
      <c r="O305" s="10"/>
      <c r="P305" s="10"/>
      <c r="Q305" s="10"/>
      <c r="R305" s="10"/>
      <c r="S305" s="10"/>
      <c r="T305" s="10"/>
      <c r="U305" s="10"/>
      <c r="V305" s="10"/>
      <c r="W305" s="10"/>
      <c r="X305" s="10"/>
      <c r="Y305" s="10"/>
      <c r="Z305" s="10"/>
    </row>
    <row r="306" spans="1:26" ht="14" hidden="1">
      <c r="A306" s="10"/>
      <c r="B306" s="181"/>
      <c r="C306" s="181"/>
      <c r="D306" s="181"/>
      <c r="E306" s="181"/>
      <c r="F306" s="181"/>
      <c r="G306" s="181"/>
      <c r="H306" s="10"/>
      <c r="I306" s="10"/>
      <c r="J306" s="10"/>
      <c r="K306" s="10"/>
      <c r="L306" s="10"/>
      <c r="M306" s="10"/>
      <c r="N306" s="10"/>
      <c r="O306" s="10"/>
      <c r="P306" s="10"/>
      <c r="Q306" s="10"/>
      <c r="R306" s="10"/>
      <c r="S306" s="10"/>
      <c r="T306" s="10"/>
      <c r="U306" s="10"/>
      <c r="V306" s="10"/>
      <c r="W306" s="10"/>
      <c r="X306" s="10"/>
      <c r="Y306" s="10"/>
      <c r="Z306" s="10"/>
    </row>
    <row r="307" spans="1:26" ht="14" hidden="1">
      <c r="A307" s="10"/>
      <c r="B307" s="181"/>
      <c r="C307" s="181"/>
      <c r="D307" s="181"/>
      <c r="E307" s="181"/>
      <c r="F307" s="181"/>
      <c r="G307" s="181"/>
      <c r="H307" s="10"/>
      <c r="I307" s="10"/>
      <c r="J307" s="10"/>
      <c r="K307" s="10"/>
      <c r="L307" s="10"/>
      <c r="M307" s="10"/>
      <c r="N307" s="10"/>
      <c r="O307" s="10"/>
      <c r="P307" s="10"/>
      <c r="Q307" s="10"/>
      <c r="R307" s="10"/>
      <c r="S307" s="10"/>
      <c r="T307" s="10"/>
      <c r="U307" s="10"/>
      <c r="V307" s="10"/>
      <c r="W307" s="10"/>
      <c r="X307" s="10"/>
      <c r="Y307" s="10"/>
      <c r="Z307" s="10"/>
    </row>
    <row r="308" spans="1:26" ht="14" hidden="1">
      <c r="A308" s="10"/>
      <c r="B308" s="181"/>
      <c r="C308" s="181"/>
      <c r="D308" s="181"/>
      <c r="E308" s="181"/>
      <c r="F308" s="181"/>
      <c r="G308" s="181"/>
      <c r="H308" s="10"/>
      <c r="I308" s="10"/>
      <c r="J308" s="10"/>
      <c r="K308" s="10"/>
      <c r="L308" s="10"/>
      <c r="M308" s="10"/>
      <c r="N308" s="10"/>
      <c r="O308" s="10"/>
      <c r="P308" s="10"/>
      <c r="Q308" s="10"/>
      <c r="R308" s="10"/>
      <c r="S308" s="10"/>
      <c r="T308" s="10"/>
      <c r="U308" s="10"/>
      <c r="V308" s="10"/>
      <c r="W308" s="10"/>
      <c r="X308" s="10"/>
      <c r="Y308" s="10"/>
      <c r="Z308" s="10"/>
    </row>
    <row r="309" spans="1:26" ht="14" hidden="1">
      <c r="A309" s="10"/>
      <c r="B309" s="181"/>
      <c r="C309" s="181"/>
      <c r="D309" s="181"/>
      <c r="E309" s="181"/>
      <c r="F309" s="181"/>
      <c r="G309" s="181"/>
      <c r="H309" s="10"/>
      <c r="I309" s="10"/>
      <c r="J309" s="10"/>
      <c r="K309" s="10"/>
      <c r="L309" s="10"/>
      <c r="M309" s="10"/>
      <c r="N309" s="10"/>
      <c r="O309" s="10"/>
      <c r="P309" s="10"/>
      <c r="Q309" s="10"/>
      <c r="R309" s="10"/>
      <c r="S309" s="10"/>
      <c r="T309" s="10"/>
      <c r="U309" s="10"/>
      <c r="V309" s="10"/>
      <c r="W309" s="10"/>
      <c r="X309" s="10"/>
      <c r="Y309" s="10"/>
      <c r="Z309" s="10"/>
    </row>
    <row r="310" spans="1:26" ht="14" hidden="1">
      <c r="A310" s="10"/>
      <c r="B310" s="181"/>
      <c r="C310" s="181"/>
      <c r="D310" s="181"/>
      <c r="E310" s="181"/>
      <c r="F310" s="181"/>
      <c r="G310" s="181"/>
      <c r="H310" s="10"/>
      <c r="I310" s="10"/>
      <c r="J310" s="10"/>
      <c r="K310" s="10"/>
      <c r="L310" s="10"/>
      <c r="M310" s="10"/>
      <c r="N310" s="10"/>
      <c r="O310" s="10"/>
      <c r="P310" s="10"/>
      <c r="Q310" s="10"/>
      <c r="R310" s="10"/>
      <c r="S310" s="10"/>
      <c r="T310" s="10"/>
      <c r="U310" s="10"/>
      <c r="V310" s="10"/>
      <c r="W310" s="10"/>
      <c r="X310" s="10"/>
      <c r="Y310" s="10"/>
      <c r="Z310" s="10"/>
    </row>
    <row r="311" spans="1:26" ht="14" hidden="1">
      <c r="A311" s="10"/>
      <c r="B311" s="181"/>
      <c r="C311" s="181"/>
      <c r="D311" s="181"/>
      <c r="E311" s="181"/>
      <c r="F311" s="181"/>
      <c r="G311" s="181"/>
      <c r="H311" s="10"/>
      <c r="I311" s="10"/>
      <c r="J311" s="10"/>
      <c r="K311" s="10"/>
      <c r="L311" s="10"/>
      <c r="M311" s="10"/>
      <c r="N311" s="10"/>
      <c r="O311" s="10"/>
      <c r="P311" s="10"/>
      <c r="Q311" s="10"/>
      <c r="R311" s="10"/>
      <c r="S311" s="10"/>
      <c r="T311" s="10"/>
      <c r="U311" s="10"/>
      <c r="V311" s="10"/>
      <c r="W311" s="10"/>
      <c r="X311" s="10"/>
      <c r="Y311" s="10"/>
      <c r="Z311" s="10"/>
    </row>
    <row r="312" spans="1:26" ht="14" hidden="1">
      <c r="A312" s="10"/>
      <c r="B312" s="181"/>
      <c r="C312" s="181"/>
      <c r="D312" s="181"/>
      <c r="E312" s="181"/>
      <c r="F312" s="181"/>
      <c r="G312" s="181"/>
      <c r="H312" s="10"/>
      <c r="I312" s="10"/>
      <c r="J312" s="10"/>
      <c r="K312" s="10"/>
      <c r="L312" s="10"/>
      <c r="M312" s="10"/>
      <c r="N312" s="10"/>
      <c r="O312" s="10"/>
      <c r="P312" s="10"/>
      <c r="Q312" s="10"/>
      <c r="R312" s="10"/>
      <c r="S312" s="10"/>
      <c r="T312" s="10"/>
      <c r="U312" s="10"/>
      <c r="V312" s="10"/>
      <c r="W312" s="10"/>
      <c r="X312" s="10"/>
      <c r="Y312" s="10"/>
      <c r="Z312" s="10"/>
    </row>
    <row r="313" spans="1:26" ht="14" hidden="1">
      <c r="A313" s="10"/>
      <c r="B313" s="181"/>
      <c r="C313" s="181"/>
      <c r="D313" s="181"/>
      <c r="E313" s="181"/>
      <c r="F313" s="181"/>
      <c r="G313" s="181"/>
      <c r="H313" s="10"/>
      <c r="I313" s="10"/>
      <c r="J313" s="10"/>
      <c r="K313" s="10"/>
      <c r="L313" s="10"/>
      <c r="M313" s="10"/>
      <c r="N313" s="10"/>
      <c r="O313" s="10"/>
      <c r="P313" s="10"/>
      <c r="Q313" s="10"/>
      <c r="R313" s="10"/>
      <c r="S313" s="10"/>
      <c r="T313" s="10"/>
      <c r="U313" s="10"/>
      <c r="V313" s="10"/>
      <c r="W313" s="10"/>
      <c r="X313" s="10"/>
      <c r="Y313" s="10"/>
      <c r="Z313" s="10"/>
    </row>
    <row r="314" spans="1:26" ht="14" hidden="1">
      <c r="A314" s="10"/>
      <c r="B314" s="181"/>
      <c r="C314" s="181"/>
      <c r="D314" s="181"/>
      <c r="E314" s="181"/>
      <c r="F314" s="181"/>
      <c r="G314" s="181"/>
      <c r="H314" s="10"/>
      <c r="I314" s="10"/>
      <c r="J314" s="10"/>
      <c r="K314" s="10"/>
      <c r="L314" s="10"/>
      <c r="M314" s="10"/>
      <c r="N314" s="10"/>
      <c r="O314" s="10"/>
      <c r="P314" s="10"/>
      <c r="Q314" s="10"/>
      <c r="R314" s="10"/>
      <c r="S314" s="10"/>
      <c r="T314" s="10"/>
      <c r="U314" s="10"/>
      <c r="V314" s="10"/>
      <c r="W314" s="10"/>
      <c r="X314" s="10"/>
      <c r="Y314" s="10"/>
      <c r="Z314" s="10"/>
    </row>
    <row r="315" spans="1:26" ht="14" hidden="1">
      <c r="A315" s="10"/>
      <c r="B315" s="181"/>
      <c r="C315" s="181"/>
      <c r="D315" s="181"/>
      <c r="E315" s="181"/>
      <c r="F315" s="181"/>
      <c r="G315" s="181"/>
      <c r="H315" s="10"/>
      <c r="I315" s="10"/>
      <c r="J315" s="10"/>
      <c r="K315" s="10"/>
      <c r="L315" s="10"/>
      <c r="M315" s="10"/>
      <c r="N315" s="10"/>
      <c r="O315" s="10"/>
      <c r="P315" s="10"/>
      <c r="Q315" s="10"/>
      <c r="R315" s="10"/>
      <c r="S315" s="10"/>
      <c r="T315" s="10"/>
      <c r="U315" s="10"/>
      <c r="V315" s="10"/>
      <c r="W315" s="10"/>
      <c r="X315" s="10"/>
      <c r="Y315" s="10"/>
      <c r="Z315" s="10"/>
    </row>
    <row r="316" spans="1:26" ht="14" hidden="1">
      <c r="A316" s="10"/>
      <c r="B316" s="181"/>
      <c r="C316" s="181"/>
      <c r="D316" s="181"/>
      <c r="E316" s="181"/>
      <c r="F316" s="181"/>
      <c r="G316" s="181"/>
      <c r="H316" s="10"/>
      <c r="I316" s="10"/>
      <c r="J316" s="10"/>
      <c r="K316" s="10"/>
      <c r="L316" s="10"/>
      <c r="M316" s="10"/>
      <c r="N316" s="10"/>
      <c r="O316" s="10"/>
      <c r="P316" s="10"/>
      <c r="Q316" s="10"/>
      <c r="R316" s="10"/>
      <c r="S316" s="10"/>
      <c r="T316" s="10"/>
      <c r="U316" s="10"/>
      <c r="V316" s="10"/>
      <c r="W316" s="10"/>
      <c r="X316" s="10"/>
      <c r="Y316" s="10"/>
      <c r="Z316" s="10"/>
    </row>
    <row r="317" spans="1:26" ht="14" hidden="1">
      <c r="A317" s="10"/>
      <c r="B317" s="181"/>
      <c r="C317" s="181"/>
      <c r="D317" s="181"/>
      <c r="E317" s="181"/>
      <c r="F317" s="181"/>
      <c r="G317" s="181"/>
      <c r="H317" s="10"/>
      <c r="I317" s="10"/>
      <c r="J317" s="10"/>
      <c r="K317" s="10"/>
      <c r="L317" s="10"/>
      <c r="M317" s="10"/>
      <c r="N317" s="10"/>
      <c r="O317" s="10"/>
      <c r="P317" s="10"/>
      <c r="Q317" s="10"/>
      <c r="R317" s="10"/>
      <c r="S317" s="10"/>
      <c r="T317" s="10"/>
      <c r="U317" s="10"/>
      <c r="V317" s="10"/>
      <c r="W317" s="10"/>
      <c r="X317" s="10"/>
      <c r="Y317" s="10"/>
      <c r="Z317" s="10"/>
    </row>
    <row r="318" spans="1:26" ht="14" hidden="1">
      <c r="A318" s="10"/>
      <c r="B318" s="181"/>
      <c r="C318" s="181"/>
      <c r="D318" s="181"/>
      <c r="E318" s="181"/>
      <c r="F318" s="181"/>
      <c r="G318" s="181"/>
      <c r="H318" s="10"/>
      <c r="I318" s="10"/>
      <c r="J318" s="10"/>
      <c r="K318" s="10"/>
      <c r="L318" s="10"/>
      <c r="M318" s="10"/>
      <c r="N318" s="10"/>
      <c r="O318" s="10"/>
      <c r="P318" s="10"/>
      <c r="Q318" s="10"/>
      <c r="R318" s="10"/>
      <c r="S318" s="10"/>
      <c r="T318" s="10"/>
      <c r="U318" s="10"/>
      <c r="V318" s="10"/>
      <c r="W318" s="10"/>
      <c r="X318" s="10"/>
      <c r="Y318" s="10"/>
      <c r="Z318" s="10"/>
    </row>
    <row r="319" spans="1:26" ht="14" hidden="1">
      <c r="A319" s="10"/>
      <c r="B319" s="181"/>
      <c r="C319" s="181"/>
      <c r="D319" s="181"/>
      <c r="E319" s="181"/>
      <c r="F319" s="181"/>
      <c r="G319" s="181"/>
      <c r="H319" s="10"/>
      <c r="I319" s="10"/>
      <c r="J319" s="10"/>
      <c r="K319" s="10"/>
      <c r="L319" s="10"/>
      <c r="M319" s="10"/>
      <c r="N319" s="10"/>
      <c r="O319" s="10"/>
      <c r="P319" s="10"/>
      <c r="Q319" s="10"/>
      <c r="R319" s="10"/>
      <c r="S319" s="10"/>
      <c r="T319" s="10"/>
      <c r="U319" s="10"/>
      <c r="V319" s="10"/>
      <c r="W319" s="10"/>
      <c r="X319" s="10"/>
      <c r="Y319" s="10"/>
      <c r="Z319" s="10"/>
    </row>
    <row r="320" spans="1:26" ht="14" hidden="1">
      <c r="A320" s="10"/>
      <c r="B320" s="181"/>
      <c r="C320" s="181"/>
      <c r="D320" s="181"/>
      <c r="E320" s="181"/>
      <c r="F320" s="181"/>
      <c r="G320" s="181"/>
      <c r="H320" s="10"/>
      <c r="I320" s="10"/>
      <c r="J320" s="10"/>
      <c r="K320" s="10"/>
      <c r="L320" s="10"/>
      <c r="M320" s="10"/>
      <c r="N320" s="10"/>
      <c r="O320" s="10"/>
      <c r="P320" s="10"/>
      <c r="Q320" s="10"/>
      <c r="R320" s="10"/>
      <c r="S320" s="10"/>
      <c r="T320" s="10"/>
      <c r="U320" s="10"/>
      <c r="V320" s="10"/>
      <c r="W320" s="10"/>
      <c r="X320" s="10"/>
      <c r="Y320" s="10"/>
      <c r="Z320" s="10"/>
    </row>
    <row r="321" spans="1:26" ht="14" hidden="1">
      <c r="A321" s="10"/>
      <c r="B321" s="181"/>
      <c r="C321" s="181"/>
      <c r="D321" s="181"/>
      <c r="E321" s="181"/>
      <c r="F321" s="181"/>
      <c r="G321" s="181"/>
      <c r="H321" s="10"/>
      <c r="I321" s="10"/>
      <c r="J321" s="10"/>
      <c r="K321" s="10"/>
      <c r="L321" s="10"/>
      <c r="M321" s="10"/>
      <c r="N321" s="10"/>
      <c r="O321" s="10"/>
      <c r="P321" s="10"/>
      <c r="Q321" s="10"/>
      <c r="R321" s="10"/>
      <c r="S321" s="10"/>
      <c r="T321" s="10"/>
      <c r="U321" s="10"/>
      <c r="V321" s="10"/>
      <c r="W321" s="10"/>
      <c r="X321" s="10"/>
      <c r="Y321" s="10"/>
      <c r="Z321" s="10"/>
    </row>
    <row r="322" spans="1:26" ht="14" hidden="1">
      <c r="A322" s="10"/>
      <c r="B322" s="181"/>
      <c r="C322" s="181"/>
      <c r="D322" s="181"/>
      <c r="E322" s="181"/>
      <c r="F322" s="181"/>
      <c r="G322" s="181"/>
      <c r="H322" s="10"/>
      <c r="I322" s="10"/>
      <c r="J322" s="10"/>
      <c r="K322" s="10"/>
      <c r="L322" s="10"/>
      <c r="M322" s="10"/>
      <c r="N322" s="10"/>
      <c r="O322" s="10"/>
      <c r="P322" s="10"/>
      <c r="Q322" s="10"/>
      <c r="R322" s="10"/>
      <c r="S322" s="10"/>
      <c r="T322" s="10"/>
      <c r="U322" s="10"/>
      <c r="V322" s="10"/>
      <c r="W322" s="10"/>
      <c r="X322" s="10"/>
      <c r="Y322" s="10"/>
      <c r="Z322" s="10"/>
    </row>
    <row r="323" spans="1:26" ht="14" hidden="1">
      <c r="A323" s="10"/>
      <c r="B323" s="181"/>
      <c r="C323" s="181"/>
      <c r="D323" s="181"/>
      <c r="E323" s="181"/>
      <c r="F323" s="181"/>
      <c r="G323" s="181"/>
      <c r="H323" s="10"/>
      <c r="I323" s="10"/>
      <c r="J323" s="10"/>
      <c r="K323" s="10"/>
      <c r="L323" s="10"/>
      <c r="M323" s="10"/>
      <c r="N323" s="10"/>
      <c r="O323" s="10"/>
      <c r="P323" s="10"/>
      <c r="Q323" s="10"/>
      <c r="R323" s="10"/>
      <c r="S323" s="10"/>
      <c r="T323" s="10"/>
      <c r="U323" s="10"/>
      <c r="V323" s="10"/>
      <c r="W323" s="10"/>
      <c r="X323" s="10"/>
      <c r="Y323" s="10"/>
      <c r="Z323" s="10"/>
    </row>
    <row r="324" spans="1:26" ht="14" hidden="1">
      <c r="A324" s="10"/>
      <c r="B324" s="181"/>
      <c r="C324" s="181"/>
      <c r="D324" s="181"/>
      <c r="E324" s="181"/>
      <c r="F324" s="181"/>
      <c r="G324" s="181"/>
      <c r="H324" s="10"/>
      <c r="I324" s="10"/>
      <c r="J324" s="10"/>
      <c r="K324" s="10"/>
      <c r="L324" s="10"/>
      <c r="M324" s="10"/>
      <c r="N324" s="10"/>
      <c r="O324" s="10"/>
      <c r="P324" s="10"/>
      <c r="Q324" s="10"/>
      <c r="R324" s="10"/>
      <c r="S324" s="10"/>
      <c r="T324" s="10"/>
      <c r="U324" s="10"/>
      <c r="V324" s="10"/>
      <c r="W324" s="10"/>
      <c r="X324" s="10"/>
      <c r="Y324" s="10"/>
      <c r="Z324" s="10"/>
    </row>
    <row r="325" spans="1:26" ht="14" hidden="1">
      <c r="A325" s="10"/>
      <c r="B325" s="181"/>
      <c r="C325" s="181"/>
      <c r="D325" s="181"/>
      <c r="E325" s="181"/>
      <c r="F325" s="181"/>
      <c r="G325" s="181"/>
      <c r="H325" s="10"/>
      <c r="I325" s="10"/>
      <c r="J325" s="10"/>
      <c r="K325" s="10"/>
      <c r="L325" s="10"/>
      <c r="M325" s="10"/>
      <c r="N325" s="10"/>
      <c r="O325" s="10"/>
      <c r="P325" s="10"/>
      <c r="Q325" s="10"/>
      <c r="R325" s="10"/>
      <c r="S325" s="10"/>
      <c r="T325" s="10"/>
      <c r="U325" s="10"/>
      <c r="V325" s="10"/>
      <c r="W325" s="10"/>
      <c r="X325" s="10"/>
      <c r="Y325" s="10"/>
      <c r="Z325" s="10"/>
    </row>
    <row r="326" spans="1:26" ht="14" hidden="1">
      <c r="A326" s="10"/>
      <c r="B326" s="181"/>
      <c r="C326" s="181"/>
      <c r="D326" s="181"/>
      <c r="E326" s="181"/>
      <c r="F326" s="181"/>
      <c r="G326" s="181"/>
      <c r="H326" s="10"/>
      <c r="I326" s="10"/>
      <c r="J326" s="10"/>
      <c r="K326" s="10"/>
      <c r="L326" s="10"/>
      <c r="M326" s="10"/>
      <c r="N326" s="10"/>
      <c r="O326" s="10"/>
      <c r="P326" s="10"/>
      <c r="Q326" s="10"/>
      <c r="R326" s="10"/>
      <c r="S326" s="10"/>
      <c r="T326" s="10"/>
      <c r="U326" s="10"/>
      <c r="V326" s="10"/>
      <c r="W326" s="10"/>
      <c r="X326" s="10"/>
      <c r="Y326" s="10"/>
      <c r="Z326" s="10"/>
    </row>
    <row r="327" spans="1:26" ht="14" hidden="1">
      <c r="A327" s="10"/>
      <c r="B327" s="181"/>
      <c r="C327" s="181"/>
      <c r="D327" s="181"/>
      <c r="E327" s="181"/>
      <c r="F327" s="181"/>
      <c r="G327" s="181"/>
      <c r="H327" s="10"/>
      <c r="I327" s="10"/>
      <c r="J327" s="10"/>
      <c r="K327" s="10"/>
      <c r="L327" s="10"/>
      <c r="M327" s="10"/>
      <c r="N327" s="10"/>
      <c r="O327" s="10"/>
      <c r="P327" s="10"/>
      <c r="Q327" s="10"/>
      <c r="R327" s="10"/>
      <c r="S327" s="10"/>
      <c r="T327" s="10"/>
      <c r="U327" s="10"/>
      <c r="V327" s="10"/>
      <c r="W327" s="10"/>
      <c r="X327" s="10"/>
      <c r="Y327" s="10"/>
      <c r="Z327" s="10"/>
    </row>
    <row r="328" spans="1:26" ht="14" hidden="1">
      <c r="A328" s="10"/>
      <c r="B328" s="181"/>
      <c r="C328" s="181"/>
      <c r="D328" s="181"/>
      <c r="E328" s="181"/>
      <c r="F328" s="181"/>
      <c r="G328" s="181"/>
      <c r="H328" s="10"/>
      <c r="I328" s="10"/>
      <c r="J328" s="10"/>
      <c r="K328" s="10"/>
      <c r="L328" s="10"/>
      <c r="M328" s="10"/>
      <c r="N328" s="10"/>
      <c r="O328" s="10"/>
      <c r="P328" s="10"/>
      <c r="Q328" s="10"/>
      <c r="R328" s="10"/>
      <c r="S328" s="10"/>
      <c r="T328" s="10"/>
      <c r="U328" s="10"/>
      <c r="V328" s="10"/>
      <c r="W328" s="10"/>
      <c r="X328" s="10"/>
      <c r="Y328" s="10"/>
      <c r="Z328" s="10"/>
    </row>
    <row r="329" spans="1:26" ht="14" hidden="1">
      <c r="A329" s="10"/>
      <c r="B329" s="181"/>
      <c r="C329" s="181"/>
      <c r="D329" s="181"/>
      <c r="E329" s="181"/>
      <c r="F329" s="181"/>
      <c r="G329" s="181"/>
      <c r="H329" s="10"/>
      <c r="I329" s="10"/>
      <c r="J329" s="10"/>
      <c r="K329" s="10"/>
      <c r="L329" s="10"/>
      <c r="M329" s="10"/>
      <c r="N329" s="10"/>
      <c r="O329" s="10"/>
      <c r="P329" s="10"/>
      <c r="Q329" s="10"/>
      <c r="R329" s="10"/>
      <c r="S329" s="10"/>
      <c r="T329" s="10"/>
      <c r="U329" s="10"/>
      <c r="V329" s="10"/>
      <c r="W329" s="10"/>
      <c r="X329" s="10"/>
      <c r="Y329" s="10"/>
      <c r="Z329" s="10"/>
    </row>
    <row r="330" spans="1:26" ht="14" hidden="1">
      <c r="A330" s="10"/>
      <c r="B330" s="181"/>
      <c r="C330" s="181"/>
      <c r="D330" s="181"/>
      <c r="E330" s="181"/>
      <c r="F330" s="181"/>
      <c r="G330" s="181"/>
      <c r="H330" s="10"/>
      <c r="I330" s="10"/>
      <c r="J330" s="10"/>
      <c r="K330" s="10"/>
      <c r="L330" s="10"/>
      <c r="M330" s="10"/>
      <c r="N330" s="10"/>
      <c r="O330" s="10"/>
      <c r="P330" s="10"/>
      <c r="Q330" s="10"/>
      <c r="R330" s="10"/>
      <c r="S330" s="10"/>
      <c r="T330" s="10"/>
      <c r="U330" s="10"/>
      <c r="V330" s="10"/>
      <c r="W330" s="10"/>
      <c r="X330" s="10"/>
      <c r="Y330" s="10"/>
      <c r="Z330" s="10"/>
    </row>
    <row r="331" spans="1:26" ht="14" hidden="1">
      <c r="A331" s="10"/>
      <c r="B331" s="181"/>
      <c r="C331" s="181"/>
      <c r="D331" s="181"/>
      <c r="E331" s="181"/>
      <c r="F331" s="181"/>
      <c r="G331" s="181"/>
      <c r="H331" s="10"/>
      <c r="I331" s="10"/>
      <c r="J331" s="10"/>
      <c r="K331" s="10"/>
      <c r="L331" s="10"/>
      <c r="M331" s="10"/>
      <c r="N331" s="10"/>
      <c r="O331" s="10"/>
      <c r="P331" s="10"/>
      <c r="Q331" s="10"/>
      <c r="R331" s="10"/>
      <c r="S331" s="10"/>
      <c r="T331" s="10"/>
      <c r="U331" s="10"/>
      <c r="V331" s="10"/>
      <c r="W331" s="10"/>
      <c r="X331" s="10"/>
      <c r="Y331" s="10"/>
      <c r="Z331" s="10"/>
    </row>
    <row r="332" spans="1:26" ht="14" hidden="1">
      <c r="A332" s="10"/>
      <c r="B332" s="181"/>
      <c r="C332" s="181"/>
      <c r="D332" s="181"/>
      <c r="E332" s="181"/>
      <c r="F332" s="181"/>
      <c r="G332" s="181"/>
      <c r="H332" s="10"/>
      <c r="I332" s="10"/>
      <c r="J332" s="10"/>
      <c r="K332" s="10"/>
      <c r="L332" s="10"/>
      <c r="M332" s="10"/>
      <c r="N332" s="10"/>
      <c r="O332" s="10"/>
      <c r="P332" s="10"/>
      <c r="Q332" s="10"/>
      <c r="R332" s="10"/>
      <c r="S332" s="10"/>
      <c r="T332" s="10"/>
      <c r="U332" s="10"/>
      <c r="V332" s="10"/>
      <c r="W332" s="10"/>
      <c r="X332" s="10"/>
      <c r="Y332" s="10"/>
      <c r="Z332" s="10"/>
    </row>
    <row r="333" spans="1:26" ht="14" hidden="1">
      <c r="A333" s="10"/>
      <c r="B333" s="181"/>
      <c r="C333" s="181"/>
      <c r="D333" s="181"/>
      <c r="E333" s="181"/>
      <c r="F333" s="181"/>
      <c r="G333" s="181"/>
      <c r="H333" s="10"/>
      <c r="I333" s="10"/>
      <c r="J333" s="10"/>
      <c r="K333" s="10"/>
      <c r="L333" s="10"/>
      <c r="M333" s="10"/>
      <c r="N333" s="10"/>
      <c r="O333" s="10"/>
      <c r="P333" s="10"/>
      <c r="Q333" s="10"/>
      <c r="R333" s="10"/>
      <c r="S333" s="10"/>
      <c r="T333" s="10"/>
      <c r="U333" s="10"/>
      <c r="V333" s="10"/>
      <c r="W333" s="10"/>
      <c r="X333" s="10"/>
      <c r="Y333" s="10"/>
      <c r="Z333" s="10"/>
    </row>
    <row r="334" spans="1:26" ht="14" hidden="1">
      <c r="A334" s="10"/>
      <c r="B334" s="181"/>
      <c r="C334" s="181"/>
      <c r="D334" s="181"/>
      <c r="E334" s="181"/>
      <c r="F334" s="181"/>
      <c r="G334" s="181"/>
      <c r="H334" s="10"/>
      <c r="I334" s="10"/>
      <c r="J334" s="10"/>
      <c r="K334" s="10"/>
      <c r="L334" s="10"/>
      <c r="M334" s="10"/>
      <c r="N334" s="10"/>
      <c r="O334" s="10"/>
      <c r="P334" s="10"/>
      <c r="Q334" s="10"/>
      <c r="R334" s="10"/>
      <c r="S334" s="10"/>
      <c r="T334" s="10"/>
      <c r="U334" s="10"/>
      <c r="V334" s="10"/>
      <c r="W334" s="10"/>
      <c r="X334" s="10"/>
      <c r="Y334" s="10"/>
      <c r="Z334" s="10"/>
    </row>
    <row r="335" spans="1:26" ht="14" hidden="1">
      <c r="A335" s="10"/>
      <c r="B335" s="181"/>
      <c r="C335" s="181"/>
      <c r="D335" s="181"/>
      <c r="E335" s="181"/>
      <c r="F335" s="181"/>
      <c r="G335" s="181"/>
      <c r="H335" s="10"/>
      <c r="I335" s="10"/>
      <c r="J335" s="10"/>
      <c r="K335" s="10"/>
      <c r="L335" s="10"/>
      <c r="M335" s="10"/>
      <c r="N335" s="10"/>
      <c r="O335" s="10"/>
      <c r="P335" s="10"/>
      <c r="Q335" s="10"/>
      <c r="R335" s="10"/>
      <c r="S335" s="10"/>
      <c r="T335" s="10"/>
      <c r="U335" s="10"/>
      <c r="V335" s="10"/>
      <c r="W335" s="10"/>
      <c r="X335" s="10"/>
      <c r="Y335" s="10"/>
      <c r="Z335" s="10"/>
    </row>
    <row r="336" spans="1:26" ht="14" hidden="1">
      <c r="A336" s="10"/>
      <c r="B336" s="181"/>
      <c r="C336" s="181"/>
      <c r="D336" s="181"/>
      <c r="E336" s="181"/>
      <c r="F336" s="181"/>
      <c r="G336" s="181"/>
      <c r="H336" s="10"/>
      <c r="I336" s="10"/>
      <c r="J336" s="10"/>
      <c r="K336" s="10"/>
      <c r="L336" s="10"/>
      <c r="M336" s="10"/>
      <c r="N336" s="10"/>
      <c r="O336" s="10"/>
      <c r="P336" s="10"/>
      <c r="Q336" s="10"/>
      <c r="R336" s="10"/>
      <c r="S336" s="10"/>
      <c r="T336" s="10"/>
      <c r="U336" s="10"/>
      <c r="V336" s="10"/>
      <c r="W336" s="10"/>
      <c r="X336" s="10"/>
      <c r="Y336" s="10"/>
      <c r="Z336" s="10"/>
    </row>
    <row r="337" spans="1:26" ht="14" hidden="1">
      <c r="A337" s="10"/>
      <c r="B337" s="181"/>
      <c r="C337" s="181"/>
      <c r="D337" s="181"/>
      <c r="E337" s="181"/>
      <c r="F337" s="181"/>
      <c r="G337" s="181"/>
      <c r="H337" s="10"/>
      <c r="I337" s="10"/>
      <c r="J337" s="10"/>
      <c r="K337" s="10"/>
      <c r="L337" s="10"/>
      <c r="M337" s="10"/>
      <c r="N337" s="10"/>
      <c r="O337" s="10"/>
      <c r="P337" s="10"/>
      <c r="Q337" s="10"/>
      <c r="R337" s="10"/>
      <c r="S337" s="10"/>
      <c r="T337" s="10"/>
      <c r="U337" s="10"/>
      <c r="V337" s="10"/>
      <c r="W337" s="10"/>
      <c r="X337" s="10"/>
      <c r="Y337" s="10"/>
      <c r="Z337" s="10"/>
    </row>
    <row r="338" spans="1:26" ht="14" hidden="1">
      <c r="A338" s="10"/>
      <c r="B338" s="181"/>
      <c r="C338" s="181"/>
      <c r="D338" s="181"/>
      <c r="E338" s="181"/>
      <c r="F338" s="181"/>
      <c r="G338" s="181"/>
      <c r="H338" s="10"/>
      <c r="I338" s="10"/>
      <c r="J338" s="10"/>
      <c r="K338" s="10"/>
      <c r="L338" s="10"/>
      <c r="M338" s="10"/>
      <c r="N338" s="10"/>
      <c r="O338" s="10"/>
      <c r="P338" s="10"/>
      <c r="Q338" s="10"/>
      <c r="R338" s="10"/>
      <c r="S338" s="10"/>
      <c r="T338" s="10"/>
      <c r="U338" s="10"/>
      <c r="V338" s="10"/>
      <c r="W338" s="10"/>
      <c r="X338" s="10"/>
      <c r="Y338" s="10"/>
      <c r="Z338" s="10"/>
    </row>
    <row r="339" spans="1:26" ht="14" hidden="1">
      <c r="A339" s="10"/>
      <c r="B339" s="181"/>
      <c r="C339" s="181"/>
      <c r="D339" s="181"/>
      <c r="E339" s="181"/>
      <c r="F339" s="181"/>
      <c r="G339" s="181"/>
      <c r="H339" s="10"/>
      <c r="I339" s="10"/>
      <c r="J339" s="10"/>
      <c r="K339" s="10"/>
      <c r="L339" s="10"/>
      <c r="M339" s="10"/>
      <c r="N339" s="10"/>
      <c r="O339" s="10"/>
      <c r="P339" s="10"/>
      <c r="Q339" s="10"/>
      <c r="R339" s="10"/>
      <c r="S339" s="10"/>
      <c r="T339" s="10"/>
      <c r="U339" s="10"/>
      <c r="V339" s="10"/>
      <c r="W339" s="10"/>
      <c r="X339" s="10"/>
      <c r="Y339" s="10"/>
      <c r="Z339" s="10"/>
    </row>
    <row r="340" spans="1:26" ht="14" hidden="1">
      <c r="A340" s="10"/>
      <c r="B340" s="181"/>
      <c r="C340" s="181"/>
      <c r="D340" s="181"/>
      <c r="E340" s="181"/>
      <c r="F340" s="181"/>
      <c r="G340" s="181"/>
      <c r="H340" s="10"/>
      <c r="I340" s="10"/>
      <c r="J340" s="10"/>
      <c r="K340" s="10"/>
      <c r="L340" s="10"/>
      <c r="M340" s="10"/>
      <c r="N340" s="10"/>
      <c r="O340" s="10"/>
      <c r="P340" s="10"/>
      <c r="Q340" s="10"/>
      <c r="R340" s="10"/>
      <c r="S340" s="10"/>
      <c r="T340" s="10"/>
      <c r="U340" s="10"/>
      <c r="V340" s="10"/>
      <c r="W340" s="10"/>
      <c r="X340" s="10"/>
      <c r="Y340" s="10"/>
      <c r="Z340" s="10"/>
    </row>
    <row r="341" spans="1:26" ht="14" hidden="1">
      <c r="A341" s="10"/>
      <c r="B341" s="181"/>
      <c r="C341" s="181"/>
      <c r="D341" s="181"/>
      <c r="E341" s="181"/>
      <c r="F341" s="181"/>
      <c r="G341" s="181"/>
      <c r="H341" s="10"/>
      <c r="I341" s="10"/>
      <c r="J341" s="10"/>
      <c r="K341" s="10"/>
      <c r="L341" s="10"/>
      <c r="M341" s="10"/>
      <c r="N341" s="10"/>
      <c r="O341" s="10"/>
      <c r="P341" s="10"/>
      <c r="Q341" s="10"/>
      <c r="R341" s="10"/>
      <c r="S341" s="10"/>
      <c r="T341" s="10"/>
      <c r="U341" s="10"/>
      <c r="V341" s="10"/>
      <c r="W341" s="10"/>
      <c r="X341" s="10"/>
      <c r="Y341" s="10"/>
      <c r="Z341" s="10"/>
    </row>
    <row r="342" spans="1:26" ht="14" hidden="1">
      <c r="A342" s="10"/>
      <c r="B342" s="181"/>
      <c r="C342" s="181"/>
      <c r="D342" s="181"/>
      <c r="E342" s="181"/>
      <c r="F342" s="181"/>
      <c r="G342" s="181"/>
      <c r="H342" s="10"/>
      <c r="I342" s="10"/>
      <c r="J342" s="10"/>
      <c r="K342" s="10"/>
      <c r="L342" s="10"/>
      <c r="M342" s="10"/>
      <c r="N342" s="10"/>
      <c r="O342" s="10"/>
      <c r="P342" s="10"/>
      <c r="Q342" s="10"/>
      <c r="R342" s="10"/>
      <c r="S342" s="10"/>
      <c r="T342" s="10"/>
      <c r="U342" s="10"/>
      <c r="V342" s="10"/>
      <c r="W342" s="10"/>
      <c r="X342" s="10"/>
      <c r="Y342" s="10"/>
      <c r="Z342" s="10"/>
    </row>
    <row r="343" spans="1:26" ht="14" hidden="1">
      <c r="A343" s="10"/>
      <c r="B343" s="181"/>
      <c r="C343" s="181"/>
      <c r="D343" s="181"/>
      <c r="E343" s="181"/>
      <c r="F343" s="181"/>
      <c r="G343" s="181"/>
      <c r="H343" s="10"/>
      <c r="I343" s="10"/>
      <c r="J343" s="10"/>
      <c r="K343" s="10"/>
      <c r="L343" s="10"/>
      <c r="M343" s="10"/>
      <c r="N343" s="10"/>
      <c r="O343" s="10"/>
      <c r="P343" s="10"/>
      <c r="Q343" s="10"/>
      <c r="R343" s="10"/>
      <c r="S343" s="10"/>
      <c r="T343" s="10"/>
      <c r="U343" s="10"/>
      <c r="V343" s="10"/>
      <c r="W343" s="10"/>
      <c r="X343" s="10"/>
      <c r="Y343" s="10"/>
      <c r="Z343" s="10"/>
    </row>
    <row r="344" spans="1:26" ht="14" hidden="1">
      <c r="A344" s="10"/>
      <c r="B344" s="181"/>
      <c r="C344" s="181"/>
      <c r="D344" s="181"/>
      <c r="E344" s="181"/>
      <c r="F344" s="181"/>
      <c r="G344" s="181"/>
      <c r="H344" s="10"/>
      <c r="I344" s="10"/>
      <c r="J344" s="10"/>
      <c r="K344" s="10"/>
      <c r="L344" s="10"/>
      <c r="M344" s="10"/>
      <c r="N344" s="10"/>
      <c r="O344" s="10"/>
      <c r="P344" s="10"/>
      <c r="Q344" s="10"/>
      <c r="R344" s="10"/>
      <c r="S344" s="10"/>
      <c r="T344" s="10"/>
      <c r="U344" s="10"/>
      <c r="V344" s="10"/>
      <c r="W344" s="10"/>
      <c r="X344" s="10"/>
      <c r="Y344" s="10"/>
      <c r="Z344" s="10"/>
    </row>
    <row r="345" spans="1:26" ht="14" hidden="1">
      <c r="A345" s="10"/>
      <c r="B345" s="181"/>
      <c r="C345" s="181"/>
      <c r="D345" s="181"/>
      <c r="E345" s="181"/>
      <c r="F345" s="181"/>
      <c r="G345" s="181"/>
      <c r="H345" s="10"/>
      <c r="I345" s="10"/>
      <c r="J345" s="10"/>
      <c r="K345" s="10"/>
      <c r="L345" s="10"/>
      <c r="M345" s="10"/>
      <c r="N345" s="10"/>
      <c r="O345" s="10"/>
      <c r="P345" s="10"/>
      <c r="Q345" s="10"/>
      <c r="R345" s="10"/>
      <c r="S345" s="10"/>
      <c r="T345" s="10"/>
      <c r="U345" s="10"/>
      <c r="V345" s="10"/>
      <c r="W345" s="10"/>
      <c r="X345" s="10"/>
      <c r="Y345" s="10"/>
      <c r="Z345" s="10"/>
    </row>
    <row r="346" spans="1:26" ht="14" hidden="1">
      <c r="A346" s="10"/>
      <c r="B346" s="181"/>
      <c r="C346" s="181"/>
      <c r="D346" s="181"/>
      <c r="E346" s="181"/>
      <c r="F346" s="181"/>
      <c r="G346" s="181"/>
      <c r="H346" s="10"/>
      <c r="I346" s="10"/>
      <c r="J346" s="10"/>
      <c r="K346" s="10"/>
      <c r="L346" s="10"/>
      <c r="M346" s="10"/>
      <c r="N346" s="10"/>
      <c r="O346" s="10"/>
      <c r="P346" s="10"/>
      <c r="Q346" s="10"/>
      <c r="R346" s="10"/>
      <c r="S346" s="10"/>
      <c r="T346" s="10"/>
      <c r="U346" s="10"/>
      <c r="V346" s="10"/>
      <c r="W346" s="10"/>
      <c r="X346" s="10"/>
      <c r="Y346" s="10"/>
      <c r="Z346" s="10"/>
    </row>
    <row r="347" spans="1:26" ht="14" hidden="1">
      <c r="A347" s="10"/>
      <c r="B347" s="181"/>
      <c r="C347" s="181"/>
      <c r="D347" s="181"/>
      <c r="E347" s="181"/>
      <c r="F347" s="181"/>
      <c r="G347" s="181"/>
      <c r="H347" s="10"/>
      <c r="I347" s="10"/>
      <c r="J347" s="10"/>
      <c r="K347" s="10"/>
      <c r="L347" s="10"/>
      <c r="M347" s="10"/>
      <c r="N347" s="10"/>
      <c r="O347" s="10"/>
      <c r="P347" s="10"/>
      <c r="Q347" s="10"/>
      <c r="R347" s="10"/>
      <c r="S347" s="10"/>
      <c r="T347" s="10"/>
      <c r="U347" s="10"/>
      <c r="V347" s="10"/>
      <c r="W347" s="10"/>
      <c r="X347" s="10"/>
      <c r="Y347" s="10"/>
      <c r="Z347" s="10"/>
    </row>
    <row r="348" spans="1:26" ht="14" hidden="1">
      <c r="A348" s="10"/>
      <c r="B348" s="181"/>
      <c r="C348" s="181"/>
      <c r="D348" s="181"/>
      <c r="E348" s="181"/>
      <c r="F348" s="181"/>
      <c r="G348" s="181"/>
      <c r="H348" s="10"/>
      <c r="I348" s="10"/>
      <c r="J348" s="10"/>
      <c r="K348" s="10"/>
      <c r="L348" s="10"/>
      <c r="M348" s="10"/>
      <c r="N348" s="10"/>
      <c r="O348" s="10"/>
      <c r="P348" s="10"/>
      <c r="Q348" s="10"/>
      <c r="R348" s="10"/>
      <c r="S348" s="10"/>
      <c r="T348" s="10"/>
      <c r="U348" s="10"/>
      <c r="V348" s="10"/>
      <c r="W348" s="10"/>
      <c r="X348" s="10"/>
      <c r="Y348" s="10"/>
      <c r="Z348" s="10"/>
    </row>
    <row r="349" spans="1:26" ht="14" hidden="1">
      <c r="A349" s="10"/>
      <c r="B349" s="181"/>
      <c r="C349" s="181"/>
      <c r="D349" s="181"/>
      <c r="E349" s="181"/>
      <c r="F349" s="181"/>
      <c r="G349" s="181"/>
      <c r="H349" s="10"/>
      <c r="I349" s="10"/>
      <c r="J349" s="10"/>
      <c r="K349" s="10"/>
      <c r="L349" s="10"/>
      <c r="M349" s="10"/>
      <c r="N349" s="10"/>
      <c r="O349" s="10"/>
      <c r="P349" s="10"/>
      <c r="Q349" s="10"/>
      <c r="R349" s="10"/>
      <c r="S349" s="10"/>
      <c r="T349" s="10"/>
      <c r="U349" s="10"/>
      <c r="V349" s="10"/>
      <c r="W349" s="10"/>
      <c r="X349" s="10"/>
      <c r="Y349" s="10"/>
      <c r="Z349" s="10"/>
    </row>
    <row r="350" spans="1:26" ht="14" hidden="1">
      <c r="A350" s="10"/>
      <c r="B350" s="181"/>
      <c r="C350" s="181"/>
      <c r="D350" s="181"/>
      <c r="E350" s="181"/>
      <c r="F350" s="181"/>
      <c r="G350" s="181"/>
      <c r="H350" s="10"/>
      <c r="I350" s="10"/>
      <c r="J350" s="10"/>
      <c r="K350" s="10"/>
      <c r="L350" s="10"/>
      <c r="M350" s="10"/>
      <c r="N350" s="10"/>
      <c r="O350" s="10"/>
      <c r="P350" s="10"/>
      <c r="Q350" s="10"/>
      <c r="R350" s="10"/>
      <c r="S350" s="10"/>
      <c r="T350" s="10"/>
      <c r="U350" s="10"/>
      <c r="V350" s="10"/>
      <c r="W350" s="10"/>
      <c r="X350" s="10"/>
      <c r="Y350" s="10"/>
      <c r="Z350" s="10"/>
    </row>
    <row r="351" spans="1:26" ht="14" hidden="1">
      <c r="A351" s="10"/>
      <c r="B351" s="181"/>
      <c r="C351" s="181"/>
      <c r="D351" s="181"/>
      <c r="E351" s="181"/>
      <c r="F351" s="181"/>
      <c r="G351" s="181"/>
      <c r="H351" s="10"/>
      <c r="I351" s="10"/>
      <c r="J351" s="10"/>
      <c r="K351" s="10"/>
      <c r="L351" s="10"/>
      <c r="M351" s="10"/>
      <c r="N351" s="10"/>
      <c r="O351" s="10"/>
      <c r="P351" s="10"/>
      <c r="Q351" s="10"/>
      <c r="R351" s="10"/>
      <c r="S351" s="10"/>
      <c r="T351" s="10"/>
      <c r="U351" s="10"/>
      <c r="V351" s="10"/>
      <c r="W351" s="10"/>
      <c r="X351" s="10"/>
      <c r="Y351" s="10"/>
      <c r="Z351" s="10"/>
    </row>
    <row r="352" spans="1:26" ht="14" hidden="1">
      <c r="A352" s="10"/>
      <c r="B352" s="181"/>
      <c r="C352" s="181"/>
      <c r="D352" s="181"/>
      <c r="E352" s="181"/>
      <c r="F352" s="181"/>
      <c r="G352" s="181"/>
      <c r="H352" s="10"/>
      <c r="I352" s="10"/>
      <c r="J352" s="10"/>
      <c r="K352" s="10"/>
      <c r="L352" s="10"/>
      <c r="M352" s="10"/>
      <c r="N352" s="10"/>
      <c r="O352" s="10"/>
      <c r="P352" s="10"/>
      <c r="Q352" s="10"/>
      <c r="R352" s="10"/>
      <c r="S352" s="10"/>
      <c r="T352" s="10"/>
      <c r="U352" s="10"/>
      <c r="V352" s="10"/>
      <c r="W352" s="10"/>
      <c r="X352" s="10"/>
      <c r="Y352" s="10"/>
      <c r="Z352" s="10"/>
    </row>
    <row r="353" spans="1:26" ht="14" hidden="1">
      <c r="A353" s="10"/>
      <c r="B353" s="181"/>
      <c r="C353" s="181"/>
      <c r="D353" s="181"/>
      <c r="E353" s="181"/>
      <c r="F353" s="181"/>
      <c r="G353" s="181"/>
      <c r="H353" s="10"/>
      <c r="I353" s="10"/>
      <c r="J353" s="10"/>
      <c r="K353" s="10"/>
      <c r="L353" s="10"/>
      <c r="M353" s="10"/>
      <c r="N353" s="10"/>
      <c r="O353" s="10"/>
      <c r="P353" s="10"/>
      <c r="Q353" s="10"/>
      <c r="R353" s="10"/>
      <c r="S353" s="10"/>
      <c r="T353" s="10"/>
      <c r="U353" s="10"/>
      <c r="V353" s="10"/>
      <c r="W353" s="10"/>
      <c r="X353" s="10"/>
      <c r="Y353" s="10"/>
      <c r="Z353" s="10"/>
    </row>
    <row r="354" spans="1:26" ht="14" hidden="1">
      <c r="A354" s="10"/>
      <c r="B354" s="181"/>
      <c r="C354" s="181"/>
      <c r="D354" s="181"/>
      <c r="E354" s="181"/>
      <c r="F354" s="181"/>
      <c r="G354" s="181"/>
      <c r="H354" s="10"/>
      <c r="I354" s="10"/>
      <c r="J354" s="10"/>
      <c r="K354" s="10"/>
      <c r="L354" s="10"/>
      <c r="M354" s="10"/>
      <c r="N354" s="10"/>
      <c r="O354" s="10"/>
      <c r="P354" s="10"/>
      <c r="Q354" s="10"/>
      <c r="R354" s="10"/>
      <c r="S354" s="10"/>
      <c r="T354" s="10"/>
      <c r="U354" s="10"/>
      <c r="V354" s="10"/>
      <c r="W354" s="10"/>
      <c r="X354" s="10"/>
      <c r="Y354" s="10"/>
      <c r="Z354" s="10"/>
    </row>
    <row r="355" spans="1:26" ht="14" hidden="1">
      <c r="A355" s="10"/>
      <c r="B355" s="181"/>
      <c r="C355" s="181"/>
      <c r="D355" s="181"/>
      <c r="E355" s="181"/>
      <c r="F355" s="181"/>
      <c r="G355" s="181"/>
      <c r="H355" s="10"/>
      <c r="I355" s="10"/>
      <c r="J355" s="10"/>
      <c r="K355" s="10"/>
      <c r="L355" s="10"/>
      <c r="M355" s="10"/>
      <c r="N355" s="10"/>
      <c r="O355" s="10"/>
      <c r="P355" s="10"/>
      <c r="Q355" s="10"/>
      <c r="R355" s="10"/>
      <c r="S355" s="10"/>
      <c r="T355" s="10"/>
      <c r="U355" s="10"/>
      <c r="V355" s="10"/>
      <c r="W355" s="10"/>
      <c r="X355" s="10"/>
      <c r="Y355" s="10"/>
      <c r="Z355" s="10"/>
    </row>
    <row r="356" spans="1:26" ht="14" hidden="1">
      <c r="A356" s="10"/>
      <c r="B356" s="181"/>
      <c r="C356" s="181"/>
      <c r="D356" s="181"/>
      <c r="E356" s="181"/>
      <c r="F356" s="181"/>
      <c r="G356" s="181"/>
      <c r="H356" s="10"/>
      <c r="I356" s="10"/>
      <c r="J356" s="10"/>
      <c r="K356" s="10"/>
      <c r="L356" s="10"/>
      <c r="M356" s="10"/>
      <c r="N356" s="10"/>
      <c r="O356" s="10"/>
      <c r="P356" s="10"/>
      <c r="Q356" s="10"/>
      <c r="R356" s="10"/>
      <c r="S356" s="10"/>
      <c r="T356" s="10"/>
      <c r="U356" s="10"/>
      <c r="V356" s="10"/>
      <c r="W356" s="10"/>
      <c r="X356" s="10"/>
      <c r="Y356" s="10"/>
      <c r="Z356" s="10"/>
    </row>
    <row r="357" spans="1:26" ht="14" hidden="1">
      <c r="A357" s="10"/>
      <c r="B357" s="181"/>
      <c r="C357" s="181"/>
      <c r="D357" s="181"/>
      <c r="E357" s="181"/>
      <c r="F357" s="181"/>
      <c r="G357" s="181"/>
      <c r="H357" s="10"/>
      <c r="I357" s="10"/>
      <c r="J357" s="10"/>
      <c r="K357" s="10"/>
      <c r="L357" s="10"/>
      <c r="M357" s="10"/>
      <c r="N357" s="10"/>
      <c r="O357" s="10"/>
      <c r="P357" s="10"/>
      <c r="Q357" s="10"/>
      <c r="R357" s="10"/>
      <c r="S357" s="10"/>
      <c r="T357" s="10"/>
      <c r="U357" s="10"/>
      <c r="V357" s="10"/>
      <c r="W357" s="10"/>
      <c r="X357" s="10"/>
      <c r="Y357" s="10"/>
      <c r="Z357" s="10"/>
    </row>
    <row r="358" spans="1:26" ht="14" hidden="1">
      <c r="A358" s="10"/>
      <c r="B358" s="181"/>
      <c r="C358" s="181"/>
      <c r="D358" s="181"/>
      <c r="E358" s="181"/>
      <c r="F358" s="181"/>
      <c r="G358" s="181"/>
      <c r="H358" s="10"/>
      <c r="I358" s="10"/>
      <c r="J358" s="10"/>
      <c r="K358" s="10"/>
      <c r="L358" s="10"/>
      <c r="M358" s="10"/>
      <c r="N358" s="10"/>
      <c r="O358" s="10"/>
      <c r="P358" s="10"/>
      <c r="Q358" s="10"/>
      <c r="R358" s="10"/>
      <c r="S358" s="10"/>
      <c r="T358" s="10"/>
      <c r="U358" s="10"/>
      <c r="V358" s="10"/>
      <c r="W358" s="10"/>
      <c r="X358" s="10"/>
      <c r="Y358" s="10"/>
      <c r="Z358" s="10"/>
    </row>
    <row r="359" spans="1:26" ht="14" hidden="1">
      <c r="A359" s="10"/>
      <c r="B359" s="181"/>
      <c r="C359" s="181"/>
      <c r="D359" s="181"/>
      <c r="E359" s="181"/>
      <c r="F359" s="181"/>
      <c r="G359" s="181"/>
      <c r="H359" s="10"/>
      <c r="I359" s="10"/>
      <c r="J359" s="10"/>
      <c r="K359" s="10"/>
      <c r="L359" s="10"/>
      <c r="M359" s="10"/>
      <c r="N359" s="10"/>
      <c r="O359" s="10"/>
      <c r="P359" s="10"/>
      <c r="Q359" s="10"/>
      <c r="R359" s="10"/>
      <c r="S359" s="10"/>
      <c r="T359" s="10"/>
      <c r="U359" s="10"/>
      <c r="V359" s="10"/>
      <c r="W359" s="10"/>
      <c r="X359" s="10"/>
      <c r="Y359" s="10"/>
      <c r="Z359" s="10"/>
    </row>
    <row r="360" spans="1:26" ht="14" hidden="1">
      <c r="A360" s="10"/>
      <c r="B360" s="181"/>
      <c r="C360" s="181"/>
      <c r="D360" s="181"/>
      <c r="E360" s="181"/>
      <c r="F360" s="181"/>
      <c r="G360" s="181"/>
      <c r="H360" s="10"/>
      <c r="I360" s="10"/>
      <c r="J360" s="10"/>
      <c r="K360" s="10"/>
      <c r="L360" s="10"/>
      <c r="M360" s="10"/>
      <c r="N360" s="10"/>
      <c r="O360" s="10"/>
      <c r="P360" s="10"/>
      <c r="Q360" s="10"/>
      <c r="R360" s="10"/>
      <c r="S360" s="10"/>
      <c r="T360" s="10"/>
      <c r="U360" s="10"/>
      <c r="V360" s="10"/>
      <c r="W360" s="10"/>
      <c r="X360" s="10"/>
      <c r="Y360" s="10"/>
      <c r="Z360" s="10"/>
    </row>
    <row r="361" spans="1:26" ht="14" hidden="1">
      <c r="A361" s="10"/>
      <c r="B361" s="181"/>
      <c r="C361" s="181"/>
      <c r="D361" s="181"/>
      <c r="E361" s="181"/>
      <c r="F361" s="181"/>
      <c r="G361" s="181"/>
      <c r="H361" s="10"/>
      <c r="I361" s="10"/>
      <c r="J361" s="10"/>
      <c r="K361" s="10"/>
      <c r="L361" s="10"/>
      <c r="M361" s="10"/>
      <c r="N361" s="10"/>
      <c r="O361" s="10"/>
      <c r="P361" s="10"/>
      <c r="Q361" s="10"/>
      <c r="R361" s="10"/>
      <c r="S361" s="10"/>
      <c r="T361" s="10"/>
      <c r="U361" s="10"/>
      <c r="V361" s="10"/>
      <c r="W361" s="10"/>
      <c r="X361" s="10"/>
      <c r="Y361" s="10"/>
      <c r="Z361" s="10"/>
    </row>
    <row r="362" spans="1:26" ht="14" hidden="1">
      <c r="A362" s="10"/>
      <c r="B362" s="181"/>
      <c r="C362" s="181"/>
      <c r="D362" s="181"/>
      <c r="E362" s="181"/>
      <c r="F362" s="181"/>
      <c r="G362" s="181"/>
      <c r="H362" s="10"/>
      <c r="I362" s="10"/>
      <c r="J362" s="10"/>
      <c r="K362" s="10"/>
      <c r="L362" s="10"/>
      <c r="M362" s="10"/>
      <c r="N362" s="10"/>
      <c r="O362" s="10"/>
      <c r="P362" s="10"/>
      <c r="Q362" s="10"/>
      <c r="R362" s="10"/>
      <c r="S362" s="10"/>
      <c r="T362" s="10"/>
      <c r="U362" s="10"/>
      <c r="V362" s="10"/>
      <c r="W362" s="10"/>
      <c r="X362" s="10"/>
      <c r="Y362" s="10"/>
      <c r="Z362" s="10"/>
    </row>
    <row r="363" spans="1:26" ht="14" hidden="1">
      <c r="A363" s="10"/>
      <c r="B363" s="181"/>
      <c r="C363" s="181"/>
      <c r="D363" s="181"/>
      <c r="E363" s="181"/>
      <c r="F363" s="181"/>
      <c r="G363" s="181"/>
      <c r="H363" s="10"/>
      <c r="I363" s="10"/>
      <c r="J363" s="10"/>
      <c r="K363" s="10"/>
      <c r="L363" s="10"/>
      <c r="M363" s="10"/>
      <c r="N363" s="10"/>
      <c r="O363" s="10"/>
      <c r="P363" s="10"/>
      <c r="Q363" s="10"/>
      <c r="R363" s="10"/>
      <c r="S363" s="10"/>
      <c r="T363" s="10"/>
      <c r="U363" s="10"/>
      <c r="V363" s="10"/>
      <c r="W363" s="10"/>
      <c r="X363" s="10"/>
      <c r="Y363" s="10"/>
      <c r="Z363" s="10"/>
    </row>
    <row r="364" spans="1:26" ht="14" hidden="1">
      <c r="A364" s="10"/>
      <c r="B364" s="181"/>
      <c r="C364" s="181"/>
      <c r="D364" s="181"/>
      <c r="E364" s="181"/>
      <c r="F364" s="181"/>
      <c r="G364" s="181"/>
      <c r="H364" s="10"/>
      <c r="I364" s="10"/>
      <c r="J364" s="10"/>
      <c r="K364" s="10"/>
      <c r="L364" s="10"/>
      <c r="M364" s="10"/>
      <c r="N364" s="10"/>
      <c r="O364" s="10"/>
      <c r="P364" s="10"/>
      <c r="Q364" s="10"/>
      <c r="R364" s="10"/>
      <c r="S364" s="10"/>
      <c r="T364" s="10"/>
      <c r="U364" s="10"/>
      <c r="V364" s="10"/>
      <c r="W364" s="10"/>
      <c r="X364" s="10"/>
      <c r="Y364" s="10"/>
      <c r="Z364" s="10"/>
    </row>
    <row r="365" spans="1:26" ht="14" hidden="1">
      <c r="A365" s="10"/>
      <c r="B365" s="181"/>
      <c r="C365" s="181"/>
      <c r="D365" s="181"/>
      <c r="E365" s="181"/>
      <c r="F365" s="181"/>
      <c r="G365" s="181"/>
      <c r="H365" s="10"/>
      <c r="I365" s="10"/>
      <c r="J365" s="10"/>
      <c r="K365" s="10"/>
      <c r="L365" s="10"/>
      <c r="M365" s="10"/>
      <c r="N365" s="10"/>
      <c r="O365" s="10"/>
      <c r="P365" s="10"/>
      <c r="Q365" s="10"/>
      <c r="R365" s="10"/>
      <c r="S365" s="10"/>
      <c r="T365" s="10"/>
      <c r="U365" s="10"/>
      <c r="V365" s="10"/>
      <c r="W365" s="10"/>
      <c r="X365" s="10"/>
      <c r="Y365" s="10"/>
      <c r="Z365" s="10"/>
    </row>
    <row r="366" spans="1:26" ht="14" hidden="1">
      <c r="A366" s="10"/>
      <c r="B366" s="181"/>
      <c r="C366" s="181"/>
      <c r="D366" s="181"/>
      <c r="E366" s="181"/>
      <c r="F366" s="181"/>
      <c r="G366" s="181"/>
      <c r="H366" s="10"/>
      <c r="I366" s="10"/>
      <c r="J366" s="10"/>
      <c r="K366" s="10"/>
      <c r="L366" s="10"/>
      <c r="M366" s="10"/>
      <c r="N366" s="10"/>
      <c r="O366" s="10"/>
      <c r="P366" s="10"/>
      <c r="Q366" s="10"/>
      <c r="R366" s="10"/>
      <c r="S366" s="10"/>
      <c r="T366" s="10"/>
      <c r="U366" s="10"/>
      <c r="V366" s="10"/>
      <c r="W366" s="10"/>
      <c r="X366" s="10"/>
      <c r="Y366" s="10"/>
      <c r="Z366" s="10"/>
    </row>
    <row r="367" spans="1:26" ht="14" hidden="1">
      <c r="A367" s="10"/>
      <c r="B367" s="181"/>
      <c r="C367" s="181"/>
      <c r="D367" s="181"/>
      <c r="E367" s="181"/>
      <c r="F367" s="181"/>
      <c r="G367" s="181"/>
      <c r="H367" s="10"/>
      <c r="I367" s="10"/>
      <c r="J367" s="10"/>
      <c r="K367" s="10"/>
      <c r="L367" s="10"/>
      <c r="M367" s="10"/>
      <c r="N367" s="10"/>
      <c r="O367" s="10"/>
      <c r="P367" s="10"/>
      <c r="Q367" s="10"/>
      <c r="R367" s="10"/>
      <c r="S367" s="10"/>
      <c r="T367" s="10"/>
      <c r="U367" s="10"/>
      <c r="V367" s="10"/>
      <c r="W367" s="10"/>
      <c r="X367" s="10"/>
      <c r="Y367" s="10"/>
      <c r="Z367" s="10"/>
    </row>
    <row r="368" spans="1:26" ht="14" hidden="1">
      <c r="A368" s="10"/>
      <c r="B368" s="181"/>
      <c r="C368" s="181"/>
      <c r="D368" s="181"/>
      <c r="E368" s="181"/>
      <c r="F368" s="181"/>
      <c r="G368" s="181"/>
      <c r="H368" s="10"/>
      <c r="I368" s="10"/>
      <c r="J368" s="10"/>
      <c r="K368" s="10"/>
      <c r="L368" s="10"/>
      <c r="M368" s="10"/>
      <c r="N368" s="10"/>
      <c r="O368" s="10"/>
      <c r="P368" s="10"/>
      <c r="Q368" s="10"/>
      <c r="R368" s="10"/>
      <c r="S368" s="10"/>
      <c r="T368" s="10"/>
      <c r="U368" s="10"/>
      <c r="V368" s="10"/>
      <c r="W368" s="10"/>
      <c r="X368" s="10"/>
      <c r="Y368" s="10"/>
      <c r="Z368" s="10"/>
    </row>
    <row r="369" spans="1:26" ht="14" hidden="1">
      <c r="A369" s="10"/>
      <c r="B369" s="181"/>
      <c r="C369" s="181"/>
      <c r="D369" s="181"/>
      <c r="E369" s="181"/>
      <c r="F369" s="181"/>
      <c r="G369" s="181"/>
      <c r="H369" s="10"/>
      <c r="I369" s="10"/>
      <c r="J369" s="10"/>
      <c r="K369" s="10"/>
      <c r="L369" s="10"/>
      <c r="M369" s="10"/>
      <c r="N369" s="10"/>
      <c r="O369" s="10"/>
      <c r="P369" s="10"/>
      <c r="Q369" s="10"/>
      <c r="R369" s="10"/>
      <c r="S369" s="10"/>
      <c r="T369" s="10"/>
      <c r="U369" s="10"/>
      <c r="V369" s="10"/>
      <c r="W369" s="10"/>
      <c r="X369" s="10"/>
      <c r="Y369" s="10"/>
      <c r="Z369" s="10"/>
    </row>
    <row r="370" spans="1:26" ht="14" hidden="1">
      <c r="A370" s="10"/>
      <c r="B370" s="181"/>
      <c r="C370" s="181"/>
      <c r="D370" s="181"/>
      <c r="E370" s="181"/>
      <c r="F370" s="181"/>
      <c r="G370" s="181"/>
      <c r="H370" s="10"/>
      <c r="I370" s="10"/>
      <c r="J370" s="10"/>
      <c r="K370" s="10"/>
      <c r="L370" s="10"/>
      <c r="M370" s="10"/>
      <c r="N370" s="10"/>
      <c r="O370" s="10"/>
      <c r="P370" s="10"/>
      <c r="Q370" s="10"/>
      <c r="R370" s="10"/>
      <c r="S370" s="10"/>
      <c r="T370" s="10"/>
      <c r="U370" s="10"/>
      <c r="V370" s="10"/>
      <c r="W370" s="10"/>
      <c r="X370" s="10"/>
      <c r="Y370" s="10"/>
      <c r="Z370" s="10"/>
    </row>
    <row r="371" spans="1:26" ht="14" hidden="1">
      <c r="A371" s="10"/>
      <c r="B371" s="181"/>
      <c r="C371" s="181"/>
      <c r="D371" s="181"/>
      <c r="E371" s="181"/>
      <c r="F371" s="181"/>
      <c r="G371" s="181"/>
      <c r="H371" s="10"/>
      <c r="I371" s="10"/>
      <c r="J371" s="10"/>
      <c r="K371" s="10"/>
      <c r="L371" s="10"/>
      <c r="M371" s="10"/>
      <c r="N371" s="10"/>
      <c r="O371" s="10"/>
      <c r="P371" s="10"/>
      <c r="Q371" s="10"/>
      <c r="R371" s="10"/>
      <c r="S371" s="10"/>
      <c r="T371" s="10"/>
      <c r="U371" s="10"/>
      <c r="V371" s="10"/>
      <c r="W371" s="10"/>
      <c r="X371" s="10"/>
      <c r="Y371" s="10"/>
      <c r="Z371" s="10"/>
    </row>
    <row r="372" spans="1:26" ht="14" hidden="1">
      <c r="A372" s="10"/>
      <c r="B372" s="181"/>
      <c r="C372" s="181"/>
      <c r="D372" s="181"/>
      <c r="E372" s="181"/>
      <c r="F372" s="181"/>
      <c r="G372" s="181"/>
      <c r="H372" s="10"/>
      <c r="I372" s="10"/>
      <c r="J372" s="10"/>
      <c r="K372" s="10"/>
      <c r="L372" s="10"/>
      <c r="M372" s="10"/>
      <c r="N372" s="10"/>
      <c r="O372" s="10"/>
      <c r="P372" s="10"/>
      <c r="Q372" s="10"/>
      <c r="R372" s="10"/>
      <c r="S372" s="10"/>
      <c r="T372" s="10"/>
      <c r="U372" s="10"/>
      <c r="V372" s="10"/>
      <c r="W372" s="10"/>
      <c r="X372" s="10"/>
      <c r="Y372" s="10"/>
      <c r="Z372" s="10"/>
    </row>
    <row r="373" spans="1:26" ht="14" hidden="1">
      <c r="A373" s="10"/>
      <c r="B373" s="181"/>
      <c r="C373" s="181"/>
      <c r="D373" s="181"/>
      <c r="E373" s="181"/>
      <c r="F373" s="181"/>
      <c r="G373" s="181"/>
      <c r="H373" s="10"/>
      <c r="I373" s="10"/>
      <c r="J373" s="10"/>
      <c r="K373" s="10"/>
      <c r="L373" s="10"/>
      <c r="M373" s="10"/>
      <c r="N373" s="10"/>
      <c r="O373" s="10"/>
      <c r="P373" s="10"/>
      <c r="Q373" s="10"/>
      <c r="R373" s="10"/>
      <c r="S373" s="10"/>
      <c r="T373" s="10"/>
      <c r="U373" s="10"/>
      <c r="V373" s="10"/>
      <c r="W373" s="10"/>
      <c r="X373" s="10"/>
      <c r="Y373" s="10"/>
      <c r="Z373" s="10"/>
    </row>
    <row r="374" spans="1:26" ht="14" hidden="1">
      <c r="A374" s="10"/>
      <c r="B374" s="181"/>
      <c r="C374" s="181"/>
      <c r="D374" s="181"/>
      <c r="E374" s="181"/>
      <c r="F374" s="181"/>
      <c r="G374" s="181"/>
      <c r="H374" s="10"/>
      <c r="I374" s="10"/>
      <c r="J374" s="10"/>
      <c r="K374" s="10"/>
      <c r="L374" s="10"/>
      <c r="M374" s="10"/>
      <c r="N374" s="10"/>
      <c r="O374" s="10"/>
      <c r="P374" s="10"/>
      <c r="Q374" s="10"/>
      <c r="R374" s="10"/>
      <c r="S374" s="10"/>
      <c r="T374" s="10"/>
      <c r="U374" s="10"/>
      <c r="V374" s="10"/>
      <c r="W374" s="10"/>
      <c r="X374" s="10"/>
      <c r="Y374" s="10"/>
      <c r="Z374" s="10"/>
    </row>
    <row r="375" spans="1:26" ht="14" hidden="1">
      <c r="A375" s="10"/>
      <c r="B375" s="181"/>
      <c r="C375" s="181"/>
      <c r="D375" s="181"/>
      <c r="E375" s="181"/>
      <c r="F375" s="181"/>
      <c r="G375" s="181"/>
      <c r="H375" s="10"/>
      <c r="I375" s="10"/>
      <c r="J375" s="10"/>
      <c r="K375" s="10"/>
      <c r="L375" s="10"/>
      <c r="M375" s="10"/>
      <c r="N375" s="10"/>
      <c r="O375" s="10"/>
      <c r="P375" s="10"/>
      <c r="Q375" s="10"/>
      <c r="R375" s="10"/>
      <c r="S375" s="10"/>
      <c r="T375" s="10"/>
      <c r="U375" s="10"/>
      <c r="V375" s="10"/>
      <c r="W375" s="10"/>
      <c r="X375" s="10"/>
      <c r="Y375" s="10"/>
      <c r="Z375" s="10"/>
    </row>
    <row r="376" spans="1:26" ht="14" hidden="1">
      <c r="A376" s="10"/>
      <c r="B376" s="181"/>
      <c r="C376" s="181"/>
      <c r="D376" s="181"/>
      <c r="E376" s="181"/>
      <c r="F376" s="181"/>
      <c r="G376" s="181"/>
      <c r="H376" s="10"/>
      <c r="I376" s="10"/>
      <c r="J376" s="10"/>
      <c r="K376" s="10"/>
      <c r="L376" s="10"/>
      <c r="M376" s="10"/>
      <c r="N376" s="10"/>
      <c r="O376" s="10"/>
      <c r="P376" s="10"/>
      <c r="Q376" s="10"/>
      <c r="R376" s="10"/>
      <c r="S376" s="10"/>
      <c r="T376" s="10"/>
      <c r="U376" s="10"/>
      <c r="V376" s="10"/>
      <c r="W376" s="10"/>
      <c r="X376" s="10"/>
      <c r="Y376" s="10"/>
      <c r="Z376" s="10"/>
    </row>
    <row r="377" spans="1:26" ht="14" hidden="1">
      <c r="A377" s="10"/>
      <c r="B377" s="181"/>
      <c r="C377" s="181"/>
      <c r="D377" s="181"/>
      <c r="E377" s="181"/>
      <c r="F377" s="181"/>
      <c r="G377" s="181"/>
      <c r="H377" s="10"/>
      <c r="I377" s="10"/>
      <c r="J377" s="10"/>
      <c r="K377" s="10"/>
      <c r="L377" s="10"/>
      <c r="M377" s="10"/>
      <c r="N377" s="10"/>
      <c r="O377" s="10"/>
      <c r="P377" s="10"/>
      <c r="Q377" s="10"/>
      <c r="R377" s="10"/>
      <c r="S377" s="10"/>
      <c r="T377" s="10"/>
      <c r="U377" s="10"/>
      <c r="V377" s="10"/>
      <c r="W377" s="10"/>
      <c r="X377" s="10"/>
      <c r="Y377" s="10"/>
      <c r="Z377" s="10"/>
    </row>
    <row r="378" spans="1:26" ht="14" hidden="1">
      <c r="A378" s="10"/>
      <c r="B378" s="181"/>
      <c r="C378" s="181"/>
      <c r="D378" s="181"/>
      <c r="E378" s="181"/>
      <c r="F378" s="181"/>
      <c r="G378" s="181"/>
      <c r="H378" s="10"/>
      <c r="I378" s="10"/>
      <c r="J378" s="10"/>
      <c r="K378" s="10"/>
      <c r="L378" s="10"/>
      <c r="M378" s="10"/>
      <c r="N378" s="10"/>
      <c r="O378" s="10"/>
      <c r="P378" s="10"/>
      <c r="Q378" s="10"/>
      <c r="R378" s="10"/>
      <c r="S378" s="10"/>
      <c r="T378" s="10"/>
      <c r="U378" s="10"/>
      <c r="V378" s="10"/>
      <c r="W378" s="10"/>
      <c r="X378" s="10"/>
      <c r="Y378" s="10"/>
      <c r="Z378" s="10"/>
    </row>
    <row r="379" spans="1:26" ht="14" hidden="1">
      <c r="A379" s="10"/>
      <c r="B379" s="181"/>
      <c r="C379" s="181"/>
      <c r="D379" s="181"/>
      <c r="E379" s="181"/>
      <c r="F379" s="181"/>
      <c r="G379" s="181"/>
      <c r="H379" s="10"/>
      <c r="I379" s="10"/>
      <c r="J379" s="10"/>
      <c r="K379" s="10"/>
      <c r="L379" s="10"/>
      <c r="M379" s="10"/>
      <c r="N379" s="10"/>
      <c r="O379" s="10"/>
      <c r="P379" s="10"/>
      <c r="Q379" s="10"/>
      <c r="R379" s="10"/>
      <c r="S379" s="10"/>
      <c r="T379" s="10"/>
      <c r="U379" s="10"/>
      <c r="V379" s="10"/>
      <c r="W379" s="10"/>
      <c r="X379" s="10"/>
      <c r="Y379" s="10"/>
      <c r="Z379" s="10"/>
    </row>
    <row r="380" spans="1:26" ht="14" hidden="1">
      <c r="A380" s="10"/>
      <c r="B380" s="181"/>
      <c r="C380" s="181"/>
      <c r="D380" s="181"/>
      <c r="E380" s="181"/>
      <c r="F380" s="181"/>
      <c r="G380" s="181"/>
      <c r="H380" s="10"/>
      <c r="I380" s="10"/>
      <c r="J380" s="10"/>
      <c r="K380" s="10"/>
      <c r="L380" s="10"/>
      <c r="M380" s="10"/>
      <c r="N380" s="10"/>
      <c r="O380" s="10"/>
      <c r="P380" s="10"/>
      <c r="Q380" s="10"/>
      <c r="R380" s="10"/>
      <c r="S380" s="10"/>
      <c r="T380" s="10"/>
      <c r="U380" s="10"/>
      <c r="V380" s="10"/>
      <c r="W380" s="10"/>
      <c r="X380" s="10"/>
      <c r="Y380" s="10"/>
      <c r="Z380" s="10"/>
    </row>
    <row r="381" spans="1:26" ht="14" hidden="1">
      <c r="A381" s="10"/>
      <c r="B381" s="181"/>
      <c r="C381" s="181"/>
      <c r="D381" s="181"/>
      <c r="E381" s="181"/>
      <c r="F381" s="181"/>
      <c r="G381" s="181"/>
      <c r="H381" s="10"/>
      <c r="I381" s="10"/>
      <c r="J381" s="10"/>
      <c r="K381" s="10"/>
      <c r="L381" s="10"/>
      <c r="M381" s="10"/>
      <c r="N381" s="10"/>
      <c r="O381" s="10"/>
      <c r="P381" s="10"/>
      <c r="Q381" s="10"/>
      <c r="R381" s="10"/>
      <c r="S381" s="10"/>
      <c r="T381" s="10"/>
      <c r="U381" s="10"/>
      <c r="V381" s="10"/>
      <c r="W381" s="10"/>
      <c r="X381" s="10"/>
      <c r="Y381" s="10"/>
      <c r="Z381" s="10"/>
    </row>
    <row r="382" spans="1:26" ht="14" hidden="1">
      <c r="A382" s="10"/>
      <c r="B382" s="181"/>
      <c r="C382" s="181"/>
      <c r="D382" s="181"/>
      <c r="E382" s="181"/>
      <c r="F382" s="181"/>
      <c r="G382" s="181"/>
      <c r="H382" s="10"/>
      <c r="I382" s="10"/>
      <c r="J382" s="10"/>
      <c r="K382" s="10"/>
      <c r="L382" s="10"/>
      <c r="M382" s="10"/>
      <c r="N382" s="10"/>
      <c r="O382" s="10"/>
      <c r="P382" s="10"/>
      <c r="Q382" s="10"/>
      <c r="R382" s="10"/>
      <c r="S382" s="10"/>
      <c r="T382" s="10"/>
      <c r="U382" s="10"/>
      <c r="V382" s="10"/>
      <c r="W382" s="10"/>
      <c r="X382" s="10"/>
      <c r="Y382" s="10"/>
      <c r="Z382" s="10"/>
    </row>
    <row r="383" spans="1:26" ht="14" hidden="1">
      <c r="A383" s="10"/>
      <c r="B383" s="181"/>
      <c r="C383" s="181"/>
      <c r="D383" s="181"/>
      <c r="E383" s="181"/>
      <c r="F383" s="181"/>
      <c r="G383" s="181"/>
      <c r="H383" s="10"/>
      <c r="I383" s="10"/>
      <c r="J383" s="10"/>
      <c r="K383" s="10"/>
      <c r="L383" s="10"/>
      <c r="M383" s="10"/>
      <c r="N383" s="10"/>
      <c r="O383" s="10"/>
      <c r="P383" s="10"/>
      <c r="Q383" s="10"/>
      <c r="R383" s="10"/>
      <c r="S383" s="10"/>
      <c r="T383" s="10"/>
      <c r="U383" s="10"/>
      <c r="V383" s="10"/>
      <c r="W383" s="10"/>
      <c r="X383" s="10"/>
      <c r="Y383" s="10"/>
      <c r="Z383" s="10"/>
    </row>
    <row r="384" spans="1:26" ht="14" hidden="1">
      <c r="A384" s="10"/>
      <c r="B384" s="181"/>
      <c r="C384" s="181"/>
      <c r="D384" s="181"/>
      <c r="E384" s="181"/>
      <c r="F384" s="181"/>
      <c r="G384" s="181"/>
      <c r="H384" s="10"/>
      <c r="I384" s="10"/>
      <c r="J384" s="10"/>
      <c r="K384" s="10"/>
      <c r="L384" s="10"/>
      <c r="M384" s="10"/>
      <c r="N384" s="10"/>
      <c r="O384" s="10"/>
      <c r="P384" s="10"/>
      <c r="Q384" s="10"/>
      <c r="R384" s="10"/>
      <c r="S384" s="10"/>
      <c r="T384" s="10"/>
      <c r="U384" s="10"/>
      <c r="V384" s="10"/>
      <c r="W384" s="10"/>
      <c r="X384" s="10"/>
      <c r="Y384" s="10"/>
      <c r="Z384" s="10"/>
    </row>
    <row r="385" spans="1:26" ht="14" hidden="1">
      <c r="A385" s="10"/>
      <c r="B385" s="181"/>
      <c r="C385" s="181"/>
      <c r="D385" s="181"/>
      <c r="E385" s="181"/>
      <c r="F385" s="181"/>
      <c r="G385" s="181"/>
      <c r="H385" s="10"/>
      <c r="I385" s="10"/>
      <c r="J385" s="10"/>
      <c r="K385" s="10"/>
      <c r="L385" s="10"/>
      <c r="M385" s="10"/>
      <c r="N385" s="10"/>
      <c r="O385" s="10"/>
      <c r="P385" s="10"/>
      <c r="Q385" s="10"/>
      <c r="R385" s="10"/>
      <c r="S385" s="10"/>
      <c r="T385" s="10"/>
      <c r="U385" s="10"/>
      <c r="V385" s="10"/>
      <c r="W385" s="10"/>
      <c r="X385" s="10"/>
      <c r="Y385" s="10"/>
      <c r="Z385" s="10"/>
    </row>
    <row r="386" spans="1:26" ht="14" hidden="1">
      <c r="A386" s="10"/>
      <c r="B386" s="181"/>
      <c r="C386" s="181"/>
      <c r="D386" s="181"/>
      <c r="E386" s="181"/>
      <c r="F386" s="181"/>
      <c r="G386" s="181"/>
      <c r="H386" s="10"/>
      <c r="I386" s="10"/>
      <c r="J386" s="10"/>
      <c r="K386" s="10"/>
      <c r="L386" s="10"/>
      <c r="M386" s="10"/>
      <c r="N386" s="10"/>
      <c r="O386" s="10"/>
      <c r="P386" s="10"/>
      <c r="Q386" s="10"/>
      <c r="R386" s="10"/>
      <c r="S386" s="10"/>
      <c r="T386" s="10"/>
      <c r="U386" s="10"/>
      <c r="V386" s="10"/>
      <c r="W386" s="10"/>
      <c r="X386" s="10"/>
      <c r="Y386" s="10"/>
      <c r="Z386" s="10"/>
    </row>
    <row r="387" spans="1:26" ht="14" hidden="1">
      <c r="A387" s="10"/>
      <c r="B387" s="181"/>
      <c r="C387" s="181"/>
      <c r="D387" s="181"/>
      <c r="E387" s="181"/>
      <c r="F387" s="181"/>
      <c r="G387" s="181"/>
      <c r="H387" s="10"/>
      <c r="I387" s="10"/>
      <c r="J387" s="10"/>
      <c r="K387" s="10"/>
      <c r="L387" s="10"/>
      <c r="M387" s="10"/>
      <c r="N387" s="10"/>
      <c r="O387" s="10"/>
      <c r="P387" s="10"/>
      <c r="Q387" s="10"/>
      <c r="R387" s="10"/>
      <c r="S387" s="10"/>
      <c r="T387" s="10"/>
      <c r="U387" s="10"/>
      <c r="V387" s="10"/>
      <c r="W387" s="10"/>
      <c r="X387" s="10"/>
      <c r="Y387" s="10"/>
      <c r="Z387" s="10"/>
    </row>
    <row r="388" spans="1:26" ht="14" hidden="1">
      <c r="A388" s="10"/>
      <c r="B388" s="181"/>
      <c r="C388" s="181"/>
      <c r="D388" s="181"/>
      <c r="E388" s="181"/>
      <c r="F388" s="181"/>
      <c r="G388" s="181"/>
      <c r="H388" s="10"/>
      <c r="I388" s="10"/>
      <c r="J388" s="10"/>
      <c r="K388" s="10"/>
      <c r="L388" s="10"/>
      <c r="M388" s="10"/>
      <c r="N388" s="10"/>
      <c r="O388" s="10"/>
      <c r="P388" s="10"/>
      <c r="Q388" s="10"/>
      <c r="R388" s="10"/>
      <c r="S388" s="10"/>
      <c r="T388" s="10"/>
      <c r="U388" s="10"/>
      <c r="V388" s="10"/>
      <c r="W388" s="10"/>
      <c r="X388" s="10"/>
      <c r="Y388" s="10"/>
      <c r="Z388" s="10"/>
    </row>
    <row r="389" spans="1:26" ht="14" hidden="1">
      <c r="A389" s="10"/>
      <c r="B389" s="181"/>
      <c r="C389" s="181"/>
      <c r="D389" s="181"/>
      <c r="E389" s="181"/>
      <c r="F389" s="181"/>
      <c r="G389" s="181"/>
      <c r="H389" s="10"/>
      <c r="I389" s="10"/>
      <c r="J389" s="10"/>
      <c r="K389" s="10"/>
      <c r="L389" s="10"/>
      <c r="M389" s="10"/>
      <c r="N389" s="10"/>
      <c r="O389" s="10"/>
      <c r="P389" s="10"/>
      <c r="Q389" s="10"/>
      <c r="R389" s="10"/>
      <c r="S389" s="10"/>
      <c r="T389" s="10"/>
      <c r="U389" s="10"/>
      <c r="V389" s="10"/>
      <c r="W389" s="10"/>
      <c r="X389" s="10"/>
      <c r="Y389" s="10"/>
      <c r="Z389" s="10"/>
    </row>
    <row r="390" spans="1:26" ht="14" hidden="1">
      <c r="A390" s="10"/>
      <c r="B390" s="181"/>
      <c r="C390" s="181"/>
      <c r="D390" s="181"/>
      <c r="E390" s="181"/>
      <c r="F390" s="181"/>
      <c r="G390" s="181"/>
      <c r="H390" s="10"/>
      <c r="I390" s="10"/>
      <c r="J390" s="10"/>
      <c r="K390" s="10"/>
      <c r="L390" s="10"/>
      <c r="M390" s="10"/>
      <c r="N390" s="10"/>
      <c r="O390" s="10"/>
      <c r="P390" s="10"/>
      <c r="Q390" s="10"/>
      <c r="R390" s="10"/>
      <c r="S390" s="10"/>
      <c r="T390" s="10"/>
      <c r="U390" s="10"/>
      <c r="V390" s="10"/>
      <c r="W390" s="10"/>
      <c r="X390" s="10"/>
      <c r="Y390" s="10"/>
      <c r="Z390" s="10"/>
    </row>
    <row r="391" spans="1:26" ht="14" hidden="1">
      <c r="A391" s="10"/>
      <c r="B391" s="181"/>
      <c r="C391" s="181"/>
      <c r="D391" s="181"/>
      <c r="E391" s="181"/>
      <c r="F391" s="181"/>
      <c r="G391" s="181"/>
      <c r="H391" s="10"/>
      <c r="I391" s="10"/>
      <c r="J391" s="10"/>
      <c r="K391" s="10"/>
      <c r="L391" s="10"/>
      <c r="M391" s="10"/>
      <c r="N391" s="10"/>
      <c r="O391" s="10"/>
      <c r="P391" s="10"/>
      <c r="Q391" s="10"/>
      <c r="R391" s="10"/>
      <c r="S391" s="10"/>
      <c r="T391" s="10"/>
      <c r="U391" s="10"/>
      <c r="V391" s="10"/>
      <c r="W391" s="10"/>
      <c r="X391" s="10"/>
      <c r="Y391" s="10"/>
      <c r="Z391" s="10"/>
    </row>
    <row r="392" spans="1:26" ht="14" hidden="1">
      <c r="A392" s="10"/>
      <c r="B392" s="181"/>
      <c r="C392" s="181"/>
      <c r="D392" s="181"/>
      <c r="E392" s="181"/>
      <c r="F392" s="181"/>
      <c r="G392" s="181"/>
      <c r="H392" s="10"/>
      <c r="I392" s="10"/>
      <c r="J392" s="10"/>
      <c r="K392" s="10"/>
      <c r="L392" s="10"/>
      <c r="M392" s="10"/>
      <c r="N392" s="10"/>
      <c r="O392" s="10"/>
      <c r="P392" s="10"/>
      <c r="Q392" s="10"/>
      <c r="R392" s="10"/>
      <c r="S392" s="10"/>
      <c r="T392" s="10"/>
      <c r="U392" s="10"/>
      <c r="V392" s="10"/>
      <c r="W392" s="10"/>
      <c r="X392" s="10"/>
      <c r="Y392" s="10"/>
      <c r="Z392" s="10"/>
    </row>
    <row r="393" spans="1:26" ht="14" hidden="1">
      <c r="A393" s="10"/>
      <c r="B393" s="181"/>
      <c r="C393" s="181"/>
      <c r="D393" s="181"/>
      <c r="E393" s="181"/>
      <c r="F393" s="181"/>
      <c r="G393" s="181"/>
      <c r="H393" s="10"/>
      <c r="I393" s="10"/>
      <c r="J393" s="10"/>
      <c r="K393" s="10"/>
      <c r="L393" s="10"/>
      <c r="M393" s="10"/>
      <c r="N393" s="10"/>
      <c r="O393" s="10"/>
      <c r="P393" s="10"/>
      <c r="Q393" s="10"/>
      <c r="R393" s="10"/>
      <c r="S393" s="10"/>
      <c r="T393" s="10"/>
      <c r="U393" s="10"/>
      <c r="V393" s="10"/>
      <c r="W393" s="10"/>
      <c r="X393" s="10"/>
      <c r="Y393" s="10"/>
      <c r="Z393" s="10"/>
    </row>
    <row r="394" spans="1:26" ht="14" hidden="1">
      <c r="A394" s="10"/>
      <c r="B394" s="181"/>
      <c r="C394" s="181"/>
      <c r="D394" s="181"/>
      <c r="E394" s="181"/>
      <c r="F394" s="181"/>
      <c r="G394" s="181"/>
      <c r="H394" s="10"/>
      <c r="I394" s="10"/>
      <c r="J394" s="10"/>
      <c r="K394" s="10"/>
      <c r="L394" s="10"/>
      <c r="M394" s="10"/>
      <c r="N394" s="10"/>
      <c r="O394" s="10"/>
      <c r="P394" s="10"/>
      <c r="Q394" s="10"/>
      <c r="R394" s="10"/>
      <c r="S394" s="10"/>
      <c r="T394" s="10"/>
      <c r="U394" s="10"/>
      <c r="V394" s="10"/>
      <c r="W394" s="10"/>
      <c r="X394" s="10"/>
      <c r="Y394" s="10"/>
      <c r="Z394" s="10"/>
    </row>
    <row r="395" spans="1:26" ht="14" hidden="1">
      <c r="A395" s="10"/>
      <c r="B395" s="181"/>
      <c r="C395" s="181"/>
      <c r="D395" s="181"/>
      <c r="E395" s="181"/>
      <c r="F395" s="181"/>
      <c r="G395" s="181"/>
      <c r="H395" s="10"/>
      <c r="I395" s="10"/>
      <c r="J395" s="10"/>
      <c r="K395" s="10"/>
      <c r="L395" s="10"/>
      <c r="M395" s="10"/>
      <c r="N395" s="10"/>
      <c r="O395" s="10"/>
      <c r="P395" s="10"/>
      <c r="Q395" s="10"/>
      <c r="R395" s="10"/>
      <c r="S395" s="10"/>
      <c r="T395" s="10"/>
      <c r="U395" s="10"/>
      <c r="V395" s="10"/>
      <c r="W395" s="10"/>
      <c r="X395" s="10"/>
      <c r="Y395" s="10"/>
      <c r="Z395" s="10"/>
    </row>
    <row r="396" spans="1:26" ht="14" hidden="1">
      <c r="A396" s="10"/>
      <c r="B396" s="181"/>
      <c r="C396" s="181"/>
      <c r="D396" s="181"/>
      <c r="E396" s="181"/>
      <c r="F396" s="181"/>
      <c r="G396" s="181"/>
      <c r="H396" s="10"/>
      <c r="I396" s="10"/>
      <c r="J396" s="10"/>
      <c r="K396" s="10"/>
      <c r="L396" s="10"/>
      <c r="M396" s="10"/>
      <c r="N396" s="10"/>
      <c r="O396" s="10"/>
      <c r="P396" s="10"/>
      <c r="Q396" s="10"/>
      <c r="R396" s="10"/>
      <c r="S396" s="10"/>
      <c r="T396" s="10"/>
      <c r="U396" s="10"/>
      <c r="V396" s="10"/>
      <c r="W396" s="10"/>
      <c r="X396" s="10"/>
      <c r="Y396" s="10"/>
      <c r="Z396" s="10"/>
    </row>
    <row r="397" spans="1:26" ht="14" hidden="1">
      <c r="A397" s="10"/>
      <c r="B397" s="181"/>
      <c r="C397" s="181"/>
      <c r="D397" s="181"/>
      <c r="E397" s="181"/>
      <c r="F397" s="181"/>
      <c r="G397" s="181"/>
      <c r="H397" s="10"/>
      <c r="I397" s="10"/>
      <c r="J397" s="10"/>
      <c r="K397" s="10"/>
      <c r="L397" s="10"/>
      <c r="M397" s="10"/>
      <c r="N397" s="10"/>
      <c r="O397" s="10"/>
      <c r="P397" s="10"/>
      <c r="Q397" s="10"/>
      <c r="R397" s="10"/>
      <c r="S397" s="10"/>
      <c r="T397" s="10"/>
      <c r="U397" s="10"/>
      <c r="V397" s="10"/>
      <c r="W397" s="10"/>
      <c r="X397" s="10"/>
      <c r="Y397" s="10"/>
      <c r="Z397" s="10"/>
    </row>
    <row r="398" spans="1:26" ht="14" hidden="1">
      <c r="A398" s="10"/>
      <c r="B398" s="181"/>
      <c r="C398" s="181"/>
      <c r="D398" s="181"/>
      <c r="E398" s="181"/>
      <c r="F398" s="181"/>
      <c r="G398" s="181"/>
      <c r="H398" s="10"/>
      <c r="I398" s="10"/>
      <c r="J398" s="10"/>
      <c r="K398" s="10"/>
      <c r="L398" s="10"/>
      <c r="M398" s="10"/>
      <c r="N398" s="10"/>
      <c r="O398" s="10"/>
      <c r="P398" s="10"/>
      <c r="Q398" s="10"/>
      <c r="R398" s="10"/>
      <c r="S398" s="10"/>
      <c r="T398" s="10"/>
      <c r="U398" s="10"/>
      <c r="V398" s="10"/>
      <c r="W398" s="10"/>
      <c r="X398" s="10"/>
      <c r="Y398" s="10"/>
      <c r="Z398" s="10"/>
    </row>
    <row r="399" spans="1:26" ht="14" hidden="1">
      <c r="A399" s="10"/>
      <c r="B399" s="181"/>
      <c r="C399" s="181"/>
      <c r="D399" s="181"/>
      <c r="E399" s="181"/>
      <c r="F399" s="181"/>
      <c r="G399" s="181"/>
      <c r="H399" s="10"/>
      <c r="I399" s="10"/>
      <c r="J399" s="10"/>
      <c r="K399" s="10"/>
      <c r="L399" s="10"/>
      <c r="M399" s="10"/>
      <c r="N399" s="10"/>
      <c r="O399" s="10"/>
      <c r="P399" s="10"/>
      <c r="Q399" s="10"/>
      <c r="R399" s="10"/>
      <c r="S399" s="10"/>
      <c r="T399" s="10"/>
      <c r="U399" s="10"/>
      <c r="V399" s="10"/>
      <c r="W399" s="10"/>
      <c r="X399" s="10"/>
      <c r="Y399" s="10"/>
      <c r="Z399" s="10"/>
    </row>
    <row r="400" spans="1:26" ht="14" hidden="1">
      <c r="A400" s="10"/>
      <c r="B400" s="181"/>
      <c r="C400" s="181"/>
      <c r="D400" s="181"/>
      <c r="E400" s="181"/>
      <c r="F400" s="181"/>
      <c r="G400" s="181"/>
      <c r="H400" s="10"/>
      <c r="I400" s="10"/>
      <c r="J400" s="10"/>
      <c r="K400" s="10"/>
      <c r="L400" s="10"/>
      <c r="M400" s="10"/>
      <c r="N400" s="10"/>
      <c r="O400" s="10"/>
      <c r="P400" s="10"/>
      <c r="Q400" s="10"/>
      <c r="R400" s="10"/>
      <c r="S400" s="10"/>
      <c r="T400" s="10"/>
      <c r="U400" s="10"/>
      <c r="V400" s="10"/>
      <c r="W400" s="10"/>
      <c r="X400" s="10"/>
      <c r="Y400" s="10"/>
      <c r="Z400" s="10"/>
    </row>
    <row r="401" spans="1:26" ht="14" hidden="1">
      <c r="A401" s="10"/>
      <c r="B401" s="181"/>
      <c r="C401" s="181"/>
      <c r="D401" s="181"/>
      <c r="E401" s="181"/>
      <c r="F401" s="181"/>
      <c r="G401" s="181"/>
      <c r="H401" s="10"/>
      <c r="I401" s="10"/>
      <c r="J401" s="10"/>
      <c r="K401" s="10"/>
      <c r="L401" s="10"/>
      <c r="M401" s="10"/>
      <c r="N401" s="10"/>
      <c r="O401" s="10"/>
      <c r="P401" s="10"/>
      <c r="Q401" s="10"/>
      <c r="R401" s="10"/>
      <c r="S401" s="10"/>
      <c r="T401" s="10"/>
      <c r="U401" s="10"/>
      <c r="V401" s="10"/>
      <c r="W401" s="10"/>
      <c r="X401" s="10"/>
      <c r="Y401" s="10"/>
      <c r="Z401" s="10"/>
    </row>
    <row r="402" spans="1:26" ht="14" hidden="1">
      <c r="A402" s="10"/>
      <c r="B402" s="181"/>
      <c r="C402" s="181"/>
      <c r="D402" s="181"/>
      <c r="E402" s="181"/>
      <c r="F402" s="181"/>
      <c r="G402" s="181"/>
      <c r="H402" s="10"/>
      <c r="I402" s="10"/>
      <c r="J402" s="10"/>
      <c r="K402" s="10"/>
      <c r="L402" s="10"/>
      <c r="M402" s="10"/>
      <c r="N402" s="10"/>
      <c r="O402" s="10"/>
      <c r="P402" s="10"/>
      <c r="Q402" s="10"/>
      <c r="R402" s="10"/>
      <c r="S402" s="10"/>
      <c r="T402" s="10"/>
      <c r="U402" s="10"/>
      <c r="V402" s="10"/>
      <c r="W402" s="10"/>
      <c r="X402" s="10"/>
      <c r="Y402" s="10"/>
      <c r="Z402" s="10"/>
    </row>
    <row r="403" spans="1:26" ht="14" hidden="1">
      <c r="A403" s="10"/>
      <c r="B403" s="181"/>
      <c r="C403" s="181"/>
      <c r="D403" s="181"/>
      <c r="E403" s="181"/>
      <c r="F403" s="181"/>
      <c r="G403" s="181"/>
      <c r="H403" s="10"/>
      <c r="I403" s="10"/>
      <c r="J403" s="10"/>
      <c r="K403" s="10"/>
      <c r="L403" s="10"/>
      <c r="M403" s="10"/>
      <c r="N403" s="10"/>
      <c r="O403" s="10"/>
      <c r="P403" s="10"/>
      <c r="Q403" s="10"/>
      <c r="R403" s="10"/>
      <c r="S403" s="10"/>
      <c r="T403" s="10"/>
      <c r="U403" s="10"/>
      <c r="V403" s="10"/>
      <c r="W403" s="10"/>
      <c r="X403" s="10"/>
      <c r="Y403" s="10"/>
      <c r="Z403" s="10"/>
    </row>
    <row r="404" spans="1:26" ht="14" hidden="1">
      <c r="A404" s="10"/>
      <c r="B404" s="181"/>
      <c r="C404" s="181"/>
      <c r="D404" s="181"/>
      <c r="E404" s="181"/>
      <c r="F404" s="181"/>
      <c r="G404" s="181"/>
      <c r="H404" s="10"/>
      <c r="I404" s="10"/>
      <c r="J404" s="10"/>
      <c r="K404" s="10"/>
      <c r="L404" s="10"/>
      <c r="M404" s="10"/>
      <c r="N404" s="10"/>
      <c r="O404" s="10"/>
      <c r="P404" s="10"/>
      <c r="Q404" s="10"/>
      <c r="R404" s="10"/>
      <c r="S404" s="10"/>
      <c r="T404" s="10"/>
      <c r="U404" s="10"/>
      <c r="V404" s="10"/>
      <c r="W404" s="10"/>
      <c r="X404" s="10"/>
      <c r="Y404" s="10"/>
      <c r="Z404" s="10"/>
    </row>
    <row r="405" spans="1:26" ht="14" hidden="1">
      <c r="A405" s="10"/>
      <c r="B405" s="181"/>
      <c r="C405" s="181"/>
      <c r="D405" s="181"/>
      <c r="E405" s="181"/>
      <c r="F405" s="181"/>
      <c r="G405" s="181"/>
      <c r="H405" s="10"/>
      <c r="I405" s="10"/>
      <c r="J405" s="10"/>
      <c r="K405" s="10"/>
      <c r="L405" s="10"/>
      <c r="M405" s="10"/>
      <c r="N405" s="10"/>
      <c r="O405" s="10"/>
      <c r="P405" s="10"/>
      <c r="Q405" s="10"/>
      <c r="R405" s="10"/>
      <c r="S405" s="10"/>
      <c r="T405" s="10"/>
      <c r="U405" s="10"/>
      <c r="V405" s="10"/>
      <c r="W405" s="10"/>
      <c r="X405" s="10"/>
      <c r="Y405" s="10"/>
      <c r="Z405" s="10"/>
    </row>
    <row r="406" spans="1:26" ht="14" hidden="1">
      <c r="A406" s="10"/>
      <c r="B406" s="181"/>
      <c r="C406" s="181"/>
      <c r="D406" s="181"/>
      <c r="E406" s="181"/>
      <c r="F406" s="181"/>
      <c r="G406" s="181"/>
      <c r="H406" s="10"/>
      <c r="I406" s="10"/>
      <c r="J406" s="10"/>
      <c r="K406" s="10"/>
      <c r="L406" s="10"/>
      <c r="M406" s="10"/>
      <c r="N406" s="10"/>
      <c r="O406" s="10"/>
      <c r="P406" s="10"/>
      <c r="Q406" s="10"/>
      <c r="R406" s="10"/>
      <c r="S406" s="10"/>
      <c r="T406" s="10"/>
      <c r="U406" s="10"/>
      <c r="V406" s="10"/>
      <c r="W406" s="10"/>
      <c r="X406" s="10"/>
      <c r="Y406" s="10"/>
      <c r="Z406" s="10"/>
    </row>
    <row r="407" spans="1:26" ht="14" hidden="1">
      <c r="A407" s="10"/>
      <c r="B407" s="181"/>
      <c r="C407" s="181"/>
      <c r="D407" s="181"/>
      <c r="E407" s="181"/>
      <c r="F407" s="181"/>
      <c r="G407" s="181"/>
      <c r="H407" s="10"/>
      <c r="I407" s="10"/>
      <c r="J407" s="10"/>
      <c r="K407" s="10"/>
      <c r="L407" s="10"/>
      <c r="M407" s="10"/>
      <c r="N407" s="10"/>
      <c r="O407" s="10"/>
      <c r="P407" s="10"/>
      <c r="Q407" s="10"/>
      <c r="R407" s="10"/>
      <c r="S407" s="10"/>
      <c r="T407" s="10"/>
      <c r="U407" s="10"/>
      <c r="V407" s="10"/>
      <c r="W407" s="10"/>
      <c r="X407" s="10"/>
      <c r="Y407" s="10"/>
      <c r="Z407" s="10"/>
    </row>
    <row r="408" spans="1:26" ht="14" hidden="1">
      <c r="A408" s="10"/>
      <c r="B408" s="181"/>
      <c r="C408" s="181"/>
      <c r="D408" s="181"/>
      <c r="E408" s="181"/>
      <c r="F408" s="181"/>
      <c r="G408" s="181"/>
      <c r="H408" s="10"/>
      <c r="I408" s="10"/>
      <c r="J408" s="10"/>
      <c r="K408" s="10"/>
      <c r="L408" s="10"/>
      <c r="M408" s="10"/>
      <c r="N408" s="10"/>
      <c r="O408" s="10"/>
      <c r="P408" s="10"/>
      <c r="Q408" s="10"/>
      <c r="R408" s="10"/>
      <c r="S408" s="10"/>
      <c r="T408" s="10"/>
      <c r="U408" s="10"/>
      <c r="V408" s="10"/>
      <c r="W408" s="10"/>
      <c r="X408" s="10"/>
      <c r="Y408" s="10"/>
      <c r="Z408" s="10"/>
    </row>
    <row r="409" spans="1:26" ht="14" hidden="1">
      <c r="A409" s="10"/>
      <c r="B409" s="181"/>
      <c r="C409" s="181"/>
      <c r="D409" s="181"/>
      <c r="E409" s="181"/>
      <c r="F409" s="181"/>
      <c r="G409" s="181"/>
      <c r="H409" s="10"/>
      <c r="I409" s="10"/>
      <c r="J409" s="10"/>
      <c r="K409" s="10"/>
      <c r="L409" s="10"/>
      <c r="M409" s="10"/>
      <c r="N409" s="10"/>
      <c r="O409" s="10"/>
      <c r="P409" s="10"/>
      <c r="Q409" s="10"/>
      <c r="R409" s="10"/>
      <c r="S409" s="10"/>
      <c r="T409" s="10"/>
      <c r="U409" s="10"/>
      <c r="V409" s="10"/>
      <c r="W409" s="10"/>
      <c r="X409" s="10"/>
      <c r="Y409" s="10"/>
      <c r="Z409" s="10"/>
    </row>
    <row r="410" spans="1:26" ht="14" hidden="1">
      <c r="A410" s="10"/>
      <c r="B410" s="181"/>
      <c r="C410" s="181"/>
      <c r="D410" s="181"/>
      <c r="E410" s="181"/>
      <c r="F410" s="181"/>
      <c r="G410" s="181"/>
      <c r="H410" s="10"/>
      <c r="I410" s="10"/>
      <c r="J410" s="10"/>
      <c r="K410" s="10"/>
      <c r="L410" s="10"/>
      <c r="M410" s="10"/>
      <c r="N410" s="10"/>
      <c r="O410" s="10"/>
      <c r="P410" s="10"/>
      <c r="Q410" s="10"/>
      <c r="R410" s="10"/>
      <c r="S410" s="10"/>
      <c r="T410" s="10"/>
      <c r="U410" s="10"/>
      <c r="V410" s="10"/>
      <c r="W410" s="10"/>
      <c r="X410" s="10"/>
      <c r="Y410" s="10"/>
      <c r="Z410" s="10"/>
    </row>
    <row r="411" spans="1:26" ht="14" hidden="1">
      <c r="A411" s="10"/>
      <c r="B411" s="181"/>
      <c r="C411" s="181"/>
      <c r="D411" s="181"/>
      <c r="E411" s="181"/>
      <c r="F411" s="181"/>
      <c r="G411" s="181"/>
      <c r="H411" s="10"/>
      <c r="I411" s="10"/>
      <c r="J411" s="10"/>
      <c r="K411" s="10"/>
      <c r="L411" s="10"/>
      <c r="M411" s="10"/>
      <c r="N411" s="10"/>
      <c r="O411" s="10"/>
      <c r="P411" s="10"/>
      <c r="Q411" s="10"/>
      <c r="R411" s="10"/>
      <c r="S411" s="10"/>
      <c r="T411" s="10"/>
      <c r="U411" s="10"/>
      <c r="V411" s="10"/>
      <c r="W411" s="10"/>
      <c r="X411" s="10"/>
      <c r="Y411" s="10"/>
      <c r="Z411" s="10"/>
    </row>
    <row r="412" spans="1:26" ht="14" hidden="1">
      <c r="A412" s="10"/>
      <c r="B412" s="181"/>
      <c r="C412" s="181"/>
      <c r="D412" s="181"/>
      <c r="E412" s="181"/>
      <c r="F412" s="181"/>
      <c r="G412" s="181"/>
      <c r="H412" s="10"/>
      <c r="I412" s="10"/>
      <c r="J412" s="10"/>
      <c r="K412" s="10"/>
      <c r="L412" s="10"/>
      <c r="M412" s="10"/>
      <c r="N412" s="10"/>
      <c r="O412" s="10"/>
      <c r="P412" s="10"/>
      <c r="Q412" s="10"/>
      <c r="R412" s="10"/>
      <c r="S412" s="10"/>
      <c r="T412" s="10"/>
      <c r="U412" s="10"/>
      <c r="V412" s="10"/>
      <c r="W412" s="10"/>
      <c r="X412" s="10"/>
      <c r="Y412" s="10"/>
      <c r="Z412" s="10"/>
    </row>
    <row r="413" spans="1:26" ht="14" hidden="1">
      <c r="A413" s="10"/>
      <c r="B413" s="181"/>
      <c r="C413" s="181"/>
      <c r="D413" s="181"/>
      <c r="E413" s="181"/>
      <c r="F413" s="181"/>
      <c r="G413" s="181"/>
      <c r="H413" s="10"/>
      <c r="I413" s="10"/>
      <c r="J413" s="10"/>
      <c r="K413" s="10"/>
      <c r="L413" s="10"/>
      <c r="M413" s="10"/>
      <c r="N413" s="10"/>
      <c r="O413" s="10"/>
      <c r="P413" s="10"/>
      <c r="Q413" s="10"/>
      <c r="R413" s="10"/>
      <c r="S413" s="10"/>
      <c r="T413" s="10"/>
      <c r="U413" s="10"/>
      <c r="V413" s="10"/>
      <c r="W413" s="10"/>
      <c r="X413" s="10"/>
      <c r="Y413" s="10"/>
      <c r="Z413" s="10"/>
    </row>
    <row r="414" spans="1:26" ht="14" hidden="1">
      <c r="A414" s="10"/>
      <c r="B414" s="181"/>
      <c r="C414" s="181"/>
      <c r="D414" s="181"/>
      <c r="E414" s="181"/>
      <c r="F414" s="181"/>
      <c r="G414" s="181"/>
      <c r="H414" s="10"/>
      <c r="I414" s="10"/>
      <c r="J414" s="10"/>
      <c r="K414" s="10"/>
      <c r="L414" s="10"/>
      <c r="M414" s="10"/>
      <c r="N414" s="10"/>
      <c r="O414" s="10"/>
      <c r="P414" s="10"/>
      <c r="Q414" s="10"/>
      <c r="R414" s="10"/>
      <c r="S414" s="10"/>
      <c r="T414" s="10"/>
      <c r="U414" s="10"/>
      <c r="V414" s="10"/>
      <c r="W414" s="10"/>
      <c r="X414" s="10"/>
      <c r="Y414" s="10"/>
      <c r="Z414" s="10"/>
    </row>
    <row r="415" spans="1:26" ht="14" hidden="1">
      <c r="A415" s="10"/>
      <c r="B415" s="181"/>
      <c r="C415" s="181"/>
      <c r="D415" s="181"/>
      <c r="E415" s="181"/>
      <c r="F415" s="181"/>
      <c r="G415" s="181"/>
      <c r="H415" s="10"/>
      <c r="I415" s="10"/>
      <c r="J415" s="10"/>
      <c r="K415" s="10"/>
      <c r="L415" s="10"/>
      <c r="M415" s="10"/>
      <c r="N415" s="10"/>
      <c r="O415" s="10"/>
      <c r="P415" s="10"/>
      <c r="Q415" s="10"/>
      <c r="R415" s="10"/>
      <c r="S415" s="10"/>
      <c r="T415" s="10"/>
      <c r="U415" s="10"/>
      <c r="V415" s="10"/>
      <c r="W415" s="10"/>
      <c r="X415" s="10"/>
      <c r="Y415" s="10"/>
      <c r="Z415" s="10"/>
    </row>
    <row r="416" spans="1:26" ht="14" hidden="1">
      <c r="A416" s="10"/>
      <c r="B416" s="181"/>
      <c r="C416" s="181"/>
      <c r="D416" s="181"/>
      <c r="E416" s="181"/>
      <c r="F416" s="181"/>
      <c r="G416" s="181"/>
      <c r="H416" s="10"/>
      <c r="I416" s="10"/>
      <c r="J416" s="10"/>
      <c r="K416" s="10"/>
      <c r="L416" s="10"/>
      <c r="M416" s="10"/>
      <c r="N416" s="10"/>
      <c r="O416" s="10"/>
      <c r="P416" s="10"/>
      <c r="Q416" s="10"/>
      <c r="R416" s="10"/>
      <c r="S416" s="10"/>
      <c r="T416" s="10"/>
      <c r="U416" s="10"/>
      <c r="V416" s="10"/>
      <c r="W416" s="10"/>
      <c r="X416" s="10"/>
      <c r="Y416" s="10"/>
      <c r="Z416" s="10"/>
    </row>
    <row r="417" spans="1:26" ht="14" hidden="1">
      <c r="A417" s="10"/>
      <c r="B417" s="181"/>
      <c r="C417" s="181"/>
      <c r="D417" s="181"/>
      <c r="E417" s="181"/>
      <c r="F417" s="181"/>
      <c r="G417" s="181"/>
      <c r="H417" s="10"/>
      <c r="I417" s="10"/>
      <c r="J417" s="10"/>
      <c r="K417" s="10"/>
      <c r="L417" s="10"/>
      <c r="M417" s="10"/>
      <c r="N417" s="10"/>
      <c r="O417" s="10"/>
      <c r="P417" s="10"/>
      <c r="Q417" s="10"/>
      <c r="R417" s="10"/>
      <c r="S417" s="10"/>
      <c r="T417" s="10"/>
      <c r="U417" s="10"/>
      <c r="V417" s="10"/>
      <c r="W417" s="10"/>
      <c r="X417" s="10"/>
      <c r="Y417" s="10"/>
      <c r="Z417" s="10"/>
    </row>
    <row r="418" spans="1:26" ht="14" hidden="1">
      <c r="A418" s="10"/>
      <c r="B418" s="181"/>
      <c r="C418" s="181"/>
      <c r="D418" s="181"/>
      <c r="E418" s="181"/>
      <c r="F418" s="181"/>
      <c r="G418" s="181"/>
      <c r="H418" s="10"/>
      <c r="I418" s="10"/>
      <c r="J418" s="10"/>
      <c r="K418" s="10"/>
      <c r="L418" s="10"/>
      <c r="M418" s="10"/>
      <c r="N418" s="10"/>
      <c r="O418" s="10"/>
      <c r="P418" s="10"/>
      <c r="Q418" s="10"/>
      <c r="R418" s="10"/>
      <c r="S418" s="10"/>
      <c r="T418" s="10"/>
      <c r="U418" s="10"/>
      <c r="V418" s="10"/>
      <c r="W418" s="10"/>
      <c r="X418" s="10"/>
      <c r="Y418" s="10"/>
      <c r="Z418" s="10"/>
    </row>
    <row r="419" spans="1:26" ht="14" hidden="1">
      <c r="A419" s="10"/>
      <c r="B419" s="181"/>
      <c r="C419" s="181"/>
      <c r="D419" s="181"/>
      <c r="E419" s="181"/>
      <c r="F419" s="181"/>
      <c r="G419" s="181"/>
      <c r="H419" s="10"/>
      <c r="I419" s="10"/>
      <c r="J419" s="10"/>
      <c r="K419" s="10"/>
      <c r="L419" s="10"/>
      <c r="M419" s="10"/>
      <c r="N419" s="10"/>
      <c r="O419" s="10"/>
      <c r="P419" s="10"/>
      <c r="Q419" s="10"/>
      <c r="R419" s="10"/>
      <c r="S419" s="10"/>
      <c r="T419" s="10"/>
      <c r="U419" s="10"/>
      <c r="V419" s="10"/>
      <c r="W419" s="10"/>
      <c r="X419" s="10"/>
      <c r="Y419" s="10"/>
      <c r="Z419" s="10"/>
    </row>
    <row r="420" spans="1:26" ht="14" hidden="1">
      <c r="A420" s="10"/>
      <c r="B420" s="181"/>
      <c r="C420" s="181"/>
      <c r="D420" s="181"/>
      <c r="E420" s="181"/>
      <c r="F420" s="181"/>
      <c r="G420" s="181"/>
      <c r="H420" s="10"/>
      <c r="I420" s="10"/>
      <c r="J420" s="10"/>
      <c r="K420" s="10"/>
      <c r="L420" s="10"/>
      <c r="M420" s="10"/>
      <c r="N420" s="10"/>
      <c r="O420" s="10"/>
      <c r="P420" s="10"/>
      <c r="Q420" s="10"/>
      <c r="R420" s="10"/>
      <c r="S420" s="10"/>
      <c r="T420" s="10"/>
      <c r="U420" s="10"/>
      <c r="V420" s="10"/>
      <c r="W420" s="10"/>
      <c r="X420" s="10"/>
      <c r="Y420" s="10"/>
      <c r="Z420" s="10"/>
    </row>
    <row r="421" spans="1:26" ht="14" hidden="1">
      <c r="A421" s="10"/>
      <c r="B421" s="181"/>
      <c r="C421" s="181"/>
      <c r="D421" s="181"/>
      <c r="E421" s="181"/>
      <c r="F421" s="181"/>
      <c r="G421" s="181"/>
      <c r="H421" s="10"/>
      <c r="I421" s="10"/>
      <c r="J421" s="10"/>
      <c r="K421" s="10"/>
      <c r="L421" s="10"/>
      <c r="M421" s="10"/>
      <c r="N421" s="10"/>
      <c r="O421" s="10"/>
      <c r="P421" s="10"/>
      <c r="Q421" s="10"/>
      <c r="R421" s="10"/>
      <c r="S421" s="10"/>
      <c r="T421" s="10"/>
      <c r="U421" s="10"/>
      <c r="V421" s="10"/>
      <c r="W421" s="10"/>
      <c r="X421" s="10"/>
      <c r="Y421" s="10"/>
      <c r="Z421" s="10"/>
    </row>
    <row r="422" spans="1:26" ht="14" hidden="1">
      <c r="A422" s="10"/>
      <c r="B422" s="181"/>
      <c r="C422" s="181"/>
      <c r="D422" s="181"/>
      <c r="E422" s="181"/>
      <c r="F422" s="181"/>
      <c r="G422" s="181"/>
      <c r="H422" s="10"/>
      <c r="I422" s="10"/>
      <c r="J422" s="10"/>
      <c r="K422" s="10"/>
      <c r="L422" s="10"/>
      <c r="M422" s="10"/>
      <c r="N422" s="10"/>
      <c r="O422" s="10"/>
      <c r="P422" s="10"/>
      <c r="Q422" s="10"/>
      <c r="R422" s="10"/>
      <c r="S422" s="10"/>
      <c r="T422" s="10"/>
      <c r="U422" s="10"/>
      <c r="V422" s="10"/>
      <c r="W422" s="10"/>
      <c r="X422" s="10"/>
      <c r="Y422" s="10"/>
      <c r="Z422" s="10"/>
    </row>
    <row r="423" spans="1:26" ht="14" hidden="1">
      <c r="A423" s="10"/>
      <c r="B423" s="181"/>
      <c r="C423" s="181"/>
      <c r="D423" s="181"/>
      <c r="E423" s="181"/>
      <c r="F423" s="181"/>
      <c r="G423" s="181"/>
      <c r="H423" s="10"/>
      <c r="I423" s="10"/>
      <c r="J423" s="10"/>
      <c r="K423" s="10"/>
      <c r="L423" s="10"/>
      <c r="M423" s="10"/>
      <c r="N423" s="10"/>
      <c r="O423" s="10"/>
      <c r="P423" s="10"/>
      <c r="Q423" s="10"/>
      <c r="R423" s="10"/>
      <c r="S423" s="10"/>
      <c r="T423" s="10"/>
      <c r="U423" s="10"/>
      <c r="V423" s="10"/>
      <c r="W423" s="10"/>
      <c r="X423" s="10"/>
      <c r="Y423" s="10"/>
      <c r="Z423" s="10"/>
    </row>
    <row r="424" spans="1:26" ht="14" hidden="1">
      <c r="A424" s="10"/>
      <c r="B424" s="181"/>
      <c r="C424" s="181"/>
      <c r="D424" s="181"/>
      <c r="E424" s="181"/>
      <c r="F424" s="181"/>
      <c r="G424" s="181"/>
      <c r="H424" s="10"/>
      <c r="I424" s="10"/>
      <c r="J424" s="10"/>
      <c r="K424" s="10"/>
      <c r="L424" s="10"/>
      <c r="M424" s="10"/>
      <c r="N424" s="10"/>
      <c r="O424" s="10"/>
      <c r="P424" s="10"/>
      <c r="Q424" s="10"/>
      <c r="R424" s="10"/>
      <c r="S424" s="10"/>
      <c r="T424" s="10"/>
      <c r="U424" s="10"/>
      <c r="V424" s="10"/>
      <c r="W424" s="10"/>
      <c r="X424" s="10"/>
      <c r="Y424" s="10"/>
      <c r="Z424" s="10"/>
    </row>
    <row r="425" spans="1:26" ht="14" hidden="1">
      <c r="A425" s="10"/>
      <c r="B425" s="181"/>
      <c r="C425" s="181"/>
      <c r="D425" s="181"/>
      <c r="E425" s="181"/>
      <c r="F425" s="181"/>
      <c r="G425" s="181"/>
      <c r="H425" s="10"/>
      <c r="I425" s="10"/>
      <c r="J425" s="10"/>
      <c r="K425" s="10"/>
      <c r="L425" s="10"/>
      <c r="M425" s="10"/>
      <c r="N425" s="10"/>
      <c r="O425" s="10"/>
      <c r="P425" s="10"/>
      <c r="Q425" s="10"/>
      <c r="R425" s="10"/>
      <c r="S425" s="10"/>
      <c r="T425" s="10"/>
      <c r="U425" s="10"/>
      <c r="V425" s="10"/>
      <c r="W425" s="10"/>
      <c r="X425" s="10"/>
      <c r="Y425" s="10"/>
      <c r="Z425" s="10"/>
    </row>
    <row r="426" spans="1:26" ht="14" hidden="1">
      <c r="A426" s="62"/>
      <c r="B426" s="182"/>
      <c r="C426" s="182"/>
      <c r="D426" s="182"/>
      <c r="E426" s="182"/>
      <c r="F426" s="182"/>
      <c r="G426" s="182"/>
      <c r="H426" s="62"/>
      <c r="I426" s="62"/>
      <c r="J426" s="62"/>
      <c r="K426" s="62"/>
      <c r="L426" s="62"/>
      <c r="M426" s="62"/>
      <c r="N426" s="62"/>
      <c r="O426" s="62"/>
      <c r="P426" s="62"/>
      <c r="Q426" s="62"/>
      <c r="R426" s="62"/>
      <c r="S426" s="62"/>
      <c r="T426" s="62"/>
      <c r="U426" s="62"/>
      <c r="V426" s="62"/>
      <c r="W426" s="62"/>
      <c r="X426" s="62"/>
      <c r="Y426" s="62"/>
      <c r="Z426" s="62"/>
    </row>
    <row r="427" spans="1:26" ht="14" hidden="1">
      <c r="A427" s="62"/>
      <c r="B427" s="182"/>
      <c r="C427" s="182"/>
      <c r="D427" s="182"/>
      <c r="E427" s="182"/>
      <c r="F427" s="182"/>
      <c r="G427" s="182"/>
      <c r="H427" s="62"/>
      <c r="I427" s="62"/>
      <c r="J427" s="62"/>
      <c r="K427" s="62"/>
      <c r="L427" s="62"/>
      <c r="M427" s="62"/>
      <c r="N427" s="62"/>
      <c r="O427" s="62"/>
      <c r="P427" s="62"/>
      <c r="Q427" s="62"/>
      <c r="R427" s="62"/>
      <c r="S427" s="62"/>
      <c r="T427" s="62"/>
      <c r="U427" s="62"/>
      <c r="V427" s="62"/>
      <c r="W427" s="62"/>
      <c r="X427" s="62"/>
      <c r="Y427" s="62"/>
      <c r="Z427" s="62"/>
    </row>
    <row r="428" spans="1:26" ht="14" hidden="1">
      <c r="A428" s="62"/>
      <c r="B428" s="182"/>
      <c r="C428" s="182"/>
      <c r="D428" s="182"/>
      <c r="E428" s="182"/>
      <c r="F428" s="182"/>
      <c r="G428" s="182"/>
      <c r="H428" s="62"/>
      <c r="I428" s="62"/>
      <c r="J428" s="62"/>
      <c r="K428" s="62"/>
      <c r="L428" s="62"/>
      <c r="M428" s="62"/>
      <c r="N428" s="62"/>
      <c r="O428" s="62"/>
      <c r="P428" s="62"/>
      <c r="Q428" s="62"/>
      <c r="R428" s="62"/>
      <c r="S428" s="62"/>
      <c r="T428" s="62"/>
      <c r="U428" s="62"/>
      <c r="V428" s="62"/>
      <c r="W428" s="62"/>
      <c r="X428" s="62"/>
      <c r="Y428" s="62"/>
      <c r="Z428" s="62"/>
    </row>
    <row r="429" spans="1:26" ht="14" hidden="1">
      <c r="A429" s="62"/>
      <c r="B429" s="182"/>
      <c r="C429" s="182"/>
      <c r="D429" s="182"/>
      <c r="E429" s="182"/>
      <c r="F429" s="182"/>
      <c r="G429" s="182"/>
      <c r="H429" s="62"/>
      <c r="I429" s="62"/>
      <c r="J429" s="62"/>
      <c r="K429" s="62"/>
      <c r="L429" s="62"/>
      <c r="M429" s="62"/>
      <c r="N429" s="62"/>
      <c r="O429" s="62"/>
      <c r="P429" s="62"/>
      <c r="Q429" s="62"/>
      <c r="R429" s="62"/>
      <c r="S429" s="62"/>
      <c r="T429" s="62"/>
      <c r="U429" s="62"/>
      <c r="V429" s="62"/>
      <c r="W429" s="62"/>
      <c r="X429" s="62"/>
      <c r="Y429" s="62"/>
      <c r="Z429" s="62"/>
    </row>
    <row r="430" spans="1:26" ht="14" hidden="1">
      <c r="A430" s="62"/>
      <c r="B430" s="182"/>
      <c r="C430" s="182"/>
      <c r="D430" s="182"/>
      <c r="E430" s="182"/>
      <c r="F430" s="182"/>
      <c r="G430" s="182"/>
      <c r="H430" s="62"/>
      <c r="I430" s="62"/>
      <c r="J430" s="62"/>
      <c r="K430" s="62"/>
      <c r="L430" s="62"/>
      <c r="M430" s="62"/>
      <c r="N430" s="62"/>
      <c r="O430" s="62"/>
      <c r="P430" s="62"/>
      <c r="Q430" s="62"/>
      <c r="R430" s="62"/>
      <c r="S430" s="62"/>
      <c r="T430" s="62"/>
      <c r="U430" s="62"/>
      <c r="V430" s="62"/>
      <c r="W430" s="62"/>
      <c r="X430" s="62"/>
      <c r="Y430" s="62"/>
      <c r="Z430" s="62"/>
    </row>
    <row r="431" spans="1:26" ht="14" hidden="1">
      <c r="A431" s="62"/>
      <c r="B431" s="182"/>
      <c r="C431" s="182"/>
      <c r="D431" s="182"/>
      <c r="E431" s="182"/>
      <c r="F431" s="182"/>
      <c r="G431" s="182"/>
      <c r="H431" s="62"/>
      <c r="I431" s="62"/>
      <c r="J431" s="62"/>
      <c r="K431" s="62"/>
      <c r="L431" s="62"/>
      <c r="M431" s="62"/>
      <c r="N431" s="62"/>
      <c r="O431" s="62"/>
      <c r="P431" s="62"/>
      <c r="Q431" s="62"/>
      <c r="R431" s="62"/>
      <c r="S431" s="62"/>
      <c r="T431" s="62"/>
      <c r="U431" s="62"/>
      <c r="V431" s="62"/>
      <c r="W431" s="62"/>
      <c r="X431" s="62"/>
      <c r="Y431" s="62"/>
      <c r="Z431" s="62"/>
    </row>
    <row r="432" spans="1:26" ht="14" hidden="1">
      <c r="A432" s="62"/>
      <c r="B432" s="182"/>
      <c r="C432" s="182"/>
      <c r="D432" s="182"/>
      <c r="E432" s="182"/>
      <c r="F432" s="182"/>
      <c r="G432" s="182"/>
      <c r="H432" s="62"/>
      <c r="I432" s="62"/>
      <c r="J432" s="62"/>
      <c r="K432" s="62"/>
      <c r="L432" s="62"/>
      <c r="M432" s="62"/>
      <c r="N432" s="62"/>
      <c r="O432" s="62"/>
      <c r="P432" s="62"/>
      <c r="Q432" s="62"/>
      <c r="R432" s="62"/>
      <c r="S432" s="62"/>
      <c r="T432" s="62"/>
      <c r="U432" s="62"/>
      <c r="V432" s="62"/>
      <c r="W432" s="62"/>
      <c r="X432" s="62"/>
      <c r="Y432" s="62"/>
      <c r="Z432" s="62"/>
    </row>
    <row r="433" spans="1:26" ht="14" hidden="1">
      <c r="A433" s="62"/>
      <c r="B433" s="182"/>
      <c r="C433" s="182"/>
      <c r="D433" s="182"/>
      <c r="E433" s="182"/>
      <c r="F433" s="182"/>
      <c r="G433" s="182"/>
      <c r="H433" s="62"/>
      <c r="I433" s="62"/>
      <c r="J433" s="62"/>
      <c r="K433" s="62"/>
      <c r="L433" s="62"/>
      <c r="M433" s="62"/>
      <c r="N433" s="62"/>
      <c r="O433" s="62"/>
      <c r="P433" s="62"/>
      <c r="Q433" s="62"/>
      <c r="R433" s="62"/>
      <c r="S433" s="62"/>
      <c r="T433" s="62"/>
      <c r="U433" s="62"/>
      <c r="V433" s="62"/>
      <c r="W433" s="62"/>
      <c r="X433" s="62"/>
      <c r="Y433" s="62"/>
      <c r="Z433" s="62"/>
    </row>
    <row r="434" spans="1:26" ht="14" hidden="1">
      <c r="A434" s="62"/>
      <c r="B434" s="182"/>
      <c r="C434" s="182"/>
      <c r="D434" s="182"/>
      <c r="E434" s="182"/>
      <c r="F434" s="182"/>
      <c r="G434" s="182"/>
      <c r="H434" s="62"/>
      <c r="I434" s="62"/>
      <c r="J434" s="62"/>
      <c r="K434" s="62"/>
      <c r="L434" s="62"/>
      <c r="M434" s="62"/>
      <c r="N434" s="62"/>
      <c r="O434" s="62"/>
      <c r="P434" s="62"/>
      <c r="Q434" s="62"/>
      <c r="R434" s="62"/>
      <c r="S434" s="62"/>
      <c r="T434" s="62"/>
      <c r="U434" s="62"/>
      <c r="V434" s="62"/>
      <c r="W434" s="62"/>
      <c r="X434" s="62"/>
      <c r="Y434" s="62"/>
      <c r="Z434" s="62"/>
    </row>
    <row r="435" spans="1:26" ht="14" hidden="1">
      <c r="A435" s="62"/>
      <c r="B435" s="182"/>
      <c r="C435" s="182"/>
      <c r="D435" s="182"/>
      <c r="E435" s="182"/>
      <c r="F435" s="182"/>
      <c r="G435" s="182"/>
      <c r="H435" s="62"/>
      <c r="I435" s="62"/>
      <c r="J435" s="62"/>
      <c r="K435" s="62"/>
      <c r="L435" s="62"/>
      <c r="M435" s="62"/>
      <c r="N435" s="62"/>
      <c r="O435" s="62"/>
      <c r="P435" s="62"/>
      <c r="Q435" s="62"/>
      <c r="R435" s="62"/>
      <c r="S435" s="62"/>
      <c r="T435" s="62"/>
      <c r="U435" s="62"/>
      <c r="V435" s="62"/>
      <c r="W435" s="62"/>
      <c r="X435" s="62"/>
      <c r="Y435" s="62"/>
      <c r="Z435" s="62"/>
    </row>
    <row r="436" spans="1:26" ht="14" hidden="1">
      <c r="A436" s="62"/>
      <c r="B436" s="182"/>
      <c r="C436" s="182"/>
      <c r="D436" s="182"/>
      <c r="E436" s="182"/>
      <c r="F436" s="182"/>
      <c r="G436" s="182"/>
      <c r="H436" s="62"/>
      <c r="I436" s="62"/>
      <c r="J436" s="62"/>
      <c r="K436" s="62"/>
      <c r="L436" s="62"/>
      <c r="M436" s="62"/>
      <c r="N436" s="62"/>
      <c r="O436" s="62"/>
      <c r="P436" s="62"/>
      <c r="Q436" s="62"/>
      <c r="R436" s="62"/>
      <c r="S436" s="62"/>
      <c r="T436" s="62"/>
      <c r="U436" s="62"/>
      <c r="V436" s="62"/>
      <c r="W436" s="62"/>
      <c r="X436" s="62"/>
      <c r="Y436" s="62"/>
      <c r="Z436" s="62"/>
    </row>
    <row r="437" spans="1:26" ht="14" hidden="1">
      <c r="A437" s="62"/>
      <c r="B437" s="182"/>
      <c r="C437" s="182"/>
      <c r="D437" s="182"/>
      <c r="E437" s="182"/>
      <c r="F437" s="182"/>
      <c r="G437" s="182"/>
      <c r="H437" s="62"/>
      <c r="I437" s="62"/>
      <c r="J437" s="62"/>
      <c r="K437" s="62"/>
      <c r="L437" s="62"/>
      <c r="M437" s="62"/>
      <c r="N437" s="62"/>
      <c r="O437" s="62"/>
      <c r="P437" s="62"/>
      <c r="Q437" s="62"/>
      <c r="R437" s="62"/>
      <c r="S437" s="62"/>
      <c r="T437" s="62"/>
      <c r="U437" s="62"/>
      <c r="V437" s="62"/>
      <c r="W437" s="62"/>
      <c r="X437" s="62"/>
      <c r="Y437" s="62"/>
      <c r="Z437" s="62"/>
    </row>
    <row r="438" spans="1:26" ht="14" hidden="1">
      <c r="A438" s="62"/>
      <c r="B438" s="182"/>
      <c r="C438" s="182"/>
      <c r="D438" s="182"/>
      <c r="E438" s="182"/>
      <c r="F438" s="182"/>
      <c r="G438" s="182"/>
      <c r="H438" s="62"/>
      <c r="I438" s="62"/>
      <c r="J438" s="62"/>
      <c r="K438" s="62"/>
      <c r="L438" s="62"/>
      <c r="M438" s="62"/>
      <c r="N438" s="62"/>
      <c r="O438" s="62"/>
      <c r="P438" s="62"/>
      <c r="Q438" s="62"/>
      <c r="R438" s="62"/>
      <c r="S438" s="62"/>
      <c r="T438" s="62"/>
      <c r="U438" s="62"/>
      <c r="V438" s="62"/>
      <c r="W438" s="62"/>
      <c r="X438" s="62"/>
      <c r="Y438" s="62"/>
      <c r="Z438" s="62"/>
    </row>
    <row r="439" spans="1:26" ht="14" hidden="1">
      <c r="A439" s="62"/>
      <c r="B439" s="182"/>
      <c r="C439" s="182"/>
      <c r="D439" s="182"/>
      <c r="E439" s="182"/>
      <c r="F439" s="182"/>
      <c r="G439" s="182"/>
      <c r="H439" s="62"/>
      <c r="I439" s="62"/>
      <c r="J439" s="62"/>
      <c r="K439" s="62"/>
      <c r="L439" s="62"/>
      <c r="M439" s="62"/>
      <c r="N439" s="62"/>
      <c r="O439" s="62"/>
      <c r="P439" s="62"/>
      <c r="Q439" s="62"/>
      <c r="R439" s="62"/>
      <c r="S439" s="62"/>
      <c r="T439" s="62"/>
      <c r="U439" s="62"/>
      <c r="V439" s="62"/>
      <c r="W439" s="62"/>
      <c r="X439" s="62"/>
      <c r="Y439" s="62"/>
      <c r="Z439" s="62"/>
    </row>
    <row r="440" spans="1:26" ht="14" hidden="1">
      <c r="A440" s="62"/>
      <c r="B440" s="182"/>
      <c r="C440" s="182"/>
      <c r="D440" s="182"/>
      <c r="E440" s="182"/>
      <c r="F440" s="182"/>
      <c r="G440" s="182"/>
      <c r="H440" s="62"/>
      <c r="I440" s="62"/>
      <c r="J440" s="62"/>
      <c r="K440" s="62"/>
      <c r="L440" s="62"/>
      <c r="M440" s="62"/>
      <c r="N440" s="62"/>
      <c r="O440" s="62"/>
      <c r="P440" s="62"/>
      <c r="Q440" s="62"/>
      <c r="R440" s="62"/>
      <c r="S440" s="62"/>
      <c r="T440" s="62"/>
      <c r="U440" s="62"/>
      <c r="V440" s="62"/>
      <c r="W440" s="62"/>
      <c r="X440" s="62"/>
      <c r="Y440" s="62"/>
      <c r="Z440" s="62"/>
    </row>
    <row r="441" spans="1:26" ht="14" hidden="1">
      <c r="A441" s="62"/>
      <c r="B441" s="182"/>
      <c r="C441" s="182"/>
      <c r="D441" s="182"/>
      <c r="E441" s="182"/>
      <c r="F441" s="182"/>
      <c r="G441" s="182"/>
      <c r="H441" s="62"/>
      <c r="I441" s="62"/>
      <c r="J441" s="62"/>
      <c r="K441" s="62"/>
      <c r="L441" s="62"/>
      <c r="M441" s="62"/>
      <c r="N441" s="62"/>
      <c r="O441" s="62"/>
      <c r="P441" s="62"/>
      <c r="Q441" s="62"/>
      <c r="R441" s="62"/>
      <c r="S441" s="62"/>
      <c r="T441" s="62"/>
      <c r="U441" s="62"/>
      <c r="V441" s="62"/>
      <c r="W441" s="62"/>
      <c r="X441" s="62"/>
      <c r="Y441" s="62"/>
      <c r="Z441" s="62"/>
    </row>
    <row r="442" spans="1:26" ht="14" hidden="1">
      <c r="A442" s="62"/>
      <c r="B442" s="182"/>
      <c r="C442" s="182"/>
      <c r="D442" s="182"/>
      <c r="E442" s="182"/>
      <c r="F442" s="182"/>
      <c r="G442" s="182"/>
      <c r="H442" s="62"/>
      <c r="I442" s="62"/>
      <c r="J442" s="62"/>
      <c r="K442" s="62"/>
      <c r="L442" s="62"/>
      <c r="M442" s="62"/>
      <c r="N442" s="62"/>
      <c r="O442" s="62"/>
      <c r="P442" s="62"/>
      <c r="Q442" s="62"/>
      <c r="R442" s="62"/>
      <c r="S442" s="62"/>
      <c r="T442" s="62"/>
      <c r="U442" s="62"/>
      <c r="V442" s="62"/>
      <c r="W442" s="62"/>
      <c r="X442" s="62"/>
      <c r="Y442" s="62"/>
      <c r="Z442" s="62"/>
    </row>
    <row r="443" spans="1:26" ht="14">
      <c r="B443" s="183"/>
      <c r="C443" s="183"/>
      <c r="D443" s="183"/>
      <c r="E443" s="183"/>
      <c r="F443" s="183"/>
      <c r="G443" s="183"/>
    </row>
  </sheetData>
  <sheetProtection password="EF6F" sheet="1" objects="1" scenarios="1"/>
  <mergeCells count="2">
    <mergeCell ref="A3:C3"/>
    <mergeCell ref="J43:K43"/>
  </mergeCells>
  <phoneticPr fontId="0" type="noConversion"/>
  <pageMargins left="0.25" right="0.25" top="0.25" bottom="0.25" header="0.5" footer="0.5"/>
  <pageSetup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theme="6" tint="0.39997558519241921"/>
  </sheetPr>
  <dimension ref="A1:S588"/>
  <sheetViews>
    <sheetView showGridLines="0" showRowColHeaders="0" workbookViewId="0"/>
  </sheetViews>
  <sheetFormatPr defaultColWidth="0" defaultRowHeight="12.5" zeroHeight="1"/>
  <cols>
    <col min="1" max="1" width="2.7265625" customWidth="1"/>
    <col min="2" max="2" width="3.7265625" customWidth="1"/>
    <col min="3" max="3" width="21.26953125" customWidth="1"/>
    <col min="4" max="10" width="9.1796875" customWidth="1"/>
    <col min="11" max="11" width="15" customWidth="1"/>
    <col min="12" max="12" width="9.7265625" customWidth="1"/>
    <col min="13" max="13" width="11.7265625" customWidth="1"/>
    <col min="14" max="14" width="9.1796875" customWidth="1"/>
  </cols>
  <sheetData>
    <row r="1" spans="2:14" s="185" customFormat="1">
      <c r="B1" s="1640"/>
      <c r="C1" s="1640"/>
      <c r="D1" s="1640"/>
      <c r="E1" s="1640"/>
      <c r="F1" s="1640"/>
      <c r="G1" s="1640"/>
      <c r="H1" s="1640"/>
      <c r="I1" s="1640"/>
      <c r="J1" s="1640"/>
      <c r="K1" s="1640"/>
      <c r="L1" s="1640"/>
      <c r="M1" s="1640"/>
      <c r="N1" s="1640"/>
    </row>
    <row r="2" spans="2:14" s="185" customFormat="1">
      <c r="B2" s="1640"/>
      <c r="C2" s="1640"/>
      <c r="D2" s="1640"/>
      <c r="E2" s="1640"/>
      <c r="F2" s="1640"/>
      <c r="G2" s="1640"/>
      <c r="H2" s="1640"/>
      <c r="I2" s="1640"/>
      <c r="J2" s="1640"/>
      <c r="K2" s="1640"/>
      <c r="L2" s="1640"/>
      <c r="M2" s="1640"/>
      <c r="N2" s="1640"/>
    </row>
    <row r="3" spans="2:14" s="185" customFormat="1">
      <c r="B3" s="1640"/>
      <c r="C3" s="1640"/>
      <c r="D3" s="1640"/>
      <c r="E3" s="1640"/>
      <c r="F3" s="1640"/>
      <c r="G3" s="1640"/>
      <c r="H3" s="1640"/>
      <c r="I3" s="1640"/>
      <c r="J3" s="1640"/>
      <c r="K3"/>
      <c r="L3" s="1640"/>
      <c r="M3" s="1640"/>
      <c r="N3" s="1640"/>
    </row>
    <row r="4" spans="2:14" s="185" customFormat="1">
      <c r="B4" s="1640"/>
      <c r="C4" s="1640"/>
      <c r="D4" s="1640"/>
      <c r="E4" s="1640"/>
      <c r="F4" s="1640"/>
      <c r="G4" s="1640"/>
      <c r="H4" s="1640"/>
      <c r="I4" s="1640"/>
      <c r="J4" s="1640"/>
      <c r="K4" s="1640"/>
      <c r="L4" s="1640"/>
      <c r="M4" s="1640"/>
      <c r="N4" s="1640"/>
    </row>
    <row r="5" spans="2:14" s="185" customFormat="1" ht="15.5">
      <c r="B5" s="233" t="s">
        <v>3997</v>
      </c>
      <c r="C5" s="1640"/>
      <c r="D5" s="1640"/>
      <c r="E5" s="1640"/>
      <c r="F5" s="1640"/>
      <c r="G5" s="1640"/>
      <c r="H5" s="1640"/>
      <c r="I5" s="1640"/>
      <c r="J5" s="1640"/>
      <c r="K5" s="1640"/>
      <c r="L5" s="1640"/>
      <c r="M5" s="1640"/>
      <c r="N5" s="1640"/>
    </row>
    <row r="6" spans="2:14" s="185" customFormat="1">
      <c r="B6" s="1640"/>
      <c r="C6" s="1640"/>
      <c r="D6" s="1640"/>
      <c r="E6" s="1640"/>
      <c r="F6" s="1640"/>
      <c r="G6" s="1640"/>
      <c r="H6" s="1640"/>
      <c r="I6" s="1640"/>
      <c r="J6" s="1640"/>
      <c r="K6" s="1640"/>
      <c r="L6" s="1640"/>
      <c r="M6" s="1640"/>
      <c r="N6" s="1640"/>
    </row>
    <row r="7" spans="2:14" s="234" customFormat="1" ht="77.25" customHeight="1">
      <c r="B7" s="1355"/>
      <c r="C7" s="1833" t="s">
        <v>3998</v>
      </c>
      <c r="D7" s="1834"/>
      <c r="E7" s="1834"/>
      <c r="F7" s="1834"/>
      <c r="G7" s="1834"/>
      <c r="H7" s="1834"/>
      <c r="I7" s="1834"/>
      <c r="J7" s="1834"/>
      <c r="K7" s="1834"/>
      <c r="L7" s="1834"/>
      <c r="M7" s="1834"/>
      <c r="N7" s="1834"/>
    </row>
    <row r="8" spans="2:14" s="185" customFormat="1" ht="6.75" customHeight="1">
      <c r="B8" s="1640"/>
      <c r="C8" s="1640"/>
      <c r="D8" s="1640"/>
      <c r="E8" s="1640"/>
      <c r="F8" s="1640"/>
      <c r="G8" s="1640"/>
      <c r="H8" s="1640"/>
      <c r="I8" s="1640"/>
      <c r="J8" s="1640"/>
      <c r="K8" s="1640"/>
      <c r="L8" s="1640"/>
      <c r="M8" s="1640"/>
      <c r="N8" s="1640"/>
    </row>
    <row r="9" spans="2:14" s="185" customFormat="1" ht="24" customHeight="1">
      <c r="B9" s="1640"/>
      <c r="C9" s="235" t="s">
        <v>4005</v>
      </c>
      <c r="D9" s="236" t="s">
        <v>17</v>
      </c>
      <c r="E9" s="184"/>
      <c r="F9" s="237"/>
      <c r="G9" s="237"/>
      <c r="H9" s="237"/>
      <c r="I9" s="237"/>
      <c r="J9" s="237"/>
      <c r="K9" s="1355"/>
      <c r="L9" s="1355"/>
      <c r="M9" s="1640"/>
      <c r="N9" s="1640"/>
    </row>
    <row r="10" spans="2:14" s="185" customFormat="1" ht="54" customHeight="1">
      <c r="B10" s="1640"/>
      <c r="C10" s="1838" t="s">
        <v>4068</v>
      </c>
      <c r="D10" s="1835" t="s">
        <v>4007</v>
      </c>
      <c r="E10" s="1836"/>
      <c r="F10" s="1836"/>
      <c r="G10" s="1836"/>
      <c r="H10" s="1836"/>
      <c r="I10" s="1836"/>
      <c r="J10" s="1836"/>
      <c r="K10" s="1836"/>
      <c r="L10" s="1836"/>
      <c r="M10" s="1836"/>
      <c r="N10" s="1836"/>
    </row>
    <row r="11" spans="2:14" s="185" customFormat="1" ht="16.5" customHeight="1">
      <c r="B11" s="1640"/>
      <c r="C11" s="1838"/>
      <c r="D11" s="1835"/>
      <c r="E11" s="1836"/>
      <c r="F11" s="1836"/>
      <c r="G11" s="1836"/>
      <c r="H11" s="1836"/>
      <c r="I11" s="1836"/>
      <c r="J11" s="1836"/>
      <c r="K11" s="1836"/>
      <c r="L11" s="1836"/>
      <c r="M11" s="1836"/>
      <c r="N11" s="1836"/>
    </row>
    <row r="12" spans="2:14" s="185" customFormat="1" ht="37.5" customHeight="1">
      <c r="B12" s="1640"/>
      <c r="C12" s="1838" t="s">
        <v>4069</v>
      </c>
      <c r="D12" s="1835" t="s">
        <v>4009</v>
      </c>
      <c r="E12" s="1836"/>
      <c r="F12" s="1836"/>
      <c r="G12" s="1836"/>
      <c r="H12" s="1836"/>
      <c r="I12" s="1836"/>
      <c r="J12" s="1836"/>
      <c r="K12" s="1836"/>
      <c r="L12" s="1836"/>
      <c r="M12" s="1836"/>
      <c r="N12" s="1836"/>
    </row>
    <row r="13" spans="2:14" s="185" customFormat="1" ht="30.75" customHeight="1">
      <c r="B13" s="1640"/>
      <c r="C13" s="1838"/>
      <c r="D13" s="1835"/>
      <c r="E13" s="1836"/>
      <c r="F13" s="1836"/>
      <c r="G13" s="1836"/>
      <c r="H13" s="1836"/>
      <c r="I13" s="1836"/>
      <c r="J13" s="1836"/>
      <c r="K13" s="1836"/>
      <c r="L13" s="1836"/>
      <c r="M13" s="1836"/>
      <c r="N13" s="1836"/>
    </row>
    <row r="14" spans="2:14" s="185" customFormat="1" ht="37.5" customHeight="1">
      <c r="B14" s="1640"/>
      <c r="C14" s="1838" t="s">
        <v>4070</v>
      </c>
      <c r="D14" s="1835" t="s">
        <v>4011</v>
      </c>
      <c r="E14" s="1836"/>
      <c r="F14" s="1836"/>
      <c r="G14" s="1836"/>
      <c r="H14" s="1836"/>
      <c r="I14" s="1836"/>
      <c r="J14" s="1836"/>
      <c r="K14" s="1836"/>
      <c r="L14" s="1836"/>
      <c r="M14" s="1836"/>
      <c r="N14" s="1836"/>
    </row>
    <row r="15" spans="2:14" s="185" customFormat="1" ht="27.75" customHeight="1">
      <c r="B15" s="1640"/>
      <c r="C15" s="1838"/>
      <c r="D15" s="1835"/>
      <c r="E15" s="1836"/>
      <c r="F15" s="1836"/>
      <c r="G15" s="1836"/>
      <c r="H15" s="1836"/>
      <c r="I15" s="1836"/>
      <c r="J15" s="1836"/>
      <c r="K15" s="1836"/>
      <c r="L15" s="1836"/>
      <c r="M15" s="1836"/>
      <c r="N15" s="1836"/>
    </row>
    <row r="16" spans="2:14" s="185" customFormat="1" ht="37.5" customHeight="1">
      <c r="B16" s="1640"/>
      <c r="C16" s="1838" t="s">
        <v>4071</v>
      </c>
      <c r="D16" s="1835" t="s">
        <v>4013</v>
      </c>
      <c r="E16" s="1836"/>
      <c r="F16" s="1836"/>
      <c r="G16" s="1836"/>
      <c r="H16" s="1836"/>
      <c r="I16" s="1836"/>
      <c r="J16" s="1836"/>
      <c r="K16" s="1836"/>
      <c r="L16" s="1836"/>
      <c r="M16" s="1836"/>
      <c r="N16" s="1836"/>
    </row>
    <row r="17" spans="3:14" s="185" customFormat="1" ht="37.5" customHeight="1">
      <c r="C17" s="1838"/>
      <c r="D17" s="1836"/>
      <c r="E17" s="1836"/>
      <c r="F17" s="1836"/>
      <c r="G17" s="1836"/>
      <c r="H17" s="1836"/>
      <c r="I17" s="1836"/>
      <c r="J17" s="1836"/>
      <c r="K17" s="1836"/>
      <c r="L17" s="1836"/>
      <c r="M17" s="1836"/>
      <c r="N17" s="1836"/>
    </row>
    <row r="18" spans="3:14" s="185" customFormat="1" ht="63.75" customHeight="1">
      <c r="C18" s="1646" t="s">
        <v>4072</v>
      </c>
      <c r="D18" s="1835" t="s">
        <v>4015</v>
      </c>
      <c r="E18" s="1836"/>
      <c r="F18" s="1836"/>
      <c r="G18" s="1836"/>
      <c r="H18" s="1836"/>
      <c r="I18" s="1836"/>
      <c r="J18" s="1836"/>
      <c r="K18" s="1836"/>
      <c r="L18" s="1836"/>
      <c r="M18" s="1836"/>
      <c r="N18" s="1836"/>
    </row>
    <row r="19" spans="3:14" s="185" customFormat="1" ht="63.75" customHeight="1">
      <c r="C19" s="238"/>
      <c r="D19" s="239"/>
      <c r="E19" s="1643"/>
      <c r="F19" s="1643"/>
      <c r="G19" s="1643"/>
      <c r="H19" s="1643"/>
      <c r="I19" s="1643"/>
      <c r="J19" s="1643"/>
      <c r="K19" s="1643"/>
      <c r="L19" s="1643"/>
      <c r="M19" s="1643"/>
      <c r="N19" s="1643"/>
    </row>
    <row r="20" spans="3:14" s="185" customFormat="1" ht="37.5" customHeight="1">
      <c r="C20" s="1838" t="s">
        <v>4073</v>
      </c>
      <c r="D20" s="1835" t="s">
        <v>4074</v>
      </c>
      <c r="E20" s="1836"/>
      <c r="F20" s="1836"/>
      <c r="G20" s="1836"/>
      <c r="H20" s="1836"/>
      <c r="I20" s="1836"/>
      <c r="J20" s="1836"/>
      <c r="K20" s="1836"/>
      <c r="L20" s="1836"/>
      <c r="M20" s="1836"/>
      <c r="N20" s="1836"/>
    </row>
    <row r="21" spans="3:14" s="185" customFormat="1" ht="40.5" customHeight="1">
      <c r="C21" s="1838"/>
      <c r="D21" s="1836"/>
      <c r="E21" s="1836"/>
      <c r="F21" s="1836"/>
      <c r="G21" s="1836"/>
      <c r="H21" s="1836"/>
      <c r="I21" s="1836"/>
      <c r="J21" s="1836"/>
      <c r="K21" s="1836"/>
      <c r="L21" s="1836"/>
      <c r="M21" s="1836"/>
      <c r="N21" s="1836"/>
    </row>
    <row r="22" spans="3:14" s="185" customFormat="1" ht="37.5" customHeight="1">
      <c r="C22" s="1838" t="s">
        <v>4075</v>
      </c>
      <c r="D22" s="1835" t="s">
        <v>4076</v>
      </c>
      <c r="E22" s="1836"/>
      <c r="F22" s="1836"/>
      <c r="G22" s="1836"/>
      <c r="H22" s="1836"/>
      <c r="I22" s="1836"/>
      <c r="J22" s="1836"/>
      <c r="K22" s="1836"/>
      <c r="L22" s="1836"/>
      <c r="M22" s="1836"/>
      <c r="N22" s="1836"/>
    </row>
    <row r="23" spans="3:14" s="185" customFormat="1" ht="37.5" customHeight="1">
      <c r="C23" s="1838"/>
      <c r="D23" s="1836"/>
      <c r="E23" s="1836"/>
      <c r="F23" s="1836"/>
      <c r="G23" s="1836"/>
      <c r="H23" s="1836"/>
      <c r="I23" s="1836"/>
      <c r="J23" s="1836"/>
      <c r="K23" s="1836"/>
      <c r="L23" s="1836"/>
      <c r="M23" s="1836"/>
      <c r="N23" s="1836"/>
    </row>
    <row r="24" spans="3:14" s="185" customFormat="1" ht="37.5" customHeight="1">
      <c r="C24" s="1837" t="s">
        <v>4077</v>
      </c>
      <c r="D24" s="1835" t="s">
        <v>4078</v>
      </c>
      <c r="E24" s="1836"/>
      <c r="F24" s="1836"/>
      <c r="G24" s="1836"/>
      <c r="H24" s="1836"/>
      <c r="I24" s="1836"/>
      <c r="J24" s="1836"/>
      <c r="K24" s="1836"/>
      <c r="L24" s="1836"/>
      <c r="M24" s="1836"/>
      <c r="N24" s="1836"/>
    </row>
    <row r="25" spans="3:14" s="185" customFormat="1" ht="47.25" customHeight="1">
      <c r="C25" s="1837"/>
      <c r="D25" s="1836"/>
      <c r="E25" s="1836"/>
      <c r="F25" s="1836"/>
      <c r="G25" s="1836"/>
      <c r="H25" s="1836"/>
      <c r="I25" s="1836"/>
      <c r="J25" s="1836"/>
      <c r="K25" s="1836"/>
      <c r="L25" s="1836"/>
      <c r="M25" s="1836"/>
      <c r="N25" s="1836"/>
    </row>
    <row r="26" spans="3:14" s="185" customFormat="1" ht="88.5" customHeight="1">
      <c r="C26" s="1645" t="s">
        <v>4079</v>
      </c>
      <c r="D26" s="1835" t="s">
        <v>4080</v>
      </c>
      <c r="E26" s="1836"/>
      <c r="F26" s="1836"/>
      <c r="G26" s="1836"/>
      <c r="H26" s="1836"/>
      <c r="I26" s="1836"/>
      <c r="J26" s="1836"/>
      <c r="K26" s="1836"/>
      <c r="L26" s="1836"/>
      <c r="M26" s="1836"/>
      <c r="N26" s="1836"/>
    </row>
    <row r="27" spans="3:14" s="185" customFormat="1" ht="37.5" customHeight="1">
      <c r="C27" s="1837" t="s">
        <v>4081</v>
      </c>
      <c r="D27" s="1835" t="s">
        <v>4082</v>
      </c>
      <c r="E27" s="1836"/>
      <c r="F27" s="1836"/>
      <c r="G27" s="1836"/>
      <c r="H27" s="1836"/>
      <c r="I27" s="1836"/>
      <c r="J27" s="1836"/>
      <c r="K27" s="1836"/>
      <c r="L27" s="1836"/>
      <c r="M27" s="1836"/>
      <c r="N27" s="1836"/>
    </row>
    <row r="28" spans="3:14" s="185" customFormat="1" ht="61.5" customHeight="1">
      <c r="C28" s="1837"/>
      <c r="D28" s="1836"/>
      <c r="E28" s="1836"/>
      <c r="F28" s="1836"/>
      <c r="G28" s="1836"/>
      <c r="H28" s="1836"/>
      <c r="I28" s="1836"/>
      <c r="J28" s="1836"/>
      <c r="K28" s="1836"/>
      <c r="L28" s="1836"/>
      <c r="M28" s="1836"/>
      <c r="N28" s="1836"/>
    </row>
    <row r="29" spans="3:14" s="185" customFormat="1" ht="37.5" customHeight="1">
      <c r="C29" s="1837" t="s">
        <v>4083</v>
      </c>
      <c r="D29" s="1835" t="s">
        <v>4084</v>
      </c>
      <c r="E29" s="1836"/>
      <c r="F29" s="1836"/>
      <c r="G29" s="1836"/>
      <c r="H29" s="1836"/>
      <c r="I29" s="1836"/>
      <c r="J29" s="1836"/>
      <c r="K29" s="1836"/>
      <c r="L29" s="1836"/>
      <c r="M29" s="1836"/>
      <c r="N29" s="1836"/>
    </row>
    <row r="30" spans="3:14" s="185" customFormat="1" ht="57.75" customHeight="1">
      <c r="C30" s="1837"/>
      <c r="D30" s="1836"/>
      <c r="E30" s="1836"/>
      <c r="F30" s="1836"/>
      <c r="G30" s="1836"/>
      <c r="H30" s="1836"/>
      <c r="I30" s="1836"/>
      <c r="J30" s="1836"/>
      <c r="K30" s="1836"/>
      <c r="L30" s="1836"/>
      <c r="M30" s="1836"/>
      <c r="N30" s="1836"/>
    </row>
    <row r="31" spans="3:14" s="185" customFormat="1" ht="57.75" customHeight="1">
      <c r="C31" s="240"/>
      <c r="D31" s="1643"/>
      <c r="E31" s="1643"/>
      <c r="F31" s="1643"/>
      <c r="G31" s="1643"/>
      <c r="H31" s="1643"/>
      <c r="I31" s="1643"/>
      <c r="J31" s="1643"/>
      <c r="K31" s="1643"/>
      <c r="L31" s="1643"/>
      <c r="M31" s="1643"/>
      <c r="N31" s="1643"/>
    </row>
    <row r="32" spans="3:14" s="185" customFormat="1" ht="37.5" customHeight="1">
      <c r="C32" s="1837" t="s">
        <v>4085</v>
      </c>
      <c r="D32" s="1835" t="s">
        <v>4086</v>
      </c>
      <c r="E32" s="1836"/>
      <c r="F32" s="1836"/>
      <c r="G32" s="1836"/>
      <c r="H32" s="1836"/>
      <c r="I32" s="1836"/>
      <c r="J32" s="1836"/>
      <c r="K32" s="1836"/>
      <c r="L32" s="1836"/>
      <c r="M32" s="1836"/>
      <c r="N32" s="1836"/>
    </row>
    <row r="33" spans="3:14" s="185" customFormat="1" ht="60" customHeight="1">
      <c r="C33" s="1837"/>
      <c r="D33" s="1836"/>
      <c r="E33" s="1836"/>
      <c r="F33" s="1836"/>
      <c r="G33" s="1836"/>
      <c r="H33" s="1836"/>
      <c r="I33" s="1836"/>
      <c r="J33" s="1836"/>
      <c r="K33" s="1836"/>
      <c r="L33" s="1836"/>
      <c r="M33" s="1836"/>
      <c r="N33" s="1836"/>
    </row>
    <row r="34" spans="3:14" s="185" customFormat="1" ht="37.5" customHeight="1">
      <c r="C34" s="1837" t="s">
        <v>4087</v>
      </c>
      <c r="D34" s="1835" t="s">
        <v>4088</v>
      </c>
      <c r="E34" s="1836"/>
      <c r="F34" s="1836"/>
      <c r="G34" s="1836"/>
      <c r="H34" s="1836"/>
      <c r="I34" s="1836"/>
      <c r="J34" s="1836"/>
      <c r="K34" s="1836"/>
      <c r="L34" s="1836"/>
      <c r="M34" s="1836"/>
      <c r="N34" s="1836"/>
    </row>
    <row r="35" spans="3:14" s="185" customFormat="1" ht="67.5" customHeight="1">
      <c r="C35" s="1837"/>
      <c r="D35" s="1836"/>
      <c r="E35" s="1836"/>
      <c r="F35" s="1836"/>
      <c r="G35" s="1836"/>
      <c r="H35" s="1836"/>
      <c r="I35" s="1836"/>
      <c r="J35" s="1836"/>
      <c r="K35" s="1836"/>
      <c r="L35" s="1836"/>
      <c r="M35" s="1836"/>
      <c r="N35" s="1836"/>
    </row>
    <row r="36" spans="3:14" s="185" customFormat="1" ht="37.5" customHeight="1">
      <c r="C36" s="1837" t="s">
        <v>4089</v>
      </c>
      <c r="D36" s="1835" t="s">
        <v>4090</v>
      </c>
      <c r="E36" s="1836"/>
      <c r="F36" s="1836"/>
      <c r="G36" s="1836"/>
      <c r="H36" s="1836"/>
      <c r="I36" s="1836"/>
      <c r="J36" s="1836"/>
      <c r="K36" s="1836"/>
      <c r="L36" s="1836"/>
      <c r="M36" s="1836"/>
      <c r="N36" s="1836"/>
    </row>
    <row r="37" spans="3:14" s="185" customFormat="1" ht="55.5" customHeight="1">
      <c r="C37" s="1837"/>
      <c r="D37" s="1836"/>
      <c r="E37" s="1836"/>
      <c r="F37" s="1836"/>
      <c r="G37" s="1836"/>
      <c r="H37" s="1836"/>
      <c r="I37" s="1836"/>
      <c r="J37" s="1836"/>
      <c r="K37" s="1836"/>
      <c r="L37" s="1836"/>
      <c r="M37" s="1836"/>
      <c r="N37" s="1836"/>
    </row>
    <row r="38" spans="3:14" s="185" customFormat="1" ht="37.5" customHeight="1">
      <c r="C38" s="1837" t="s">
        <v>4091</v>
      </c>
      <c r="D38" s="1835" t="s">
        <v>4092</v>
      </c>
      <c r="E38" s="1836"/>
      <c r="F38" s="1836"/>
      <c r="G38" s="1836"/>
      <c r="H38" s="1836"/>
      <c r="I38" s="1836"/>
      <c r="J38" s="1836"/>
      <c r="K38" s="1836"/>
      <c r="L38" s="1836"/>
      <c r="M38" s="1836"/>
      <c r="N38" s="1836"/>
    </row>
    <row r="39" spans="3:14" s="185" customFormat="1" ht="58.5" customHeight="1">
      <c r="C39" s="1837"/>
      <c r="D39" s="1836"/>
      <c r="E39" s="1836"/>
      <c r="F39" s="1836"/>
      <c r="G39" s="1836"/>
      <c r="H39" s="1836"/>
      <c r="I39" s="1836"/>
      <c r="J39" s="1836"/>
      <c r="K39" s="1836"/>
      <c r="L39" s="1836"/>
      <c r="M39" s="1836"/>
      <c r="N39" s="1836"/>
    </row>
    <row r="40" spans="3:14" s="185" customFormat="1" ht="37.5" customHeight="1">
      <c r="C40" s="1837" t="s">
        <v>4093</v>
      </c>
      <c r="D40" s="1835" t="s">
        <v>4094</v>
      </c>
      <c r="E40" s="1836"/>
      <c r="F40" s="1836"/>
      <c r="G40" s="1836"/>
      <c r="H40" s="1836"/>
      <c r="I40" s="1836"/>
      <c r="J40" s="1836"/>
      <c r="K40" s="1836"/>
      <c r="L40" s="1836"/>
      <c r="M40" s="1836"/>
      <c r="N40" s="1836"/>
    </row>
    <row r="41" spans="3:14" s="185" customFormat="1" ht="79.5" customHeight="1">
      <c r="C41" s="1837"/>
      <c r="D41" s="1836"/>
      <c r="E41" s="1836"/>
      <c r="F41" s="1836"/>
      <c r="G41" s="1836"/>
      <c r="H41" s="1836"/>
      <c r="I41" s="1836"/>
      <c r="J41" s="1836"/>
      <c r="K41" s="1836"/>
      <c r="L41" s="1836"/>
      <c r="M41" s="1836"/>
      <c r="N41" s="1836"/>
    </row>
    <row r="42" spans="3:14" s="185" customFormat="1" ht="79.5" customHeight="1">
      <c r="C42" s="240"/>
      <c r="D42" s="1643"/>
      <c r="E42" s="1643"/>
      <c r="F42" s="1643"/>
      <c r="G42" s="1643"/>
      <c r="H42" s="1643"/>
      <c r="I42" s="1643"/>
      <c r="J42" s="1643"/>
      <c r="K42" s="1643"/>
      <c r="L42" s="1643"/>
      <c r="M42" s="1643"/>
      <c r="N42" s="1643"/>
    </row>
    <row r="43" spans="3:14" s="185" customFormat="1" ht="37.5" customHeight="1">
      <c r="C43" s="1837" t="s">
        <v>4095</v>
      </c>
      <c r="D43" s="1835" t="s">
        <v>4096</v>
      </c>
      <c r="E43" s="1836"/>
      <c r="F43" s="1836"/>
      <c r="G43" s="1836"/>
      <c r="H43" s="1836"/>
      <c r="I43" s="1836"/>
      <c r="J43" s="1836"/>
      <c r="K43" s="1836"/>
      <c r="L43" s="1836"/>
      <c r="M43" s="1836"/>
      <c r="N43" s="1836"/>
    </row>
    <row r="44" spans="3:14" s="185" customFormat="1" ht="76.5" customHeight="1">
      <c r="C44" s="1837"/>
      <c r="D44" s="1836"/>
      <c r="E44" s="1836"/>
      <c r="F44" s="1836"/>
      <c r="G44" s="1836"/>
      <c r="H44" s="1836"/>
      <c r="I44" s="1836"/>
      <c r="J44" s="1836"/>
      <c r="K44" s="1836"/>
      <c r="L44" s="1836"/>
      <c r="M44" s="1836"/>
      <c r="N44" s="1836"/>
    </row>
    <row r="45" spans="3:14" s="185" customFormat="1" ht="37.5" customHeight="1">
      <c r="C45" s="1837" t="s">
        <v>4097</v>
      </c>
      <c r="D45" s="1835" t="s">
        <v>4098</v>
      </c>
      <c r="E45" s="1836"/>
      <c r="F45" s="1836"/>
      <c r="G45" s="1836"/>
      <c r="H45" s="1836"/>
      <c r="I45" s="1836"/>
      <c r="J45" s="1836"/>
      <c r="K45" s="1836"/>
      <c r="L45" s="1836"/>
      <c r="M45" s="1836"/>
      <c r="N45" s="1836"/>
    </row>
    <row r="46" spans="3:14" s="185" customFormat="1" ht="78" customHeight="1">
      <c r="C46" s="1837"/>
      <c r="D46" s="1836"/>
      <c r="E46" s="1836"/>
      <c r="F46" s="1836"/>
      <c r="G46" s="1836"/>
      <c r="H46" s="1836"/>
      <c r="I46" s="1836"/>
      <c r="J46" s="1836"/>
      <c r="K46" s="1836"/>
      <c r="L46" s="1836"/>
      <c r="M46" s="1836"/>
      <c r="N46" s="1836"/>
    </row>
    <row r="47" spans="3:14" s="185" customFormat="1" ht="37.5" customHeight="1">
      <c r="C47" s="1837" t="s">
        <v>4099</v>
      </c>
      <c r="D47" s="1835" t="s">
        <v>4100</v>
      </c>
      <c r="E47" s="1836"/>
      <c r="F47" s="1836"/>
      <c r="G47" s="1836"/>
      <c r="H47" s="1836"/>
      <c r="I47" s="1836"/>
      <c r="J47" s="1836"/>
      <c r="K47" s="1836"/>
      <c r="L47" s="1836"/>
      <c r="M47" s="1836"/>
      <c r="N47" s="1836"/>
    </row>
    <row r="48" spans="3:14" s="185" customFormat="1" ht="72.75" customHeight="1">
      <c r="C48" s="1837"/>
      <c r="D48" s="1836"/>
      <c r="E48" s="1836"/>
      <c r="F48" s="1836"/>
      <c r="G48" s="1836"/>
      <c r="H48" s="1836"/>
      <c r="I48" s="1836"/>
      <c r="J48" s="1836"/>
      <c r="K48" s="1836"/>
      <c r="L48" s="1836"/>
      <c r="M48" s="1836"/>
      <c r="N48" s="1836"/>
    </row>
    <row r="49" spans="1:19" s="185" customFormat="1" ht="37.5" customHeight="1">
      <c r="A49" s="1640"/>
      <c r="B49" s="1640"/>
      <c r="C49" s="1837" t="s">
        <v>4101</v>
      </c>
      <c r="D49" s="1835" t="s">
        <v>4102</v>
      </c>
      <c r="E49" s="1836"/>
      <c r="F49" s="1836"/>
      <c r="G49" s="1836"/>
      <c r="H49" s="1836"/>
      <c r="I49" s="1836"/>
      <c r="J49" s="1836"/>
      <c r="K49" s="1836"/>
      <c r="L49" s="1836"/>
      <c r="M49" s="1836"/>
      <c r="N49" s="1836"/>
      <c r="O49" s="1640"/>
      <c r="P49" s="1640"/>
      <c r="Q49" s="1640"/>
      <c r="R49" s="1640"/>
      <c r="S49" s="1640"/>
    </row>
    <row r="50" spans="1:19" s="185" customFormat="1" ht="37.5" customHeight="1">
      <c r="A50" s="1640"/>
      <c r="B50" s="1640"/>
      <c r="C50" s="1837"/>
      <c r="D50" s="1836"/>
      <c r="E50" s="1836"/>
      <c r="F50" s="1836"/>
      <c r="G50" s="1836"/>
      <c r="H50" s="1836"/>
      <c r="I50" s="1836"/>
      <c r="J50" s="1836"/>
      <c r="K50" s="1836"/>
      <c r="L50" s="1836"/>
      <c r="M50" s="1836"/>
      <c r="N50" s="1836"/>
      <c r="O50" s="1640"/>
      <c r="P50" s="1640"/>
      <c r="Q50" s="1640"/>
      <c r="R50" s="1640"/>
      <c r="S50" s="1640"/>
    </row>
    <row r="51" spans="1:19" s="185" customFormat="1" ht="37.5" customHeight="1">
      <c r="A51" s="1640"/>
      <c r="B51" s="1640"/>
      <c r="C51" s="1837"/>
      <c r="D51" s="1836"/>
      <c r="E51" s="1836"/>
      <c r="F51" s="1836"/>
      <c r="G51" s="1836"/>
      <c r="H51" s="1836"/>
      <c r="I51" s="1836"/>
      <c r="J51" s="1836"/>
      <c r="K51" s="1836"/>
      <c r="L51" s="1836"/>
      <c r="M51" s="1836"/>
      <c r="N51" s="1836"/>
      <c r="O51" s="1640"/>
      <c r="P51" s="1640"/>
      <c r="Q51" s="1640"/>
      <c r="R51" s="1640"/>
      <c r="S51" s="1640"/>
    </row>
    <row r="52" spans="1:19" s="185" customFormat="1" ht="37.5" customHeight="1">
      <c r="A52" s="1640"/>
      <c r="B52" s="1640"/>
      <c r="C52" s="1837" t="s">
        <v>4103</v>
      </c>
      <c r="D52" s="1835" t="s">
        <v>4104</v>
      </c>
      <c r="E52" s="1836"/>
      <c r="F52" s="1836"/>
      <c r="G52" s="1836"/>
      <c r="H52" s="1836"/>
      <c r="I52" s="1836"/>
      <c r="J52" s="1836"/>
      <c r="K52" s="1836"/>
      <c r="L52" s="1836"/>
      <c r="M52" s="1836"/>
      <c r="N52" s="1836"/>
      <c r="O52" s="1640"/>
      <c r="P52" s="1640"/>
      <c r="Q52" s="1640"/>
      <c r="R52" s="1640"/>
      <c r="S52" s="1640"/>
    </row>
    <row r="53" spans="1:19" s="185" customFormat="1" ht="69" customHeight="1">
      <c r="A53" s="1640"/>
      <c r="B53" s="1640"/>
      <c r="C53" s="1837"/>
      <c r="D53" s="1836"/>
      <c r="E53" s="1836"/>
      <c r="F53" s="1836"/>
      <c r="G53" s="1836"/>
      <c r="H53" s="1836"/>
      <c r="I53" s="1836"/>
      <c r="J53" s="1836"/>
      <c r="K53" s="1836"/>
      <c r="L53" s="1836"/>
      <c r="M53" s="1836"/>
      <c r="N53" s="1836"/>
      <c r="O53" s="1640"/>
      <c r="P53" s="1640"/>
      <c r="Q53" s="1640"/>
      <c r="R53" s="1640"/>
      <c r="S53" s="1640"/>
    </row>
    <row r="54" spans="1:19" s="185" customFormat="1" ht="108.75" customHeight="1">
      <c r="A54" s="1640"/>
      <c r="B54" s="1640"/>
      <c r="C54" s="1645" t="s">
        <v>4105</v>
      </c>
      <c r="D54" s="1835" t="s">
        <v>4106</v>
      </c>
      <c r="E54" s="1836"/>
      <c r="F54" s="1836"/>
      <c r="G54" s="1836"/>
      <c r="H54" s="1836"/>
      <c r="I54" s="1836"/>
      <c r="J54" s="1836"/>
      <c r="K54" s="1836"/>
      <c r="L54" s="1836"/>
      <c r="M54" s="1836"/>
      <c r="N54" s="1836"/>
      <c r="O54" s="1640"/>
      <c r="P54" s="1640"/>
      <c r="Q54" s="1640"/>
      <c r="R54" s="1640"/>
      <c r="S54" s="1640"/>
    </row>
    <row r="55" spans="1:19" s="185" customFormat="1" ht="114" customHeight="1">
      <c r="A55" s="1640"/>
      <c r="B55" s="1640"/>
      <c r="C55" s="1645" t="s">
        <v>4107</v>
      </c>
      <c r="D55" s="1835" t="s">
        <v>4108</v>
      </c>
      <c r="E55" s="1836"/>
      <c r="F55" s="1836"/>
      <c r="G55" s="1836"/>
      <c r="H55" s="1836"/>
      <c r="I55" s="1836"/>
      <c r="J55" s="1836"/>
      <c r="K55" s="1836"/>
      <c r="L55" s="1836"/>
      <c r="M55" s="1836"/>
      <c r="N55" s="1836"/>
      <c r="O55" s="1640"/>
      <c r="P55" s="1640"/>
      <c r="Q55" s="1640"/>
      <c r="R55" s="1640"/>
      <c r="S55" s="1640"/>
    </row>
    <row r="56" spans="1:19" s="185" customFormat="1">
      <c r="A56" s="1640"/>
      <c r="B56" s="1640"/>
      <c r="C56" s="1640"/>
      <c r="D56" s="1640"/>
      <c r="E56" s="1640"/>
      <c r="F56" s="1640"/>
      <c r="G56" s="1640"/>
      <c r="H56" s="1640"/>
      <c r="I56" s="1640"/>
      <c r="J56" s="1640"/>
      <c r="K56" s="1640"/>
      <c r="L56" s="1640"/>
      <c r="M56" s="1640"/>
      <c r="N56" s="1640"/>
      <c r="O56" s="1640"/>
      <c r="P56" s="1640"/>
      <c r="Q56" s="1640"/>
      <c r="R56" s="1640"/>
      <c r="S56" s="1640"/>
    </row>
    <row r="57" spans="1:19" hidden="1">
      <c r="A57" s="4"/>
      <c r="B57" s="4"/>
      <c r="C57" s="4"/>
      <c r="D57" s="4"/>
      <c r="E57" s="4"/>
      <c r="F57" s="4"/>
      <c r="G57" s="4"/>
      <c r="H57" s="4"/>
      <c r="I57" s="4"/>
      <c r="J57" s="4"/>
      <c r="K57" s="4"/>
      <c r="L57" s="4"/>
      <c r="M57" s="4"/>
      <c r="N57" s="4"/>
      <c r="O57" s="4"/>
      <c r="P57" s="4"/>
      <c r="Q57" s="4"/>
      <c r="R57" s="4"/>
      <c r="S57" s="4"/>
    </row>
    <row r="58" spans="1:19" hidden="1">
      <c r="A58" s="4"/>
      <c r="B58" s="4"/>
      <c r="C58" s="4"/>
      <c r="D58" s="4"/>
      <c r="E58" s="4"/>
      <c r="F58" s="4"/>
      <c r="G58" s="4"/>
      <c r="H58" s="4"/>
      <c r="I58" s="4"/>
      <c r="J58" s="4"/>
      <c r="K58" s="4"/>
      <c r="L58" s="4"/>
      <c r="M58" s="4"/>
      <c r="N58" s="4"/>
      <c r="O58" s="4"/>
      <c r="P58" s="4"/>
      <c r="Q58" s="4"/>
      <c r="R58" s="4"/>
      <c r="S58" s="4"/>
    </row>
    <row r="59" spans="1:19" hidden="1">
      <c r="A59" s="4"/>
      <c r="B59" s="4"/>
      <c r="C59" s="4"/>
      <c r="D59" s="4"/>
      <c r="E59" s="4"/>
      <c r="F59" s="4"/>
      <c r="G59" s="4"/>
      <c r="H59" s="4"/>
      <c r="I59" s="4"/>
      <c r="J59" s="4"/>
      <c r="K59" s="4"/>
      <c r="L59" s="4"/>
      <c r="M59" s="4"/>
      <c r="N59" s="4"/>
      <c r="O59" s="4"/>
      <c r="P59" s="4"/>
      <c r="Q59" s="4"/>
      <c r="R59" s="4"/>
      <c r="S59" s="4"/>
    </row>
    <row r="60" spans="1:19" hidden="1">
      <c r="A60" s="4"/>
      <c r="B60" s="4"/>
      <c r="C60" s="4"/>
      <c r="D60" s="4"/>
      <c r="E60" s="4"/>
      <c r="F60" s="4"/>
      <c r="G60" s="4"/>
      <c r="H60" s="4"/>
      <c r="I60" s="4"/>
      <c r="J60" s="4"/>
      <c r="K60" s="4"/>
      <c r="L60" s="4"/>
      <c r="M60" s="4"/>
      <c r="N60" s="4"/>
      <c r="O60" s="4"/>
      <c r="P60" s="4"/>
      <c r="Q60" s="4"/>
      <c r="R60" s="4"/>
      <c r="S60" s="4"/>
    </row>
    <row r="61" spans="1:19" hidden="1">
      <c r="A61" s="4"/>
      <c r="B61" s="4"/>
      <c r="C61" s="4"/>
      <c r="D61" s="4"/>
      <c r="E61" s="4"/>
      <c r="F61" s="4"/>
      <c r="G61" s="4"/>
      <c r="H61" s="4"/>
      <c r="I61" s="4"/>
      <c r="J61" s="4"/>
      <c r="K61" s="4"/>
      <c r="L61" s="4"/>
      <c r="M61" s="4"/>
      <c r="N61" s="4"/>
      <c r="O61" s="4"/>
      <c r="P61" s="4"/>
      <c r="Q61" s="4"/>
      <c r="R61" s="4"/>
      <c r="S61" s="4"/>
    </row>
    <row r="62" spans="1:19" hidden="1">
      <c r="A62" s="4"/>
      <c r="B62" s="4"/>
      <c r="C62" s="4"/>
      <c r="D62" s="4"/>
      <c r="E62" s="4"/>
      <c r="F62" s="4"/>
      <c r="G62" s="4"/>
      <c r="H62" s="4"/>
      <c r="I62" s="4"/>
      <c r="J62" s="4"/>
      <c r="K62" s="4"/>
      <c r="L62" s="4"/>
      <c r="M62" s="4"/>
      <c r="N62" s="4"/>
      <c r="O62" s="4"/>
      <c r="P62" s="4"/>
      <c r="Q62" s="4"/>
      <c r="R62" s="4"/>
      <c r="S62" s="4"/>
    </row>
    <row r="63" spans="1:19" hidden="1">
      <c r="A63" s="4"/>
      <c r="B63" s="4"/>
      <c r="C63" s="4"/>
      <c r="D63" s="4"/>
      <c r="E63" s="4"/>
      <c r="F63" s="4"/>
      <c r="G63" s="4"/>
      <c r="H63" s="4"/>
      <c r="I63" s="4"/>
      <c r="J63" s="4"/>
      <c r="K63" s="4"/>
      <c r="L63" s="4"/>
      <c r="M63" s="4"/>
      <c r="N63" s="4"/>
      <c r="O63" s="4"/>
      <c r="P63" s="4"/>
      <c r="Q63" s="4"/>
      <c r="R63" s="4"/>
      <c r="S63" s="4"/>
    </row>
    <row r="64" spans="1:19" hidden="1">
      <c r="A64" s="4"/>
      <c r="B64" s="4"/>
      <c r="C64" s="4"/>
      <c r="D64" s="4"/>
      <c r="E64" s="4"/>
      <c r="F64" s="4"/>
      <c r="G64" s="4"/>
      <c r="H64" s="4"/>
      <c r="I64" s="4"/>
      <c r="J64" s="4"/>
      <c r="K64" s="4"/>
      <c r="L64" s="4"/>
      <c r="M64" s="4"/>
      <c r="N64" s="4"/>
      <c r="O64" s="4"/>
      <c r="P64" s="4"/>
      <c r="Q64" s="4"/>
      <c r="R64" s="4"/>
      <c r="S64" s="4"/>
    </row>
    <row r="65" spans="1:19" hidden="1">
      <c r="A65" s="4"/>
      <c r="B65" s="4"/>
      <c r="C65" s="4"/>
      <c r="D65" s="4"/>
      <c r="E65" s="4"/>
      <c r="F65" s="4"/>
      <c r="G65" s="4"/>
      <c r="H65" s="4"/>
      <c r="I65" s="4"/>
      <c r="J65" s="4"/>
      <c r="K65" s="4"/>
      <c r="L65" s="4"/>
      <c r="M65" s="4"/>
      <c r="N65" s="4"/>
      <c r="O65" s="4"/>
      <c r="P65" s="4"/>
      <c r="Q65" s="4"/>
      <c r="R65" s="4"/>
      <c r="S65" s="4"/>
    </row>
    <row r="66" spans="1:19" hidden="1">
      <c r="A66" s="4"/>
      <c r="B66" s="4"/>
      <c r="C66" s="4"/>
      <c r="D66" s="4"/>
      <c r="E66" s="4"/>
      <c r="F66" s="4"/>
      <c r="G66" s="4"/>
      <c r="H66" s="4"/>
      <c r="I66" s="4"/>
      <c r="J66" s="4"/>
      <c r="K66" s="4"/>
      <c r="L66" s="4"/>
      <c r="M66" s="4"/>
      <c r="N66" s="4"/>
      <c r="O66" s="4"/>
      <c r="P66" s="4"/>
      <c r="Q66" s="4"/>
      <c r="R66" s="4"/>
      <c r="S66" s="4"/>
    </row>
    <row r="67" spans="1:19" hidden="1">
      <c r="A67" s="4"/>
      <c r="B67" s="4"/>
      <c r="C67" s="4"/>
      <c r="D67" s="4"/>
      <c r="E67" s="4"/>
      <c r="F67" s="4"/>
      <c r="G67" s="4"/>
      <c r="H67" s="4"/>
      <c r="I67" s="4"/>
      <c r="J67" s="4"/>
      <c r="K67" s="4"/>
      <c r="L67" s="4"/>
      <c r="M67" s="4"/>
      <c r="N67" s="4"/>
      <c r="O67" s="4"/>
      <c r="P67" s="4"/>
      <c r="Q67" s="4"/>
      <c r="R67" s="4"/>
      <c r="S67" s="4"/>
    </row>
    <row r="68" spans="1:19" hidden="1">
      <c r="A68" s="4"/>
      <c r="B68" s="4"/>
      <c r="C68" s="4"/>
      <c r="D68" s="4"/>
      <c r="E68" s="4"/>
      <c r="F68" s="4"/>
      <c r="G68" s="4"/>
      <c r="H68" s="4"/>
      <c r="I68" s="4"/>
      <c r="J68" s="4"/>
      <c r="K68" s="4"/>
      <c r="L68" s="4"/>
      <c r="M68" s="4"/>
      <c r="N68" s="4"/>
      <c r="O68" s="4"/>
      <c r="P68" s="4"/>
      <c r="Q68" s="4"/>
      <c r="R68" s="4"/>
      <c r="S68" s="4"/>
    </row>
    <row r="69" spans="1:19" hidden="1">
      <c r="A69" s="4"/>
      <c r="B69" s="4"/>
      <c r="C69" s="4"/>
      <c r="D69" s="4"/>
      <c r="E69" s="4"/>
      <c r="F69" s="4"/>
      <c r="G69" s="4"/>
      <c r="H69" s="4"/>
      <c r="I69" s="4"/>
      <c r="J69" s="4"/>
      <c r="K69" s="4"/>
      <c r="L69" s="4"/>
      <c r="M69" s="4"/>
      <c r="N69" s="4"/>
      <c r="O69" s="4"/>
      <c r="P69" s="4"/>
      <c r="Q69" s="4"/>
      <c r="R69" s="4"/>
      <c r="S69" s="4"/>
    </row>
    <row r="70" spans="1:19" hidden="1">
      <c r="A70" s="4"/>
      <c r="B70" s="4"/>
      <c r="C70" s="4"/>
      <c r="D70" s="4"/>
      <c r="E70" s="4"/>
      <c r="F70" s="4"/>
      <c r="G70" s="4"/>
      <c r="H70" s="4"/>
      <c r="I70" s="4"/>
      <c r="J70" s="4"/>
      <c r="K70" s="4"/>
      <c r="L70" s="4"/>
      <c r="M70" s="4"/>
      <c r="N70" s="4"/>
      <c r="O70" s="4"/>
      <c r="P70" s="4"/>
      <c r="Q70" s="4"/>
      <c r="R70" s="4"/>
      <c r="S70" s="4"/>
    </row>
    <row r="71" spans="1:19" hidden="1">
      <c r="A71" s="4"/>
      <c r="B71" s="4"/>
      <c r="C71" s="4"/>
      <c r="D71" s="4"/>
      <c r="E71" s="4"/>
      <c r="F71" s="4"/>
      <c r="G71" s="4"/>
      <c r="H71" s="4"/>
      <c r="I71" s="4"/>
      <c r="J71" s="4"/>
      <c r="K71" s="4"/>
      <c r="L71" s="4"/>
      <c r="M71" s="4"/>
      <c r="N71" s="4"/>
      <c r="O71" s="4"/>
      <c r="P71" s="4"/>
      <c r="Q71" s="4"/>
      <c r="R71" s="4"/>
      <c r="S71" s="4"/>
    </row>
    <row r="72" spans="1:19" hidden="1">
      <c r="A72" s="4"/>
      <c r="B72" s="4"/>
      <c r="C72" s="4"/>
      <c r="D72" s="4"/>
      <c r="E72" s="4"/>
      <c r="F72" s="4"/>
      <c r="G72" s="4"/>
      <c r="H72" s="4"/>
      <c r="I72" s="4"/>
      <c r="J72" s="4"/>
      <c r="K72" s="4"/>
      <c r="L72" s="4"/>
      <c r="M72" s="4"/>
      <c r="N72" s="4"/>
      <c r="O72" s="4"/>
      <c r="P72" s="4"/>
      <c r="Q72" s="4"/>
      <c r="R72" s="4"/>
      <c r="S72" s="4"/>
    </row>
    <row r="73" spans="1:19" hidden="1">
      <c r="A73" s="4"/>
      <c r="B73" s="4"/>
      <c r="C73" s="4"/>
      <c r="D73" s="4"/>
      <c r="E73" s="4"/>
      <c r="F73" s="4"/>
      <c r="G73" s="4"/>
      <c r="H73" s="4"/>
      <c r="I73" s="4"/>
      <c r="J73" s="4"/>
      <c r="K73" s="4"/>
      <c r="L73" s="4"/>
      <c r="M73" s="4"/>
      <c r="N73" s="4"/>
      <c r="O73" s="4"/>
      <c r="P73" s="4"/>
      <c r="Q73" s="4"/>
      <c r="R73" s="4"/>
      <c r="S73" s="4"/>
    </row>
    <row r="74" spans="1:19" hidden="1">
      <c r="A74" s="4"/>
      <c r="B74" s="4"/>
      <c r="C74" s="4"/>
      <c r="D74" s="4"/>
      <c r="E74" s="4"/>
      <c r="F74" s="4"/>
      <c r="G74" s="4"/>
      <c r="H74" s="4"/>
      <c r="I74" s="4"/>
      <c r="J74" s="4"/>
      <c r="K74" s="4"/>
      <c r="L74" s="4"/>
      <c r="M74" s="4"/>
      <c r="N74" s="4"/>
      <c r="O74" s="4"/>
      <c r="P74" s="4"/>
      <c r="Q74" s="4"/>
      <c r="R74" s="4"/>
      <c r="S74" s="4"/>
    </row>
    <row r="75" spans="1:19" hidden="1">
      <c r="A75" s="4"/>
      <c r="B75" s="4"/>
      <c r="C75" s="4"/>
      <c r="D75" s="4"/>
      <c r="E75" s="4"/>
      <c r="F75" s="4"/>
      <c r="G75" s="4"/>
      <c r="H75" s="4"/>
      <c r="I75" s="4"/>
      <c r="J75" s="4"/>
      <c r="K75" s="4"/>
      <c r="L75" s="4"/>
      <c r="M75" s="4"/>
      <c r="N75" s="4"/>
      <c r="O75" s="4"/>
      <c r="P75" s="4"/>
      <c r="Q75" s="4"/>
      <c r="R75" s="4"/>
      <c r="S75" s="4"/>
    </row>
    <row r="76" spans="1:19" hidden="1">
      <c r="A76" s="4"/>
      <c r="B76" s="4"/>
      <c r="C76" s="4"/>
      <c r="D76" s="4"/>
      <c r="E76" s="4"/>
      <c r="F76" s="4"/>
      <c r="G76" s="4"/>
      <c r="H76" s="4"/>
      <c r="I76" s="4"/>
      <c r="J76" s="4"/>
      <c r="K76" s="4"/>
      <c r="L76" s="4"/>
      <c r="M76" s="4"/>
      <c r="N76" s="4"/>
      <c r="O76" s="4"/>
      <c r="P76" s="4"/>
      <c r="Q76" s="4"/>
      <c r="R76" s="4"/>
      <c r="S76" s="4"/>
    </row>
    <row r="77" spans="1:19" hidden="1">
      <c r="A77" s="4"/>
      <c r="B77" s="4"/>
      <c r="C77" s="4"/>
      <c r="D77" s="4"/>
      <c r="E77" s="4"/>
      <c r="F77" s="4"/>
      <c r="G77" s="4"/>
      <c r="H77" s="4"/>
      <c r="I77" s="4"/>
      <c r="J77" s="4"/>
      <c r="K77" s="4"/>
      <c r="L77" s="4"/>
      <c r="M77" s="4"/>
      <c r="N77" s="4"/>
      <c r="O77" s="4"/>
      <c r="P77" s="4"/>
      <c r="Q77" s="4"/>
      <c r="R77" s="4"/>
      <c r="S77" s="4"/>
    </row>
    <row r="78" spans="1:19" hidden="1">
      <c r="A78" s="4"/>
      <c r="B78" s="4"/>
      <c r="C78" s="4"/>
      <c r="D78" s="4"/>
      <c r="E78" s="4"/>
      <c r="F78" s="4"/>
      <c r="G78" s="4"/>
      <c r="H78" s="4"/>
      <c r="I78" s="4"/>
      <c r="J78" s="4"/>
      <c r="K78" s="4"/>
      <c r="L78" s="4"/>
      <c r="M78" s="4"/>
      <c r="N78" s="4"/>
      <c r="O78" s="4"/>
      <c r="P78" s="4"/>
      <c r="Q78" s="4"/>
      <c r="R78" s="4"/>
      <c r="S78" s="4"/>
    </row>
    <row r="79" spans="1:19" hidden="1">
      <c r="A79" s="4"/>
      <c r="B79" s="4"/>
      <c r="C79" s="4"/>
      <c r="D79" s="4"/>
      <c r="E79" s="4"/>
      <c r="F79" s="4"/>
      <c r="G79" s="4"/>
      <c r="H79" s="4"/>
      <c r="I79" s="4"/>
      <c r="J79" s="4"/>
      <c r="K79" s="4"/>
      <c r="L79" s="4"/>
      <c r="M79" s="4"/>
      <c r="N79" s="4"/>
      <c r="O79" s="4"/>
      <c r="P79" s="4"/>
      <c r="Q79" s="4"/>
      <c r="R79" s="4"/>
      <c r="S79" s="4"/>
    </row>
    <row r="80" spans="1:19" hidden="1">
      <c r="A80" s="4"/>
      <c r="B80" s="4"/>
      <c r="C80" s="4"/>
      <c r="D80" s="4"/>
      <c r="E80" s="4"/>
      <c r="F80" s="4"/>
      <c r="G80" s="4"/>
      <c r="H80" s="4"/>
      <c r="I80" s="4"/>
      <c r="J80" s="4"/>
      <c r="K80" s="4"/>
      <c r="L80" s="4"/>
      <c r="M80" s="4"/>
      <c r="N80" s="4"/>
      <c r="O80" s="4"/>
      <c r="P80" s="4"/>
      <c r="Q80" s="4"/>
      <c r="R80" s="4"/>
      <c r="S80" s="4"/>
    </row>
    <row r="81" spans="1:19" hidden="1">
      <c r="A81" s="4"/>
      <c r="B81" s="4"/>
      <c r="C81" s="4"/>
      <c r="D81" s="4"/>
      <c r="E81" s="4"/>
      <c r="F81" s="4"/>
      <c r="G81" s="4"/>
      <c r="H81" s="4"/>
      <c r="I81" s="4"/>
      <c r="J81" s="4"/>
      <c r="K81" s="4"/>
      <c r="L81" s="4"/>
      <c r="M81" s="4"/>
      <c r="N81" s="4"/>
      <c r="O81" s="4"/>
      <c r="P81" s="4"/>
      <c r="Q81" s="4"/>
      <c r="R81" s="4"/>
      <c r="S81" s="4"/>
    </row>
    <row r="82" spans="1:19" hidden="1">
      <c r="A82" s="4"/>
      <c r="B82" s="4"/>
      <c r="C82" s="4"/>
      <c r="D82" s="4"/>
      <c r="E82" s="4"/>
      <c r="F82" s="4"/>
      <c r="G82" s="4"/>
      <c r="H82" s="4"/>
      <c r="I82" s="4"/>
      <c r="J82" s="4"/>
      <c r="K82" s="4"/>
      <c r="L82" s="4"/>
      <c r="M82" s="4"/>
      <c r="N82" s="4"/>
      <c r="O82" s="4"/>
      <c r="P82" s="4"/>
      <c r="Q82" s="4"/>
      <c r="R82" s="4"/>
      <c r="S82" s="4"/>
    </row>
    <row r="83" spans="1:19" hidden="1">
      <c r="A83" s="4"/>
      <c r="B83" s="4"/>
      <c r="C83" s="4"/>
      <c r="D83" s="4"/>
      <c r="E83" s="4"/>
      <c r="F83" s="4"/>
      <c r="G83" s="4"/>
      <c r="H83" s="4"/>
      <c r="I83" s="4"/>
      <c r="J83" s="4"/>
      <c r="K83" s="4"/>
      <c r="L83" s="4"/>
      <c r="M83" s="4"/>
      <c r="N83" s="4"/>
      <c r="O83" s="4"/>
      <c r="P83" s="4"/>
      <c r="Q83" s="4"/>
      <c r="R83" s="4"/>
      <c r="S83" s="4"/>
    </row>
    <row r="84" spans="1:19" hidden="1">
      <c r="A84" s="4"/>
      <c r="B84" s="4"/>
      <c r="C84" s="4"/>
      <c r="D84" s="4"/>
      <c r="E84" s="4"/>
      <c r="F84" s="4"/>
      <c r="G84" s="4"/>
      <c r="H84" s="4"/>
      <c r="I84" s="4"/>
      <c r="J84" s="4"/>
      <c r="K84" s="4"/>
      <c r="L84" s="4"/>
      <c r="M84" s="4"/>
      <c r="N84" s="4"/>
      <c r="O84" s="4"/>
      <c r="P84" s="4"/>
      <c r="Q84" s="4"/>
      <c r="R84" s="4"/>
      <c r="S84" s="4"/>
    </row>
    <row r="85" spans="1:19" hidden="1">
      <c r="A85" s="4"/>
      <c r="B85" s="4"/>
      <c r="C85" s="4"/>
      <c r="D85" s="4"/>
      <c r="E85" s="4"/>
      <c r="F85" s="4"/>
      <c r="G85" s="4"/>
      <c r="H85" s="4"/>
      <c r="I85" s="4"/>
      <c r="J85" s="4"/>
      <c r="K85" s="4"/>
      <c r="L85" s="4"/>
      <c r="M85" s="4"/>
      <c r="N85" s="4"/>
      <c r="O85" s="4"/>
      <c r="P85" s="4"/>
      <c r="Q85" s="4"/>
      <c r="R85" s="4"/>
      <c r="S85" s="4"/>
    </row>
    <row r="86" spans="1:19" hidden="1">
      <c r="A86" s="4"/>
      <c r="B86" s="4"/>
      <c r="C86" s="4"/>
      <c r="D86" s="4"/>
      <c r="E86" s="4"/>
      <c r="F86" s="4"/>
      <c r="G86" s="4"/>
      <c r="H86" s="4"/>
      <c r="I86" s="4"/>
      <c r="J86" s="4"/>
      <c r="K86" s="4"/>
      <c r="L86" s="4"/>
      <c r="M86" s="4"/>
      <c r="N86" s="4"/>
      <c r="O86" s="4"/>
      <c r="P86" s="4"/>
      <c r="Q86" s="4"/>
      <c r="R86" s="4"/>
      <c r="S86" s="4"/>
    </row>
    <row r="87" spans="1:19" hidden="1">
      <c r="A87" s="4"/>
      <c r="B87" s="4"/>
      <c r="C87" s="4"/>
      <c r="D87" s="4"/>
      <c r="E87" s="4"/>
      <c r="F87" s="4"/>
      <c r="G87" s="4"/>
      <c r="H87" s="4"/>
      <c r="I87" s="4"/>
      <c r="J87" s="4"/>
      <c r="K87" s="4"/>
      <c r="L87" s="4"/>
      <c r="M87" s="4"/>
      <c r="N87" s="4"/>
      <c r="O87" s="4"/>
      <c r="P87" s="4"/>
      <c r="Q87" s="4"/>
      <c r="R87" s="4"/>
      <c r="S87" s="4"/>
    </row>
    <row r="88" spans="1:19" hidden="1">
      <c r="A88" s="4"/>
      <c r="B88" s="4"/>
      <c r="C88" s="4"/>
      <c r="D88" s="4"/>
      <c r="E88" s="4"/>
      <c r="F88" s="4"/>
      <c r="G88" s="4"/>
      <c r="H88" s="4"/>
      <c r="I88" s="4"/>
      <c r="J88" s="4"/>
      <c r="K88" s="4"/>
      <c r="L88" s="4"/>
      <c r="M88" s="4"/>
      <c r="N88" s="4"/>
      <c r="O88" s="4"/>
      <c r="P88" s="4"/>
      <c r="Q88" s="4"/>
      <c r="R88" s="4"/>
      <c r="S88" s="4"/>
    </row>
    <row r="89" spans="1:19" hidden="1">
      <c r="A89" s="4"/>
      <c r="B89" s="4"/>
      <c r="C89" s="4"/>
      <c r="D89" s="4"/>
      <c r="E89" s="4"/>
      <c r="F89" s="4"/>
      <c r="G89" s="4"/>
      <c r="H89" s="4"/>
      <c r="I89" s="4"/>
      <c r="J89" s="4"/>
      <c r="K89" s="4"/>
      <c r="L89" s="4"/>
      <c r="M89" s="4"/>
      <c r="N89" s="4"/>
      <c r="O89" s="4"/>
      <c r="P89" s="4"/>
      <c r="Q89" s="4"/>
      <c r="R89" s="4"/>
      <c r="S89" s="4"/>
    </row>
    <row r="90" spans="1:19" hidden="1">
      <c r="A90" s="4"/>
      <c r="B90" s="4"/>
      <c r="C90" s="4"/>
      <c r="D90" s="4"/>
      <c r="E90" s="4"/>
      <c r="F90" s="4"/>
      <c r="G90" s="4"/>
      <c r="H90" s="4"/>
      <c r="I90" s="4"/>
      <c r="J90" s="4"/>
      <c r="K90" s="4"/>
      <c r="L90" s="4"/>
      <c r="M90" s="4"/>
      <c r="N90" s="4"/>
      <c r="O90" s="4"/>
      <c r="P90" s="4"/>
      <c r="Q90" s="4"/>
      <c r="R90" s="4"/>
      <c r="S90" s="4"/>
    </row>
    <row r="91" spans="1:19" hidden="1">
      <c r="A91" s="4"/>
      <c r="B91" s="4"/>
      <c r="C91" s="4"/>
      <c r="D91" s="4"/>
      <c r="E91" s="4"/>
      <c r="F91" s="4"/>
      <c r="G91" s="4"/>
      <c r="H91" s="4"/>
      <c r="I91" s="4"/>
      <c r="J91" s="4"/>
      <c r="K91" s="4"/>
      <c r="L91" s="4"/>
      <c r="M91" s="4"/>
      <c r="N91" s="4"/>
      <c r="O91" s="4"/>
      <c r="P91" s="4"/>
      <c r="Q91" s="4"/>
      <c r="R91" s="4"/>
      <c r="S91" s="4"/>
    </row>
    <row r="92" spans="1:19" hidden="1">
      <c r="A92" s="4"/>
      <c r="B92" s="4"/>
      <c r="C92" s="4"/>
      <c r="D92" s="4"/>
      <c r="E92" s="4"/>
      <c r="F92" s="4"/>
      <c r="G92" s="4"/>
      <c r="H92" s="4"/>
      <c r="I92" s="4"/>
      <c r="J92" s="4"/>
      <c r="K92" s="4"/>
      <c r="L92" s="4"/>
      <c r="M92" s="4"/>
      <c r="N92" s="4"/>
      <c r="O92" s="4"/>
      <c r="P92" s="4"/>
      <c r="Q92" s="4"/>
      <c r="R92" s="4"/>
      <c r="S92" s="4"/>
    </row>
    <row r="93" spans="1:19" hidden="1">
      <c r="A93" s="4"/>
      <c r="B93" s="4"/>
      <c r="C93" s="4"/>
      <c r="D93" s="4"/>
      <c r="E93" s="4"/>
      <c r="F93" s="4"/>
      <c r="G93" s="4"/>
      <c r="H93" s="4"/>
      <c r="I93" s="4"/>
      <c r="J93" s="4"/>
      <c r="K93" s="4"/>
      <c r="L93" s="4"/>
      <c r="M93" s="4"/>
      <c r="N93" s="4"/>
      <c r="O93" s="4"/>
      <c r="P93" s="4"/>
      <c r="Q93" s="4"/>
      <c r="R93" s="4"/>
      <c r="S93" s="4"/>
    </row>
    <row r="94" spans="1:19" hidden="1">
      <c r="A94" s="4"/>
      <c r="B94" s="4"/>
      <c r="C94" s="4"/>
      <c r="D94" s="4"/>
      <c r="E94" s="4"/>
      <c r="F94" s="4"/>
      <c r="G94" s="4"/>
      <c r="H94" s="4"/>
      <c r="I94" s="4"/>
      <c r="J94" s="4"/>
      <c r="K94" s="4"/>
      <c r="L94" s="4"/>
      <c r="M94" s="4"/>
      <c r="N94" s="4"/>
      <c r="O94" s="4"/>
      <c r="P94" s="4"/>
      <c r="Q94" s="4"/>
      <c r="R94" s="4"/>
      <c r="S94" s="4"/>
    </row>
    <row r="95" spans="1:19" hidden="1">
      <c r="A95" s="4"/>
      <c r="B95" s="4"/>
      <c r="C95" s="4"/>
      <c r="D95" s="4"/>
      <c r="E95" s="4"/>
      <c r="F95" s="4"/>
      <c r="G95" s="4"/>
      <c r="H95" s="4"/>
      <c r="I95" s="4"/>
      <c r="J95" s="4"/>
      <c r="K95" s="4"/>
      <c r="L95" s="4"/>
      <c r="M95" s="4"/>
      <c r="N95" s="4"/>
      <c r="O95" s="4"/>
      <c r="P95" s="4"/>
      <c r="Q95" s="4"/>
      <c r="R95" s="4"/>
      <c r="S95" s="4"/>
    </row>
    <row r="96" spans="1:19" hidden="1">
      <c r="A96" s="4"/>
      <c r="B96" s="4"/>
      <c r="C96" s="4"/>
      <c r="D96" s="4"/>
      <c r="E96" s="4"/>
      <c r="F96" s="4"/>
      <c r="G96" s="4"/>
      <c r="H96" s="4"/>
      <c r="I96" s="4"/>
      <c r="J96" s="4"/>
      <c r="K96" s="4"/>
      <c r="L96" s="4"/>
      <c r="M96" s="4"/>
      <c r="N96" s="4"/>
      <c r="O96" s="4"/>
      <c r="P96" s="4"/>
      <c r="Q96" s="4"/>
      <c r="R96" s="4"/>
      <c r="S96" s="4"/>
    </row>
    <row r="97" spans="1:19" hidden="1">
      <c r="A97" s="4"/>
      <c r="B97" s="4"/>
      <c r="C97" s="4"/>
      <c r="D97" s="4"/>
      <c r="E97" s="4"/>
      <c r="F97" s="4"/>
      <c r="G97" s="4"/>
      <c r="H97" s="4"/>
      <c r="I97" s="4"/>
      <c r="J97" s="4"/>
      <c r="K97" s="4"/>
      <c r="L97" s="4"/>
      <c r="M97" s="4"/>
      <c r="N97" s="4"/>
      <c r="O97" s="4"/>
      <c r="P97" s="4"/>
      <c r="Q97" s="4"/>
      <c r="R97" s="4"/>
      <c r="S97" s="4"/>
    </row>
    <row r="98" spans="1:19" hidden="1">
      <c r="A98" s="4"/>
      <c r="B98" s="4"/>
      <c r="C98" s="4"/>
      <c r="D98" s="4"/>
      <c r="E98" s="4"/>
      <c r="F98" s="4"/>
      <c r="G98" s="4"/>
      <c r="H98" s="4"/>
      <c r="I98" s="4"/>
      <c r="J98" s="4"/>
      <c r="K98" s="4"/>
      <c r="L98" s="4"/>
      <c r="M98" s="4"/>
      <c r="N98" s="4"/>
      <c r="O98" s="4"/>
      <c r="P98" s="4"/>
      <c r="Q98" s="4"/>
      <c r="R98" s="4"/>
      <c r="S98" s="4"/>
    </row>
    <row r="99" spans="1:19" hidden="1">
      <c r="A99" s="4"/>
      <c r="B99" s="4"/>
      <c r="C99" s="4"/>
      <c r="D99" s="4"/>
      <c r="E99" s="4"/>
      <c r="F99" s="4"/>
      <c r="G99" s="4"/>
      <c r="H99" s="4"/>
      <c r="I99" s="4"/>
      <c r="J99" s="4"/>
      <c r="K99" s="4"/>
      <c r="L99" s="4"/>
      <c r="M99" s="4"/>
      <c r="N99" s="4"/>
      <c r="O99" s="4"/>
      <c r="P99" s="4"/>
      <c r="Q99" s="4"/>
      <c r="R99" s="4"/>
      <c r="S99" s="4"/>
    </row>
    <row r="100" spans="1:19" hidden="1">
      <c r="A100" s="4"/>
      <c r="B100" s="4"/>
      <c r="C100" s="4"/>
      <c r="D100" s="4"/>
      <c r="E100" s="4"/>
      <c r="F100" s="4"/>
      <c r="G100" s="4"/>
      <c r="H100" s="4"/>
      <c r="I100" s="4"/>
      <c r="J100" s="4"/>
      <c r="K100" s="4"/>
      <c r="L100" s="4"/>
      <c r="M100" s="4"/>
      <c r="N100" s="4"/>
      <c r="O100" s="4"/>
      <c r="P100" s="4"/>
      <c r="Q100" s="4"/>
      <c r="R100" s="4"/>
      <c r="S100" s="4"/>
    </row>
    <row r="101" spans="1:19" hidden="1">
      <c r="A101" s="4"/>
      <c r="B101" s="4"/>
      <c r="C101" s="4"/>
      <c r="D101" s="4"/>
      <c r="E101" s="4"/>
      <c r="F101" s="4"/>
      <c r="G101" s="4"/>
      <c r="H101" s="4"/>
      <c r="I101" s="4"/>
      <c r="J101" s="4"/>
      <c r="K101" s="4"/>
      <c r="L101" s="4"/>
      <c r="M101" s="4"/>
      <c r="N101" s="4"/>
      <c r="O101" s="4"/>
      <c r="P101" s="4"/>
      <c r="Q101" s="4"/>
      <c r="R101" s="4"/>
      <c r="S101" s="4"/>
    </row>
    <row r="102" spans="1:19" hidden="1">
      <c r="A102" s="4"/>
      <c r="B102" s="4"/>
      <c r="C102" s="4"/>
      <c r="D102" s="4"/>
      <c r="E102" s="4"/>
      <c r="F102" s="4"/>
      <c r="G102" s="4"/>
      <c r="H102" s="4"/>
      <c r="I102" s="4"/>
      <c r="J102" s="4"/>
      <c r="K102" s="4"/>
      <c r="L102" s="4"/>
      <c r="M102" s="4"/>
      <c r="N102" s="4"/>
      <c r="O102" s="4"/>
      <c r="P102" s="4"/>
      <c r="Q102" s="4"/>
      <c r="R102" s="4"/>
      <c r="S102" s="4"/>
    </row>
    <row r="103" spans="1:19" hidden="1">
      <c r="A103" s="4"/>
      <c r="B103" s="4"/>
      <c r="C103" s="4"/>
      <c r="D103" s="4"/>
      <c r="E103" s="4"/>
      <c r="F103" s="4"/>
      <c r="G103" s="4"/>
      <c r="H103" s="4"/>
      <c r="I103" s="4"/>
      <c r="J103" s="4"/>
      <c r="K103" s="4"/>
      <c r="L103" s="4"/>
      <c r="M103" s="4"/>
      <c r="N103" s="4"/>
      <c r="O103" s="4"/>
      <c r="P103" s="4"/>
      <c r="Q103" s="4"/>
      <c r="R103" s="4"/>
      <c r="S103" s="4"/>
    </row>
    <row r="104" spans="1:19" hidden="1">
      <c r="A104" s="4"/>
      <c r="B104" s="4"/>
      <c r="C104" s="4"/>
      <c r="D104" s="4"/>
      <c r="E104" s="4"/>
      <c r="F104" s="4"/>
      <c r="G104" s="4"/>
      <c r="H104" s="4"/>
      <c r="I104" s="4"/>
      <c r="J104" s="4"/>
      <c r="K104" s="4"/>
      <c r="L104" s="4"/>
      <c r="M104" s="4"/>
      <c r="N104" s="4"/>
      <c r="O104" s="4"/>
      <c r="P104" s="4"/>
      <c r="Q104" s="4"/>
      <c r="R104" s="4"/>
      <c r="S104" s="4"/>
    </row>
    <row r="105" spans="1:19" hidden="1">
      <c r="A105" s="4"/>
      <c r="B105" s="4"/>
      <c r="C105" s="4"/>
      <c r="D105" s="4"/>
      <c r="E105" s="4"/>
      <c r="F105" s="4"/>
      <c r="G105" s="4"/>
      <c r="H105" s="4"/>
      <c r="I105" s="4"/>
      <c r="J105" s="4"/>
      <c r="K105" s="4"/>
      <c r="L105" s="4"/>
      <c r="M105" s="4"/>
      <c r="N105" s="4"/>
      <c r="O105" s="4"/>
      <c r="P105" s="4"/>
      <c r="Q105" s="4"/>
      <c r="R105" s="4"/>
      <c r="S105" s="4"/>
    </row>
    <row r="106" spans="1:19" hidden="1">
      <c r="A106" s="4"/>
      <c r="B106" s="4"/>
      <c r="C106" s="4"/>
      <c r="D106" s="4"/>
      <c r="E106" s="4"/>
      <c r="F106" s="4"/>
      <c r="G106" s="4"/>
      <c r="H106" s="4"/>
      <c r="I106" s="4"/>
      <c r="J106" s="4"/>
      <c r="K106" s="4"/>
      <c r="L106" s="4"/>
      <c r="M106" s="4"/>
      <c r="N106" s="4"/>
      <c r="O106" s="4"/>
      <c r="P106" s="4"/>
      <c r="Q106" s="4"/>
      <c r="R106" s="4"/>
      <c r="S106" s="4"/>
    </row>
    <row r="107" spans="1:19" hidden="1">
      <c r="A107" s="4"/>
      <c r="B107" s="4"/>
      <c r="C107" s="4"/>
      <c r="D107" s="4"/>
      <c r="E107" s="4"/>
      <c r="F107" s="4"/>
      <c r="G107" s="4"/>
      <c r="H107" s="4"/>
      <c r="I107" s="4"/>
      <c r="J107" s="4"/>
      <c r="K107" s="4"/>
      <c r="L107" s="4"/>
      <c r="M107" s="4"/>
      <c r="N107" s="4"/>
      <c r="O107" s="4"/>
      <c r="P107" s="4"/>
      <c r="Q107" s="4"/>
      <c r="R107" s="4"/>
      <c r="S107" s="4"/>
    </row>
    <row r="108" spans="1:19" hidden="1">
      <c r="A108" s="4"/>
      <c r="B108" s="4"/>
      <c r="C108" s="4"/>
      <c r="D108" s="4"/>
      <c r="E108" s="4"/>
      <c r="F108" s="4"/>
      <c r="G108" s="4"/>
      <c r="H108" s="4"/>
      <c r="I108" s="4"/>
      <c r="J108" s="4"/>
      <c r="K108" s="4"/>
      <c r="L108" s="4"/>
      <c r="M108" s="4"/>
      <c r="N108" s="4"/>
      <c r="O108" s="4"/>
      <c r="P108" s="4"/>
      <c r="Q108" s="4"/>
      <c r="R108" s="4"/>
      <c r="S108" s="4"/>
    </row>
    <row r="109" spans="1:19" hidden="1">
      <c r="A109" s="4"/>
      <c r="B109" s="4"/>
      <c r="C109" s="4"/>
      <c r="D109" s="4"/>
      <c r="E109" s="4"/>
      <c r="F109" s="4"/>
      <c r="G109" s="4"/>
      <c r="H109" s="4"/>
      <c r="I109" s="4"/>
      <c r="J109" s="4"/>
      <c r="K109" s="4"/>
      <c r="L109" s="4"/>
      <c r="M109" s="4"/>
      <c r="N109" s="4"/>
      <c r="O109" s="4"/>
      <c r="P109" s="4"/>
      <c r="Q109" s="4"/>
      <c r="R109" s="4"/>
      <c r="S109" s="4"/>
    </row>
    <row r="110" spans="1:19" hidden="1">
      <c r="A110" s="4"/>
      <c r="B110" s="4"/>
      <c r="C110" s="4"/>
      <c r="D110" s="4"/>
      <c r="E110" s="4"/>
      <c r="F110" s="4"/>
      <c r="G110" s="4"/>
      <c r="H110" s="4"/>
      <c r="I110" s="4"/>
      <c r="J110" s="4"/>
      <c r="K110" s="4"/>
      <c r="L110" s="4"/>
      <c r="M110" s="4"/>
      <c r="N110" s="4"/>
      <c r="O110" s="4"/>
      <c r="P110" s="4"/>
      <c r="Q110" s="4"/>
      <c r="R110" s="4"/>
      <c r="S110" s="4"/>
    </row>
    <row r="111" spans="1:19" hidden="1">
      <c r="A111" s="4"/>
      <c r="B111" s="4"/>
      <c r="C111" s="4"/>
      <c r="D111" s="4"/>
      <c r="E111" s="4"/>
      <c r="F111" s="4"/>
      <c r="G111" s="4"/>
      <c r="H111" s="4"/>
      <c r="I111" s="4"/>
      <c r="J111" s="4"/>
      <c r="K111" s="4"/>
      <c r="L111" s="4"/>
      <c r="M111" s="4"/>
      <c r="N111" s="4"/>
      <c r="O111" s="4"/>
      <c r="P111" s="4"/>
      <c r="Q111" s="4"/>
      <c r="R111" s="4"/>
      <c r="S111" s="4"/>
    </row>
    <row r="112" spans="1:19" hidden="1">
      <c r="A112" s="4"/>
      <c r="B112" s="4"/>
      <c r="C112" s="4"/>
      <c r="D112" s="4"/>
      <c r="E112" s="4"/>
      <c r="F112" s="4"/>
      <c r="G112" s="4"/>
      <c r="H112" s="4"/>
      <c r="I112" s="4"/>
      <c r="J112" s="4"/>
      <c r="K112" s="4"/>
      <c r="L112" s="4"/>
      <c r="M112" s="4"/>
      <c r="N112" s="4"/>
      <c r="O112" s="4"/>
      <c r="P112" s="4"/>
      <c r="Q112" s="4"/>
      <c r="R112" s="4"/>
      <c r="S112" s="4"/>
    </row>
    <row r="113" spans="1:19" hidden="1">
      <c r="A113" s="4"/>
      <c r="B113" s="4"/>
      <c r="C113" s="4"/>
      <c r="D113" s="4"/>
      <c r="E113" s="4"/>
      <c r="F113" s="4"/>
      <c r="G113" s="4"/>
      <c r="H113" s="4"/>
      <c r="I113" s="4"/>
      <c r="J113" s="4"/>
      <c r="K113" s="4"/>
      <c r="L113" s="4"/>
      <c r="M113" s="4"/>
      <c r="N113" s="4"/>
      <c r="O113" s="4"/>
      <c r="P113" s="4"/>
      <c r="Q113" s="4"/>
      <c r="R113" s="4"/>
      <c r="S113" s="4"/>
    </row>
    <row r="114" spans="1:19" hidden="1">
      <c r="A114" s="4"/>
      <c r="B114" s="4"/>
      <c r="C114" s="4"/>
      <c r="D114" s="4"/>
      <c r="E114" s="4"/>
      <c r="F114" s="4"/>
      <c r="G114" s="4"/>
      <c r="H114" s="4"/>
      <c r="I114" s="4"/>
      <c r="J114" s="4"/>
      <c r="K114" s="4"/>
      <c r="L114" s="4"/>
      <c r="M114" s="4"/>
      <c r="N114" s="4"/>
      <c r="O114" s="4"/>
      <c r="P114" s="4"/>
      <c r="Q114" s="4"/>
      <c r="R114" s="4"/>
      <c r="S114" s="4"/>
    </row>
    <row r="115" spans="1:19" hidden="1">
      <c r="A115" s="4"/>
      <c r="B115" s="4"/>
      <c r="C115" s="4"/>
      <c r="D115" s="4"/>
      <c r="E115" s="4"/>
      <c r="F115" s="4"/>
      <c r="G115" s="4"/>
      <c r="H115" s="4"/>
      <c r="I115" s="4"/>
      <c r="J115" s="4"/>
      <c r="K115" s="4"/>
      <c r="L115" s="4"/>
      <c r="M115" s="4"/>
      <c r="N115" s="4"/>
      <c r="O115" s="4"/>
      <c r="P115" s="4"/>
      <c r="Q115" s="4"/>
      <c r="R115" s="4"/>
      <c r="S115" s="4"/>
    </row>
    <row r="116" spans="1:19" hidden="1">
      <c r="A116" s="4"/>
      <c r="B116" s="4"/>
      <c r="C116" s="4"/>
      <c r="D116" s="4"/>
      <c r="E116" s="4"/>
      <c r="F116" s="4"/>
      <c r="G116" s="4"/>
      <c r="H116" s="4"/>
      <c r="I116" s="4"/>
      <c r="J116" s="4"/>
      <c r="K116" s="4"/>
      <c r="L116" s="4"/>
      <c r="M116" s="4"/>
      <c r="N116" s="4"/>
      <c r="O116" s="4"/>
      <c r="P116" s="4"/>
      <c r="Q116" s="4"/>
      <c r="R116" s="4"/>
      <c r="S116" s="4"/>
    </row>
    <row r="117" spans="1:19" hidden="1">
      <c r="A117" s="4"/>
      <c r="B117" s="4"/>
      <c r="C117" s="4"/>
      <c r="D117" s="4"/>
      <c r="E117" s="4"/>
      <c r="F117" s="4"/>
      <c r="G117" s="4"/>
      <c r="H117" s="4"/>
      <c r="I117" s="4"/>
      <c r="J117" s="4"/>
      <c r="K117" s="4"/>
      <c r="L117" s="4"/>
      <c r="M117" s="4"/>
      <c r="N117" s="4"/>
      <c r="O117" s="4"/>
      <c r="P117" s="4"/>
      <c r="Q117" s="4"/>
      <c r="R117" s="4"/>
      <c r="S117" s="4"/>
    </row>
    <row r="118" spans="1:19" hidden="1">
      <c r="A118" s="4"/>
      <c r="B118" s="4"/>
      <c r="C118" s="4"/>
      <c r="D118" s="4"/>
      <c r="E118" s="4"/>
      <c r="F118" s="4"/>
      <c r="G118" s="4"/>
      <c r="H118" s="4"/>
      <c r="I118" s="4"/>
      <c r="J118" s="4"/>
      <c r="K118" s="4"/>
      <c r="L118" s="4"/>
      <c r="M118" s="4"/>
      <c r="N118" s="4"/>
      <c r="O118" s="4"/>
      <c r="P118" s="4"/>
      <c r="Q118" s="4"/>
      <c r="R118" s="4"/>
      <c r="S118" s="4"/>
    </row>
    <row r="119" spans="1:19" hidden="1">
      <c r="A119" s="4"/>
      <c r="B119" s="4"/>
      <c r="C119" s="4"/>
      <c r="D119" s="4"/>
      <c r="E119" s="4"/>
      <c r="F119" s="4"/>
      <c r="G119" s="4"/>
      <c r="H119" s="4"/>
      <c r="I119" s="4"/>
      <c r="J119" s="4"/>
      <c r="K119" s="4"/>
      <c r="L119" s="4"/>
      <c r="M119" s="4"/>
      <c r="N119" s="4"/>
      <c r="O119" s="4"/>
      <c r="P119" s="4"/>
      <c r="Q119" s="4"/>
      <c r="R119" s="4"/>
      <c r="S119" s="4"/>
    </row>
    <row r="120" spans="1:19" hidden="1">
      <c r="A120" s="4"/>
      <c r="B120" s="4"/>
      <c r="C120" s="4"/>
      <c r="D120" s="4"/>
      <c r="E120" s="4"/>
      <c r="F120" s="4"/>
      <c r="G120" s="4"/>
      <c r="H120" s="4"/>
      <c r="I120" s="4"/>
      <c r="J120" s="4"/>
      <c r="K120" s="4"/>
      <c r="L120" s="4"/>
      <c r="M120" s="4"/>
      <c r="N120" s="4"/>
      <c r="O120" s="4"/>
      <c r="P120" s="4"/>
      <c r="Q120" s="4"/>
      <c r="R120" s="4"/>
      <c r="S120" s="4"/>
    </row>
    <row r="121" spans="1:19" hidden="1">
      <c r="A121" s="4"/>
      <c r="B121" s="4"/>
      <c r="C121" s="4"/>
      <c r="D121" s="4"/>
      <c r="E121" s="4"/>
      <c r="F121" s="4"/>
      <c r="G121" s="4"/>
      <c r="H121" s="4"/>
      <c r="I121" s="4"/>
      <c r="J121" s="4"/>
      <c r="K121" s="4"/>
      <c r="L121" s="4"/>
      <c r="M121" s="4"/>
      <c r="N121" s="4"/>
      <c r="O121" s="4"/>
      <c r="P121" s="4"/>
      <c r="Q121" s="4"/>
      <c r="R121" s="4"/>
      <c r="S121" s="4"/>
    </row>
    <row r="122" spans="1:19" hidden="1">
      <c r="A122" s="4"/>
      <c r="B122" s="4"/>
      <c r="C122" s="4"/>
      <c r="D122" s="4"/>
      <c r="E122" s="4"/>
      <c r="F122" s="4"/>
      <c r="G122" s="4"/>
      <c r="H122" s="4"/>
      <c r="I122" s="4"/>
      <c r="J122" s="4"/>
      <c r="K122" s="4"/>
      <c r="L122" s="4"/>
      <c r="M122" s="4"/>
      <c r="N122" s="4"/>
      <c r="O122" s="4"/>
      <c r="P122" s="4"/>
      <c r="Q122" s="4"/>
      <c r="R122" s="4"/>
      <c r="S122" s="4"/>
    </row>
    <row r="123" spans="1:19" hidden="1">
      <c r="A123" s="4"/>
      <c r="B123" s="4"/>
      <c r="C123" s="4"/>
      <c r="D123" s="4"/>
      <c r="E123" s="4"/>
      <c r="F123" s="4"/>
      <c r="G123" s="4"/>
      <c r="H123" s="4"/>
      <c r="I123" s="4"/>
      <c r="J123" s="4"/>
      <c r="K123" s="4"/>
      <c r="L123" s="4"/>
      <c r="M123" s="4"/>
      <c r="N123" s="4"/>
      <c r="O123" s="4"/>
      <c r="P123" s="4"/>
      <c r="Q123" s="4"/>
      <c r="R123" s="4"/>
      <c r="S123" s="4"/>
    </row>
    <row r="124" spans="1:19" hidden="1">
      <c r="A124" s="4"/>
      <c r="B124" s="4"/>
      <c r="C124" s="4"/>
      <c r="D124" s="4"/>
      <c r="E124" s="4"/>
      <c r="F124" s="4"/>
      <c r="G124" s="4"/>
      <c r="H124" s="4"/>
      <c r="I124" s="4"/>
      <c r="J124" s="4"/>
      <c r="K124" s="4"/>
      <c r="L124" s="4"/>
      <c r="M124" s="4"/>
      <c r="N124" s="4"/>
      <c r="O124" s="4"/>
      <c r="P124" s="4"/>
      <c r="Q124" s="4"/>
      <c r="R124" s="4"/>
      <c r="S124" s="4"/>
    </row>
    <row r="125" spans="1:19" hidden="1">
      <c r="A125" s="4"/>
      <c r="B125" s="4"/>
      <c r="C125" s="4"/>
      <c r="D125" s="4"/>
      <c r="E125" s="4"/>
      <c r="F125" s="4"/>
      <c r="G125" s="4"/>
      <c r="H125" s="4"/>
      <c r="I125" s="4"/>
      <c r="J125" s="4"/>
      <c r="K125" s="4"/>
      <c r="L125" s="4"/>
      <c r="M125" s="4"/>
      <c r="N125" s="4"/>
      <c r="O125" s="4"/>
      <c r="P125" s="4"/>
      <c r="Q125" s="4"/>
      <c r="R125" s="4"/>
      <c r="S125" s="4"/>
    </row>
    <row r="126" spans="1:19" hidden="1">
      <c r="A126" s="4"/>
      <c r="B126" s="4"/>
      <c r="C126" s="4"/>
      <c r="D126" s="4"/>
      <c r="E126" s="4"/>
      <c r="F126" s="4"/>
      <c r="G126" s="4"/>
      <c r="H126" s="4"/>
      <c r="I126" s="4"/>
      <c r="J126" s="4"/>
      <c r="K126" s="4"/>
      <c r="L126" s="4"/>
      <c r="M126" s="4"/>
      <c r="N126" s="4"/>
      <c r="O126" s="4"/>
      <c r="P126" s="4"/>
      <c r="Q126" s="4"/>
      <c r="R126" s="4"/>
      <c r="S126" s="4"/>
    </row>
    <row r="127" spans="1:19" hidden="1">
      <c r="A127" s="4"/>
      <c r="B127" s="4"/>
      <c r="C127" s="4"/>
      <c r="D127" s="4"/>
      <c r="E127" s="4"/>
      <c r="F127" s="4"/>
      <c r="G127" s="4"/>
      <c r="H127" s="4"/>
      <c r="I127" s="4"/>
      <c r="J127" s="4"/>
      <c r="K127" s="4"/>
      <c r="L127" s="4"/>
      <c r="M127" s="4"/>
      <c r="N127" s="4"/>
      <c r="O127" s="4"/>
      <c r="P127" s="4"/>
      <c r="Q127" s="4"/>
      <c r="R127" s="4"/>
      <c r="S127" s="4"/>
    </row>
    <row r="128" spans="1:19" hidden="1">
      <c r="A128" s="4"/>
      <c r="B128" s="4"/>
      <c r="C128" s="4"/>
      <c r="D128" s="4"/>
      <c r="E128" s="4"/>
      <c r="F128" s="4"/>
      <c r="G128" s="4"/>
      <c r="H128" s="4"/>
      <c r="I128" s="4"/>
      <c r="J128" s="4"/>
      <c r="K128" s="4"/>
      <c r="L128" s="4"/>
      <c r="M128" s="4"/>
      <c r="N128" s="4"/>
      <c r="O128" s="4"/>
      <c r="P128" s="4"/>
      <c r="Q128" s="4"/>
      <c r="R128" s="4"/>
      <c r="S128" s="4"/>
    </row>
    <row r="129" spans="1:19" hidden="1">
      <c r="A129" s="4"/>
      <c r="B129" s="4"/>
      <c r="C129" s="4"/>
      <c r="D129" s="4"/>
      <c r="E129" s="4"/>
      <c r="F129" s="4"/>
      <c r="G129" s="4"/>
      <c r="H129" s="4"/>
      <c r="I129" s="4"/>
      <c r="J129" s="4"/>
      <c r="K129" s="4"/>
      <c r="L129" s="4"/>
      <c r="M129" s="4"/>
      <c r="N129" s="4"/>
      <c r="O129" s="4"/>
      <c r="P129" s="4"/>
      <c r="Q129" s="4"/>
      <c r="R129" s="4"/>
      <c r="S129" s="4"/>
    </row>
    <row r="130" spans="1:19" hidden="1">
      <c r="A130" s="4"/>
      <c r="B130" s="4"/>
      <c r="C130" s="4"/>
      <c r="D130" s="4"/>
      <c r="E130" s="4"/>
      <c r="F130" s="4"/>
      <c r="G130" s="4"/>
      <c r="H130" s="4"/>
      <c r="I130" s="4"/>
      <c r="J130" s="4"/>
      <c r="K130" s="4"/>
      <c r="L130" s="4"/>
      <c r="M130" s="4"/>
      <c r="N130" s="4"/>
      <c r="O130" s="4"/>
      <c r="P130" s="4"/>
      <c r="Q130" s="4"/>
      <c r="R130" s="4"/>
      <c r="S130" s="4"/>
    </row>
    <row r="131" spans="1:19" hidden="1">
      <c r="A131" s="4"/>
      <c r="B131" s="4"/>
      <c r="C131" s="4"/>
      <c r="D131" s="4"/>
      <c r="E131" s="4"/>
      <c r="F131" s="4"/>
      <c r="G131" s="4"/>
      <c r="H131" s="4"/>
      <c r="I131" s="4"/>
      <c r="J131" s="4"/>
      <c r="K131" s="4"/>
      <c r="L131" s="4"/>
      <c r="M131" s="4"/>
      <c r="N131" s="4"/>
      <c r="O131" s="4"/>
      <c r="P131" s="4"/>
      <c r="Q131" s="4"/>
      <c r="R131" s="4"/>
      <c r="S131" s="4"/>
    </row>
    <row r="132" spans="1:19" hidden="1">
      <c r="A132" s="4"/>
      <c r="B132" s="4"/>
      <c r="C132" s="4"/>
      <c r="D132" s="4"/>
      <c r="E132" s="4"/>
      <c r="F132" s="4"/>
      <c r="G132" s="4"/>
      <c r="H132" s="4"/>
      <c r="I132" s="4"/>
      <c r="J132" s="4"/>
      <c r="K132" s="4"/>
      <c r="L132" s="4"/>
      <c r="M132" s="4"/>
      <c r="N132" s="4"/>
      <c r="O132" s="4"/>
      <c r="P132" s="4"/>
      <c r="Q132" s="4"/>
      <c r="R132" s="4"/>
      <c r="S132" s="4"/>
    </row>
    <row r="133" spans="1:19" hidden="1">
      <c r="A133" s="4"/>
      <c r="B133" s="4"/>
      <c r="C133" s="4"/>
      <c r="D133" s="4"/>
      <c r="E133" s="4"/>
      <c r="F133" s="4"/>
      <c r="G133" s="4"/>
      <c r="H133" s="4"/>
      <c r="I133" s="4"/>
      <c r="J133" s="4"/>
      <c r="K133" s="4"/>
      <c r="L133" s="4"/>
      <c r="M133" s="4"/>
      <c r="N133" s="4"/>
      <c r="O133" s="4"/>
      <c r="P133" s="4"/>
      <c r="Q133" s="4"/>
      <c r="R133" s="4"/>
      <c r="S133" s="4"/>
    </row>
    <row r="134" spans="1:19" hidden="1">
      <c r="A134" s="4"/>
      <c r="B134" s="4"/>
      <c r="C134" s="4"/>
      <c r="D134" s="4"/>
      <c r="E134" s="4"/>
      <c r="F134" s="4"/>
      <c r="G134" s="4"/>
      <c r="H134" s="4"/>
      <c r="I134" s="4"/>
      <c r="J134" s="4"/>
      <c r="K134" s="4"/>
      <c r="L134" s="4"/>
      <c r="M134" s="4"/>
      <c r="N134" s="4"/>
      <c r="O134" s="4"/>
      <c r="P134" s="4"/>
      <c r="Q134" s="4"/>
      <c r="R134" s="4"/>
      <c r="S134" s="4"/>
    </row>
    <row r="135" spans="1:19" hidden="1">
      <c r="A135" s="4"/>
      <c r="B135" s="4"/>
      <c r="C135" s="4"/>
      <c r="D135" s="4"/>
      <c r="E135" s="4"/>
      <c r="F135" s="4"/>
      <c r="G135" s="4"/>
      <c r="H135" s="4"/>
      <c r="I135" s="4"/>
      <c r="J135" s="4"/>
      <c r="K135" s="4"/>
      <c r="L135" s="4"/>
      <c r="M135" s="4"/>
      <c r="N135" s="4"/>
      <c r="O135" s="4"/>
      <c r="P135" s="4"/>
      <c r="Q135" s="4"/>
      <c r="R135" s="4"/>
      <c r="S135" s="4"/>
    </row>
    <row r="136" spans="1:19" hidden="1">
      <c r="A136" s="4"/>
      <c r="B136" s="4"/>
      <c r="C136" s="4"/>
      <c r="D136" s="4"/>
      <c r="E136" s="4"/>
      <c r="F136" s="4"/>
      <c r="G136" s="4"/>
      <c r="H136" s="4"/>
      <c r="I136" s="4"/>
      <c r="J136" s="4"/>
      <c r="K136" s="4"/>
      <c r="L136" s="4"/>
      <c r="M136" s="4"/>
      <c r="N136" s="4"/>
      <c r="O136" s="4"/>
      <c r="P136" s="4"/>
      <c r="Q136" s="4"/>
      <c r="R136" s="4"/>
      <c r="S136" s="4"/>
    </row>
    <row r="137" spans="1:19" hidden="1">
      <c r="A137" s="4"/>
      <c r="B137" s="4"/>
      <c r="C137" s="4"/>
      <c r="D137" s="4"/>
      <c r="E137" s="4"/>
      <c r="F137" s="4"/>
      <c r="G137" s="4"/>
      <c r="H137" s="4"/>
      <c r="I137" s="4"/>
      <c r="J137" s="4"/>
      <c r="K137" s="4"/>
      <c r="L137" s="4"/>
      <c r="M137" s="4"/>
      <c r="N137" s="4"/>
      <c r="O137" s="4"/>
      <c r="P137" s="4"/>
      <c r="Q137" s="4"/>
      <c r="R137" s="4"/>
      <c r="S137" s="4"/>
    </row>
    <row r="138" spans="1:19" hidden="1">
      <c r="A138" s="4"/>
      <c r="B138" s="4"/>
      <c r="C138" s="4"/>
      <c r="D138" s="4"/>
      <c r="E138" s="4"/>
      <c r="F138" s="4"/>
      <c r="G138" s="4"/>
      <c r="H138" s="4"/>
      <c r="I138" s="4"/>
      <c r="J138" s="4"/>
      <c r="K138" s="4"/>
      <c r="L138" s="4"/>
      <c r="M138" s="4"/>
      <c r="N138" s="4"/>
      <c r="O138" s="4"/>
      <c r="P138" s="4"/>
      <c r="Q138" s="4"/>
      <c r="R138" s="4"/>
      <c r="S138" s="4"/>
    </row>
    <row r="139" spans="1:19" hidden="1">
      <c r="A139" s="4"/>
      <c r="B139" s="4"/>
      <c r="C139" s="4"/>
      <c r="D139" s="4"/>
      <c r="E139" s="4"/>
      <c r="F139" s="4"/>
      <c r="G139" s="4"/>
      <c r="H139" s="4"/>
      <c r="I139" s="4"/>
      <c r="J139" s="4"/>
      <c r="K139" s="4"/>
      <c r="L139" s="4"/>
      <c r="M139" s="4"/>
      <c r="N139" s="4"/>
      <c r="O139" s="4"/>
      <c r="P139" s="4"/>
      <c r="Q139" s="4"/>
      <c r="R139" s="4"/>
      <c r="S139" s="4"/>
    </row>
    <row r="140" spans="1:19" hidden="1">
      <c r="A140" s="4"/>
      <c r="B140" s="4"/>
      <c r="C140" s="4"/>
      <c r="D140" s="4"/>
      <c r="E140" s="4"/>
      <c r="F140" s="4"/>
      <c r="G140" s="4"/>
      <c r="H140" s="4"/>
      <c r="I140" s="4"/>
      <c r="J140" s="4"/>
      <c r="K140" s="4"/>
      <c r="L140" s="4"/>
      <c r="M140" s="4"/>
      <c r="N140" s="4"/>
      <c r="O140" s="4"/>
      <c r="P140" s="4"/>
      <c r="Q140" s="4"/>
      <c r="R140" s="4"/>
      <c r="S140" s="4"/>
    </row>
    <row r="141" spans="1:19" hidden="1">
      <c r="A141" s="4"/>
      <c r="B141" s="4"/>
      <c r="C141" s="4"/>
      <c r="D141" s="4"/>
      <c r="E141" s="4"/>
      <c r="F141" s="4"/>
      <c r="G141" s="4"/>
      <c r="H141" s="4"/>
      <c r="I141" s="4"/>
      <c r="J141" s="4"/>
      <c r="K141" s="4"/>
      <c r="L141" s="4"/>
      <c r="M141" s="4"/>
      <c r="N141" s="4"/>
      <c r="O141" s="4"/>
      <c r="P141" s="4"/>
      <c r="Q141" s="4"/>
      <c r="R141" s="4"/>
      <c r="S141" s="4"/>
    </row>
    <row r="142" spans="1:19" hidden="1">
      <c r="A142" s="4"/>
      <c r="B142" s="4"/>
      <c r="C142" s="4"/>
      <c r="D142" s="4"/>
      <c r="E142" s="4"/>
      <c r="F142" s="4"/>
      <c r="G142" s="4"/>
      <c r="H142" s="4"/>
      <c r="I142" s="4"/>
      <c r="J142" s="4"/>
      <c r="K142" s="4"/>
      <c r="L142" s="4"/>
      <c r="M142" s="4"/>
      <c r="N142" s="4"/>
      <c r="O142" s="4"/>
      <c r="P142" s="4"/>
      <c r="Q142" s="4"/>
      <c r="R142" s="4"/>
      <c r="S142" s="4"/>
    </row>
    <row r="143" spans="1:19" hidden="1">
      <c r="A143" s="4"/>
      <c r="B143" s="4"/>
      <c r="C143" s="4"/>
      <c r="D143" s="4"/>
      <c r="E143" s="4"/>
      <c r="F143" s="4"/>
      <c r="G143" s="4"/>
      <c r="H143" s="4"/>
      <c r="I143" s="4"/>
      <c r="J143" s="4"/>
      <c r="K143" s="4"/>
      <c r="L143" s="4"/>
      <c r="M143" s="4"/>
      <c r="N143" s="4"/>
      <c r="O143" s="4"/>
      <c r="P143" s="4"/>
      <c r="Q143" s="4"/>
      <c r="R143" s="4"/>
      <c r="S143" s="4"/>
    </row>
    <row r="144" spans="1:19" hidden="1">
      <c r="A144" s="4"/>
      <c r="B144" s="4"/>
      <c r="C144" s="4"/>
      <c r="D144" s="4"/>
      <c r="E144" s="4"/>
      <c r="F144" s="4"/>
      <c r="G144" s="4"/>
      <c r="H144" s="4"/>
      <c r="I144" s="4"/>
      <c r="J144" s="4"/>
      <c r="K144" s="4"/>
      <c r="L144" s="4"/>
      <c r="M144" s="4"/>
      <c r="N144" s="4"/>
      <c r="O144" s="4"/>
      <c r="P144" s="4"/>
      <c r="Q144" s="4"/>
      <c r="R144" s="4"/>
      <c r="S144" s="4"/>
    </row>
    <row r="145" spans="1:19" hidden="1">
      <c r="A145" s="4"/>
      <c r="B145" s="4"/>
      <c r="C145" s="4"/>
      <c r="D145" s="4"/>
      <c r="E145" s="4"/>
      <c r="F145" s="4"/>
      <c r="G145" s="4"/>
      <c r="H145" s="4"/>
      <c r="I145" s="4"/>
      <c r="J145" s="4"/>
      <c r="K145" s="4"/>
      <c r="L145" s="4"/>
      <c r="M145" s="4"/>
      <c r="N145" s="4"/>
      <c r="O145" s="4"/>
      <c r="P145" s="4"/>
      <c r="Q145" s="4"/>
      <c r="R145" s="4"/>
      <c r="S145" s="4"/>
    </row>
    <row r="146" spans="1:19" hidden="1">
      <c r="A146" s="4"/>
      <c r="B146" s="4"/>
      <c r="C146" s="4"/>
      <c r="D146" s="4"/>
      <c r="E146" s="4"/>
      <c r="F146" s="4"/>
      <c r="G146" s="4"/>
      <c r="H146" s="4"/>
      <c r="I146" s="4"/>
      <c r="J146" s="4"/>
      <c r="K146" s="4"/>
      <c r="L146" s="4"/>
      <c r="M146" s="4"/>
      <c r="N146" s="4"/>
      <c r="O146" s="4"/>
      <c r="P146" s="4"/>
      <c r="Q146" s="4"/>
      <c r="R146" s="4"/>
      <c r="S146" s="4"/>
    </row>
    <row r="147" spans="1:19" hidden="1">
      <c r="A147" s="4"/>
      <c r="B147" s="4"/>
      <c r="C147" s="4"/>
      <c r="D147" s="4"/>
      <c r="E147" s="4"/>
      <c r="F147" s="4"/>
      <c r="G147" s="4"/>
      <c r="H147" s="4"/>
      <c r="I147" s="4"/>
      <c r="J147" s="4"/>
      <c r="K147" s="4"/>
      <c r="L147" s="4"/>
      <c r="M147" s="4"/>
      <c r="N147" s="4"/>
      <c r="O147" s="4"/>
      <c r="P147" s="4"/>
      <c r="Q147" s="4"/>
      <c r="R147" s="4"/>
      <c r="S147" s="4"/>
    </row>
    <row r="148" spans="1:19" hidden="1">
      <c r="A148" s="4"/>
      <c r="B148" s="4"/>
      <c r="C148" s="4"/>
      <c r="D148" s="4"/>
      <c r="E148" s="4"/>
      <c r="F148" s="4"/>
      <c r="G148" s="4"/>
      <c r="H148" s="4"/>
      <c r="I148" s="4"/>
      <c r="J148" s="4"/>
      <c r="K148" s="4"/>
      <c r="L148" s="4"/>
      <c r="M148" s="4"/>
      <c r="N148" s="4"/>
      <c r="O148" s="4"/>
      <c r="P148" s="4"/>
      <c r="Q148" s="4"/>
      <c r="R148" s="4"/>
      <c r="S148" s="4"/>
    </row>
    <row r="149" spans="1:19" hidden="1">
      <c r="A149" s="4"/>
      <c r="B149" s="4"/>
      <c r="C149" s="4"/>
      <c r="D149" s="4"/>
      <c r="E149" s="4"/>
      <c r="F149" s="4"/>
      <c r="G149" s="4"/>
      <c r="H149" s="4"/>
      <c r="I149" s="4"/>
      <c r="J149" s="4"/>
      <c r="K149" s="4"/>
      <c r="L149" s="4"/>
      <c r="M149" s="4"/>
      <c r="N149" s="4"/>
      <c r="O149" s="4"/>
      <c r="P149" s="4"/>
      <c r="Q149" s="4"/>
      <c r="R149" s="4"/>
      <c r="S149" s="4"/>
    </row>
    <row r="150" spans="1:19" hidden="1">
      <c r="A150" s="4"/>
      <c r="B150" s="4"/>
      <c r="C150" s="4"/>
      <c r="D150" s="4"/>
      <c r="E150" s="4"/>
      <c r="F150" s="4"/>
      <c r="G150" s="4"/>
      <c r="H150" s="4"/>
      <c r="I150" s="4"/>
      <c r="J150" s="4"/>
      <c r="K150" s="4"/>
      <c r="L150" s="4"/>
      <c r="M150" s="4"/>
      <c r="N150" s="4"/>
      <c r="O150" s="4"/>
      <c r="P150" s="4"/>
      <c r="Q150" s="4"/>
      <c r="R150" s="4"/>
      <c r="S150" s="4"/>
    </row>
    <row r="151" spans="1:19" hidden="1">
      <c r="A151" s="4"/>
      <c r="B151" s="4"/>
      <c r="C151" s="4"/>
      <c r="D151" s="4"/>
      <c r="E151" s="4"/>
      <c r="F151" s="4"/>
      <c r="G151" s="4"/>
      <c r="H151" s="4"/>
      <c r="I151" s="4"/>
      <c r="J151" s="4"/>
      <c r="K151" s="4"/>
      <c r="L151" s="4"/>
      <c r="M151" s="4"/>
      <c r="N151" s="4"/>
      <c r="O151" s="4"/>
      <c r="P151" s="4"/>
      <c r="Q151" s="4"/>
      <c r="R151" s="4"/>
      <c r="S151" s="4"/>
    </row>
    <row r="152" spans="1:19" hidden="1">
      <c r="A152" s="4"/>
      <c r="B152" s="4"/>
      <c r="C152" s="4"/>
      <c r="D152" s="4"/>
      <c r="E152" s="4"/>
      <c r="F152" s="4"/>
      <c r="G152" s="4"/>
      <c r="H152" s="4"/>
      <c r="I152" s="4"/>
      <c r="J152" s="4"/>
      <c r="K152" s="4"/>
      <c r="L152" s="4"/>
      <c r="M152" s="4"/>
      <c r="N152" s="4"/>
      <c r="O152" s="4"/>
      <c r="P152" s="4"/>
      <c r="Q152" s="4"/>
      <c r="R152" s="4"/>
      <c r="S152" s="4"/>
    </row>
    <row r="153" spans="1:19" hidden="1">
      <c r="A153" s="4"/>
      <c r="B153" s="4"/>
      <c r="C153" s="4"/>
      <c r="D153" s="4"/>
      <c r="E153" s="4"/>
      <c r="F153" s="4"/>
      <c r="G153" s="4"/>
      <c r="H153" s="4"/>
      <c r="I153" s="4"/>
      <c r="J153" s="4"/>
      <c r="K153" s="4"/>
      <c r="L153" s="4"/>
      <c r="M153" s="4"/>
      <c r="N153" s="4"/>
      <c r="O153" s="4"/>
      <c r="P153" s="4"/>
      <c r="Q153" s="4"/>
      <c r="R153" s="4"/>
      <c r="S153" s="4"/>
    </row>
    <row r="154" spans="1:19" hidden="1">
      <c r="A154" s="4"/>
      <c r="B154" s="4"/>
      <c r="C154" s="4"/>
      <c r="D154" s="4"/>
      <c r="E154" s="4"/>
      <c r="F154" s="4"/>
      <c r="G154" s="4"/>
      <c r="H154" s="4"/>
      <c r="I154" s="4"/>
      <c r="J154" s="4"/>
      <c r="K154" s="4"/>
      <c r="L154" s="4"/>
      <c r="M154" s="4"/>
      <c r="N154" s="4"/>
      <c r="O154" s="4"/>
      <c r="P154" s="4"/>
      <c r="Q154" s="4"/>
      <c r="R154" s="4"/>
      <c r="S154" s="4"/>
    </row>
    <row r="155" spans="1:19" hidden="1">
      <c r="A155" s="4"/>
      <c r="B155" s="4"/>
      <c r="C155" s="4"/>
      <c r="D155" s="4"/>
      <c r="E155" s="4"/>
      <c r="F155" s="4"/>
      <c r="G155" s="4"/>
      <c r="H155" s="4"/>
      <c r="I155" s="4"/>
      <c r="J155" s="4"/>
      <c r="K155" s="4"/>
      <c r="L155" s="4"/>
      <c r="M155" s="4"/>
      <c r="N155" s="4"/>
      <c r="O155" s="4"/>
      <c r="P155" s="4"/>
      <c r="Q155" s="4"/>
      <c r="R155" s="4"/>
      <c r="S155" s="4"/>
    </row>
    <row r="156" spans="1:19" hidden="1">
      <c r="A156" s="4"/>
      <c r="B156" s="4"/>
      <c r="C156" s="4"/>
      <c r="D156" s="4"/>
      <c r="E156" s="4"/>
      <c r="F156" s="4"/>
      <c r="G156" s="4"/>
      <c r="H156" s="4"/>
      <c r="I156" s="4"/>
      <c r="J156" s="4"/>
      <c r="K156" s="4"/>
      <c r="L156" s="4"/>
      <c r="M156" s="4"/>
      <c r="N156" s="4"/>
      <c r="O156" s="4"/>
      <c r="P156" s="4"/>
      <c r="Q156" s="4"/>
      <c r="R156" s="4"/>
      <c r="S156" s="4"/>
    </row>
    <row r="157" spans="1:19" hidden="1">
      <c r="A157" s="4"/>
      <c r="B157" s="4"/>
      <c r="C157" s="4"/>
      <c r="D157" s="4"/>
      <c r="E157" s="4"/>
      <c r="F157" s="4"/>
      <c r="G157" s="4"/>
      <c r="H157" s="4"/>
      <c r="I157" s="4"/>
      <c r="J157" s="4"/>
      <c r="K157" s="4"/>
      <c r="L157" s="4"/>
      <c r="M157" s="4"/>
      <c r="N157" s="4"/>
      <c r="O157" s="4"/>
      <c r="P157" s="4"/>
      <c r="Q157" s="4"/>
      <c r="R157" s="4"/>
      <c r="S157" s="4"/>
    </row>
    <row r="158" spans="1:19" hidden="1">
      <c r="A158" s="4"/>
      <c r="B158" s="4"/>
      <c r="C158" s="4"/>
      <c r="D158" s="4"/>
      <c r="E158" s="4"/>
      <c r="F158" s="4"/>
      <c r="G158" s="4"/>
      <c r="H158" s="4"/>
      <c r="I158" s="4"/>
      <c r="J158" s="4"/>
      <c r="K158" s="4"/>
      <c r="L158" s="4"/>
      <c r="M158" s="4"/>
      <c r="N158" s="4"/>
      <c r="O158" s="4"/>
      <c r="P158" s="4"/>
      <c r="Q158" s="4"/>
      <c r="R158" s="4"/>
      <c r="S158" s="4"/>
    </row>
    <row r="159" spans="1:19" hidden="1">
      <c r="A159" s="4"/>
      <c r="B159" s="4"/>
      <c r="C159" s="4"/>
      <c r="D159" s="4"/>
      <c r="E159" s="4"/>
      <c r="F159" s="4"/>
      <c r="G159" s="4"/>
      <c r="H159" s="4"/>
      <c r="I159" s="4"/>
      <c r="J159" s="4"/>
      <c r="K159" s="4"/>
      <c r="L159" s="4"/>
      <c r="M159" s="4"/>
      <c r="N159" s="4"/>
      <c r="O159" s="4"/>
      <c r="P159" s="4"/>
      <c r="Q159" s="4"/>
      <c r="R159" s="4"/>
      <c r="S159" s="4"/>
    </row>
    <row r="160" spans="1:19" hidden="1">
      <c r="A160" s="4"/>
      <c r="B160" s="4"/>
      <c r="C160" s="4"/>
      <c r="D160" s="4"/>
      <c r="E160" s="4"/>
      <c r="F160" s="4"/>
      <c r="G160" s="4"/>
      <c r="H160" s="4"/>
      <c r="I160" s="4"/>
      <c r="J160" s="4"/>
      <c r="K160" s="4"/>
      <c r="L160" s="4"/>
      <c r="M160" s="4"/>
      <c r="N160" s="4"/>
      <c r="O160" s="4"/>
      <c r="P160" s="4"/>
      <c r="Q160" s="4"/>
      <c r="R160" s="4"/>
      <c r="S160" s="4"/>
    </row>
    <row r="161" spans="1:19" hidden="1">
      <c r="A161" s="4"/>
      <c r="B161" s="4"/>
      <c r="C161" s="4"/>
      <c r="D161" s="4"/>
      <c r="E161" s="4"/>
      <c r="F161" s="4"/>
      <c r="G161" s="4"/>
      <c r="H161" s="4"/>
      <c r="I161" s="4"/>
      <c r="J161" s="4"/>
      <c r="K161" s="4"/>
      <c r="L161" s="4"/>
      <c r="M161" s="4"/>
      <c r="N161" s="4"/>
      <c r="O161" s="4"/>
      <c r="P161" s="4"/>
      <c r="Q161" s="4"/>
      <c r="R161" s="4"/>
      <c r="S161" s="4"/>
    </row>
    <row r="162" spans="1:19" hidden="1">
      <c r="A162" s="4"/>
      <c r="B162" s="4"/>
      <c r="C162" s="4"/>
      <c r="D162" s="4"/>
      <c r="E162" s="4"/>
      <c r="F162" s="4"/>
      <c r="G162" s="4"/>
      <c r="H162" s="4"/>
      <c r="I162" s="4"/>
      <c r="J162" s="4"/>
      <c r="K162" s="4"/>
      <c r="L162" s="4"/>
      <c r="M162" s="4"/>
      <c r="N162" s="4"/>
      <c r="O162" s="4"/>
      <c r="P162" s="4"/>
      <c r="Q162" s="4"/>
      <c r="R162" s="4"/>
      <c r="S162" s="4"/>
    </row>
    <row r="163" spans="1:19" hidden="1">
      <c r="A163" s="4"/>
      <c r="B163" s="4"/>
      <c r="C163" s="4"/>
      <c r="D163" s="4"/>
      <c r="E163" s="4"/>
      <c r="F163" s="4"/>
      <c r="G163" s="4"/>
      <c r="H163" s="4"/>
      <c r="I163" s="4"/>
      <c r="J163" s="4"/>
      <c r="K163" s="4"/>
      <c r="L163" s="4"/>
      <c r="M163" s="4"/>
      <c r="N163" s="4"/>
      <c r="O163" s="4"/>
      <c r="P163" s="4"/>
      <c r="Q163" s="4"/>
      <c r="R163" s="4"/>
      <c r="S163" s="4"/>
    </row>
    <row r="164" spans="1:19" hidden="1">
      <c r="A164" s="4"/>
      <c r="B164" s="4"/>
      <c r="C164" s="4"/>
      <c r="D164" s="4"/>
      <c r="E164" s="4"/>
      <c r="F164" s="4"/>
      <c r="G164" s="4"/>
      <c r="H164" s="4"/>
      <c r="I164" s="4"/>
      <c r="J164" s="4"/>
      <c r="K164" s="4"/>
      <c r="L164" s="4"/>
      <c r="M164" s="4"/>
      <c r="N164" s="4"/>
      <c r="O164" s="4"/>
      <c r="P164" s="4"/>
      <c r="Q164" s="4"/>
      <c r="R164" s="4"/>
      <c r="S164" s="4"/>
    </row>
    <row r="165" spans="1:19" hidden="1">
      <c r="A165" s="4"/>
      <c r="B165" s="4"/>
      <c r="C165" s="4"/>
      <c r="D165" s="4"/>
      <c r="E165" s="4"/>
      <c r="F165" s="4"/>
      <c r="G165" s="4"/>
      <c r="H165" s="4"/>
      <c r="I165" s="4"/>
      <c r="J165" s="4"/>
      <c r="K165" s="4"/>
      <c r="L165" s="4"/>
      <c r="M165" s="4"/>
      <c r="N165" s="4"/>
      <c r="O165" s="4"/>
      <c r="P165" s="4"/>
      <c r="Q165" s="4"/>
      <c r="R165" s="4"/>
      <c r="S165" s="4"/>
    </row>
    <row r="166" spans="1:19" hidden="1">
      <c r="A166" s="4"/>
      <c r="B166" s="4"/>
      <c r="C166" s="4"/>
      <c r="D166" s="4"/>
      <c r="E166" s="4"/>
      <c r="F166" s="4"/>
      <c r="G166" s="4"/>
      <c r="H166" s="4"/>
      <c r="I166" s="4"/>
      <c r="J166" s="4"/>
      <c r="K166" s="4"/>
      <c r="L166" s="4"/>
      <c r="M166" s="4"/>
      <c r="N166" s="4"/>
      <c r="O166" s="4"/>
      <c r="P166" s="4"/>
      <c r="Q166" s="4"/>
      <c r="R166" s="4"/>
      <c r="S166" s="4"/>
    </row>
    <row r="167" spans="1:19" hidden="1">
      <c r="A167" s="4"/>
      <c r="B167" s="4"/>
      <c r="C167" s="4"/>
      <c r="D167" s="4"/>
      <c r="E167" s="4"/>
      <c r="F167" s="4"/>
      <c r="G167" s="4"/>
      <c r="H167" s="4"/>
      <c r="I167" s="4"/>
      <c r="J167" s="4"/>
      <c r="K167" s="4"/>
      <c r="L167" s="4"/>
      <c r="M167" s="4"/>
      <c r="N167" s="4"/>
      <c r="O167" s="4"/>
      <c r="P167" s="4"/>
      <c r="Q167" s="4"/>
      <c r="R167" s="4"/>
      <c r="S167" s="4"/>
    </row>
    <row r="168" spans="1:19" hidden="1">
      <c r="A168" s="4"/>
      <c r="B168" s="4"/>
      <c r="C168" s="4"/>
      <c r="D168" s="4"/>
      <c r="E168" s="4"/>
      <c r="F168" s="4"/>
      <c r="G168" s="4"/>
      <c r="H168" s="4"/>
      <c r="I168" s="4"/>
      <c r="J168" s="4"/>
      <c r="K168" s="4"/>
      <c r="L168" s="4"/>
      <c r="M168" s="4"/>
      <c r="N168" s="4"/>
      <c r="O168" s="4"/>
      <c r="P168" s="4"/>
      <c r="Q168" s="4"/>
      <c r="R168" s="4"/>
      <c r="S168" s="4"/>
    </row>
    <row r="169" spans="1:19" hidden="1">
      <c r="A169" s="4"/>
      <c r="B169" s="4"/>
      <c r="C169" s="4"/>
      <c r="D169" s="4"/>
      <c r="E169" s="4"/>
      <c r="F169" s="4"/>
      <c r="G169" s="4"/>
      <c r="H169" s="4"/>
      <c r="I169" s="4"/>
      <c r="J169" s="4"/>
      <c r="K169" s="4"/>
      <c r="L169" s="4"/>
      <c r="M169" s="4"/>
      <c r="N169" s="4"/>
      <c r="O169" s="4"/>
      <c r="P169" s="4"/>
      <c r="Q169" s="4"/>
      <c r="R169" s="4"/>
      <c r="S169" s="4"/>
    </row>
    <row r="170" spans="1:19" hidden="1">
      <c r="A170" s="4"/>
      <c r="B170" s="4"/>
      <c r="C170" s="4"/>
      <c r="D170" s="4"/>
      <c r="E170" s="4"/>
      <c r="F170" s="4"/>
      <c r="G170" s="4"/>
      <c r="H170" s="4"/>
      <c r="I170" s="4"/>
      <c r="J170" s="4"/>
      <c r="K170" s="4"/>
      <c r="L170" s="4"/>
      <c r="M170" s="4"/>
      <c r="N170" s="4"/>
      <c r="O170" s="4"/>
      <c r="P170" s="4"/>
      <c r="Q170" s="4"/>
      <c r="R170" s="4"/>
      <c r="S170" s="4"/>
    </row>
    <row r="171" spans="1:19" hidden="1">
      <c r="A171" s="4"/>
      <c r="B171" s="4"/>
      <c r="C171" s="4"/>
      <c r="D171" s="4"/>
      <c r="E171" s="4"/>
      <c r="F171" s="4"/>
      <c r="G171" s="4"/>
      <c r="H171" s="4"/>
      <c r="I171" s="4"/>
      <c r="J171" s="4"/>
      <c r="K171" s="4"/>
      <c r="L171" s="4"/>
      <c r="M171" s="4"/>
      <c r="N171" s="4"/>
      <c r="O171" s="4"/>
      <c r="P171" s="4"/>
      <c r="Q171" s="4"/>
      <c r="R171" s="4"/>
      <c r="S171" s="4"/>
    </row>
    <row r="172" spans="1:19" hidden="1">
      <c r="A172" s="4"/>
      <c r="B172" s="4"/>
      <c r="C172" s="4"/>
      <c r="D172" s="4"/>
      <c r="E172" s="4"/>
      <c r="F172" s="4"/>
      <c r="G172" s="4"/>
      <c r="H172" s="4"/>
      <c r="I172" s="4"/>
      <c r="J172" s="4"/>
      <c r="K172" s="4"/>
      <c r="L172" s="4"/>
      <c r="M172" s="4"/>
      <c r="N172" s="4"/>
      <c r="O172" s="4"/>
      <c r="P172" s="4"/>
      <c r="Q172" s="4"/>
      <c r="R172" s="4"/>
      <c r="S172" s="4"/>
    </row>
    <row r="173" spans="1:19" hidden="1">
      <c r="A173" s="4"/>
      <c r="B173" s="4"/>
      <c r="C173" s="4"/>
      <c r="D173" s="4"/>
      <c r="E173" s="4"/>
      <c r="F173" s="4"/>
      <c r="G173" s="4"/>
      <c r="H173" s="4"/>
      <c r="I173" s="4"/>
      <c r="J173" s="4"/>
      <c r="K173" s="4"/>
      <c r="L173" s="4"/>
      <c r="M173" s="4"/>
      <c r="N173" s="4"/>
      <c r="O173" s="4"/>
      <c r="P173" s="4"/>
      <c r="Q173" s="4"/>
      <c r="R173" s="4"/>
      <c r="S173" s="4"/>
    </row>
    <row r="174" spans="1:19" hidden="1">
      <c r="A174" s="4"/>
      <c r="B174" s="4"/>
      <c r="C174" s="4"/>
      <c r="D174" s="4"/>
      <c r="E174" s="4"/>
      <c r="F174" s="4"/>
      <c r="G174" s="4"/>
      <c r="H174" s="4"/>
      <c r="I174" s="4"/>
      <c r="J174" s="4"/>
      <c r="K174" s="4"/>
      <c r="L174" s="4"/>
      <c r="M174" s="4"/>
      <c r="N174" s="4"/>
      <c r="O174" s="4"/>
      <c r="P174" s="4"/>
      <c r="Q174" s="4"/>
      <c r="R174" s="4"/>
      <c r="S174" s="4"/>
    </row>
    <row r="175" spans="1:19" hidden="1">
      <c r="A175" s="4"/>
      <c r="B175" s="4"/>
      <c r="C175" s="4"/>
      <c r="D175" s="4"/>
      <c r="E175" s="4"/>
      <c r="F175" s="4"/>
      <c r="G175" s="4"/>
      <c r="H175" s="4"/>
      <c r="I175" s="4"/>
      <c r="J175" s="4"/>
      <c r="K175" s="4"/>
      <c r="L175" s="4"/>
      <c r="M175" s="4"/>
      <c r="N175" s="4"/>
      <c r="O175" s="4"/>
      <c r="P175" s="4"/>
      <c r="Q175" s="4"/>
      <c r="R175" s="4"/>
      <c r="S175" s="4"/>
    </row>
    <row r="176" spans="1:19" hidden="1">
      <c r="A176" s="4"/>
      <c r="B176" s="4"/>
      <c r="C176" s="4"/>
      <c r="D176" s="4"/>
      <c r="E176" s="4"/>
      <c r="F176" s="4"/>
      <c r="G176" s="4"/>
      <c r="H176" s="4"/>
      <c r="I176" s="4"/>
      <c r="J176" s="4"/>
      <c r="K176" s="4"/>
      <c r="L176" s="4"/>
      <c r="M176" s="4"/>
      <c r="N176" s="4"/>
      <c r="O176" s="4"/>
      <c r="P176" s="4"/>
      <c r="Q176" s="4"/>
      <c r="R176" s="4"/>
      <c r="S176" s="4"/>
    </row>
    <row r="177" spans="1:19" hidden="1">
      <c r="A177" s="4"/>
      <c r="B177" s="4"/>
      <c r="C177" s="4"/>
      <c r="D177" s="4"/>
      <c r="E177" s="4"/>
      <c r="F177" s="4"/>
      <c r="G177" s="4"/>
      <c r="H177" s="4"/>
      <c r="I177" s="4"/>
      <c r="J177" s="4"/>
      <c r="K177" s="4"/>
      <c r="L177" s="4"/>
      <c r="M177" s="4"/>
      <c r="N177" s="4"/>
      <c r="O177" s="4"/>
      <c r="P177" s="4"/>
      <c r="Q177" s="4"/>
      <c r="R177" s="4"/>
      <c r="S177" s="4"/>
    </row>
    <row r="178" spans="1:19" hidden="1">
      <c r="A178" s="4"/>
      <c r="B178" s="4"/>
      <c r="C178" s="4"/>
      <c r="D178" s="4"/>
      <c r="E178" s="4"/>
      <c r="F178" s="4"/>
      <c r="G178" s="4"/>
      <c r="H178" s="4"/>
      <c r="I178" s="4"/>
      <c r="J178" s="4"/>
      <c r="K178" s="4"/>
      <c r="L178" s="4"/>
      <c r="M178" s="4"/>
      <c r="N178" s="4"/>
      <c r="O178" s="4"/>
      <c r="P178" s="4"/>
      <c r="Q178" s="4"/>
      <c r="R178" s="4"/>
      <c r="S178" s="4"/>
    </row>
    <row r="179" spans="1:19" hidden="1">
      <c r="A179" s="4"/>
      <c r="B179" s="4"/>
      <c r="C179" s="4"/>
      <c r="D179" s="4"/>
      <c r="E179" s="4"/>
      <c r="F179" s="4"/>
      <c r="G179" s="4"/>
      <c r="H179" s="4"/>
      <c r="I179" s="4"/>
      <c r="J179" s="4"/>
      <c r="K179" s="4"/>
      <c r="L179" s="4"/>
      <c r="M179" s="4"/>
      <c r="N179" s="4"/>
      <c r="O179" s="4"/>
      <c r="P179" s="4"/>
      <c r="Q179" s="4"/>
      <c r="R179" s="4"/>
      <c r="S179" s="4"/>
    </row>
    <row r="180" spans="1:19" hidden="1">
      <c r="A180" s="4"/>
      <c r="B180" s="4"/>
      <c r="C180" s="4"/>
      <c r="D180" s="4"/>
      <c r="E180" s="4"/>
      <c r="F180" s="4"/>
      <c r="G180" s="4"/>
      <c r="H180" s="4"/>
      <c r="I180" s="4"/>
      <c r="J180" s="4"/>
      <c r="K180" s="4"/>
      <c r="L180" s="4"/>
      <c r="M180" s="4"/>
      <c r="N180" s="4"/>
      <c r="O180" s="4"/>
      <c r="P180" s="4"/>
      <c r="Q180" s="4"/>
      <c r="R180" s="4"/>
      <c r="S180" s="4"/>
    </row>
    <row r="181" spans="1:19" hidden="1">
      <c r="A181" s="4"/>
      <c r="B181" s="4"/>
      <c r="C181" s="4"/>
      <c r="D181" s="4"/>
      <c r="E181" s="4"/>
      <c r="F181" s="4"/>
      <c r="G181" s="4"/>
      <c r="H181" s="4"/>
      <c r="I181" s="4"/>
      <c r="J181" s="4"/>
      <c r="K181" s="4"/>
      <c r="L181" s="4"/>
      <c r="M181" s="4"/>
      <c r="N181" s="4"/>
      <c r="O181" s="4"/>
      <c r="P181" s="4"/>
      <c r="Q181" s="4"/>
      <c r="R181" s="4"/>
      <c r="S181" s="4"/>
    </row>
    <row r="182" spans="1:19" hidden="1">
      <c r="A182" s="4"/>
      <c r="B182" s="4"/>
      <c r="C182" s="4"/>
      <c r="D182" s="4"/>
      <c r="E182" s="4"/>
      <c r="F182" s="4"/>
      <c r="G182" s="4"/>
      <c r="H182" s="4"/>
      <c r="I182" s="4"/>
      <c r="J182" s="4"/>
      <c r="K182" s="4"/>
      <c r="L182" s="4"/>
      <c r="M182" s="4"/>
      <c r="N182" s="4"/>
      <c r="O182" s="4"/>
      <c r="P182" s="4"/>
      <c r="Q182" s="4"/>
      <c r="R182" s="4"/>
      <c r="S182" s="4"/>
    </row>
    <row r="183" spans="1:19" hidden="1">
      <c r="A183" s="4"/>
      <c r="B183" s="4"/>
      <c r="C183" s="4"/>
      <c r="D183" s="4"/>
      <c r="E183" s="4"/>
      <c r="F183" s="4"/>
      <c r="G183" s="4"/>
      <c r="H183" s="4"/>
      <c r="I183" s="4"/>
      <c r="J183" s="4"/>
      <c r="K183" s="4"/>
      <c r="L183" s="4"/>
      <c r="M183" s="4"/>
      <c r="N183" s="4"/>
      <c r="O183" s="4"/>
      <c r="P183" s="4"/>
      <c r="Q183" s="4"/>
      <c r="R183" s="4"/>
      <c r="S183" s="4"/>
    </row>
    <row r="184" spans="1:19" hidden="1">
      <c r="A184" s="4"/>
      <c r="B184" s="4"/>
      <c r="C184" s="4"/>
      <c r="D184" s="4"/>
      <c r="E184" s="4"/>
      <c r="F184" s="4"/>
      <c r="G184" s="4"/>
      <c r="H184" s="4"/>
      <c r="I184" s="4"/>
      <c r="J184" s="4"/>
      <c r="K184" s="4"/>
      <c r="L184" s="4"/>
      <c r="M184" s="4"/>
      <c r="N184" s="4"/>
      <c r="O184" s="4"/>
      <c r="P184" s="4"/>
      <c r="Q184" s="4"/>
      <c r="R184" s="4"/>
      <c r="S184" s="4"/>
    </row>
    <row r="185" spans="1:19" hidden="1">
      <c r="A185" s="4"/>
      <c r="B185" s="4"/>
      <c r="C185" s="4"/>
      <c r="D185" s="4"/>
      <c r="E185" s="4"/>
      <c r="F185" s="4"/>
      <c r="G185" s="4"/>
      <c r="H185" s="4"/>
      <c r="I185" s="4"/>
      <c r="J185" s="4"/>
      <c r="K185" s="4"/>
      <c r="L185" s="4"/>
      <c r="M185" s="4"/>
      <c r="N185" s="4"/>
      <c r="O185" s="4"/>
      <c r="P185" s="4"/>
      <c r="Q185" s="4"/>
      <c r="R185" s="4"/>
      <c r="S185" s="4"/>
    </row>
    <row r="186" spans="1:19" hidden="1">
      <c r="A186" s="4"/>
      <c r="B186" s="4"/>
      <c r="C186" s="4"/>
      <c r="D186" s="4"/>
      <c r="E186" s="4"/>
      <c r="F186" s="4"/>
      <c r="G186" s="4"/>
      <c r="H186" s="4"/>
      <c r="I186" s="4"/>
      <c r="J186" s="4"/>
      <c r="K186" s="4"/>
      <c r="L186" s="4"/>
      <c r="M186" s="4"/>
      <c r="N186" s="4"/>
      <c r="O186" s="4"/>
      <c r="P186" s="4"/>
      <c r="Q186" s="4"/>
      <c r="R186" s="4"/>
      <c r="S186" s="4"/>
    </row>
    <row r="187" spans="1:19" hidden="1">
      <c r="A187" s="4"/>
      <c r="B187" s="4"/>
      <c r="C187" s="4"/>
      <c r="D187" s="4"/>
      <c r="E187" s="4"/>
      <c r="F187" s="4"/>
      <c r="G187" s="4"/>
      <c r="H187" s="4"/>
      <c r="I187" s="4"/>
      <c r="J187" s="4"/>
      <c r="K187" s="4"/>
      <c r="L187" s="4"/>
      <c r="M187" s="4"/>
      <c r="N187" s="4"/>
      <c r="O187" s="4"/>
      <c r="P187" s="4"/>
      <c r="Q187" s="4"/>
      <c r="R187" s="4"/>
      <c r="S187" s="4"/>
    </row>
    <row r="188" spans="1:19" hidden="1">
      <c r="A188" s="4"/>
      <c r="B188" s="4"/>
      <c r="C188" s="4"/>
      <c r="D188" s="4"/>
      <c r="E188" s="4"/>
      <c r="F188" s="4"/>
      <c r="G188" s="4"/>
      <c r="H188" s="4"/>
      <c r="I188" s="4"/>
      <c r="J188" s="4"/>
      <c r="K188" s="4"/>
      <c r="L188" s="4"/>
      <c r="M188" s="4"/>
      <c r="N188" s="4"/>
      <c r="O188" s="4"/>
      <c r="P188" s="4"/>
      <c r="Q188" s="4"/>
      <c r="R188" s="4"/>
      <c r="S188" s="4"/>
    </row>
    <row r="189" spans="1:19" hidden="1">
      <c r="A189" s="4"/>
      <c r="B189" s="4"/>
      <c r="C189" s="4"/>
      <c r="D189" s="4"/>
      <c r="E189" s="4"/>
      <c r="F189" s="4"/>
      <c r="G189" s="4"/>
      <c r="H189" s="4"/>
      <c r="I189" s="4"/>
      <c r="J189" s="4"/>
      <c r="K189" s="4"/>
      <c r="L189" s="4"/>
      <c r="M189" s="4"/>
      <c r="N189" s="4"/>
      <c r="O189" s="4"/>
      <c r="P189" s="4"/>
      <c r="Q189" s="4"/>
      <c r="R189" s="4"/>
      <c r="S189" s="4"/>
    </row>
    <row r="190" spans="1:19" hidden="1">
      <c r="A190" s="4"/>
      <c r="B190" s="4"/>
      <c r="C190" s="4"/>
      <c r="D190" s="4"/>
      <c r="E190" s="4"/>
      <c r="F190" s="4"/>
      <c r="G190" s="4"/>
      <c r="H190" s="4"/>
      <c r="I190" s="4"/>
      <c r="J190" s="4"/>
      <c r="K190" s="4"/>
      <c r="L190" s="4"/>
      <c r="M190" s="4"/>
      <c r="N190" s="4"/>
      <c r="O190" s="4"/>
      <c r="P190" s="4"/>
      <c r="Q190" s="4"/>
      <c r="R190" s="4"/>
      <c r="S190" s="4"/>
    </row>
    <row r="191" spans="1:19" hidden="1">
      <c r="A191" s="4"/>
      <c r="B191" s="4"/>
      <c r="C191" s="4"/>
      <c r="D191" s="4"/>
      <c r="E191" s="4"/>
      <c r="F191" s="4"/>
      <c r="G191" s="4"/>
      <c r="H191" s="4"/>
      <c r="I191" s="4"/>
      <c r="J191" s="4"/>
      <c r="K191" s="4"/>
      <c r="L191" s="4"/>
      <c r="M191" s="4"/>
      <c r="N191" s="4"/>
      <c r="O191" s="4"/>
      <c r="P191" s="4"/>
      <c r="Q191" s="4"/>
      <c r="R191" s="4"/>
      <c r="S191" s="4"/>
    </row>
    <row r="192" spans="1:19" hidden="1">
      <c r="A192" s="4"/>
      <c r="B192" s="4"/>
      <c r="C192" s="4"/>
      <c r="D192" s="4"/>
      <c r="E192" s="4"/>
      <c r="F192" s="4"/>
      <c r="G192" s="4"/>
      <c r="H192" s="4"/>
      <c r="I192" s="4"/>
      <c r="J192" s="4"/>
      <c r="K192" s="4"/>
      <c r="L192" s="4"/>
      <c r="M192" s="4"/>
      <c r="N192" s="4"/>
      <c r="O192" s="4"/>
      <c r="P192" s="4"/>
      <c r="Q192" s="4"/>
      <c r="R192" s="4"/>
      <c r="S192" s="4"/>
    </row>
    <row r="193" spans="1:19" hidden="1">
      <c r="A193" s="4"/>
      <c r="B193" s="4"/>
      <c r="C193" s="4"/>
      <c r="D193" s="4"/>
      <c r="E193" s="4"/>
      <c r="F193" s="4"/>
      <c r="G193" s="4"/>
      <c r="H193" s="4"/>
      <c r="I193" s="4"/>
      <c r="J193" s="4"/>
      <c r="K193" s="4"/>
      <c r="L193" s="4"/>
      <c r="M193" s="4"/>
      <c r="N193" s="4"/>
      <c r="O193" s="4"/>
      <c r="P193" s="4"/>
      <c r="Q193" s="4"/>
      <c r="R193" s="4"/>
      <c r="S193" s="4"/>
    </row>
    <row r="194" spans="1:19" hidden="1">
      <c r="A194" s="4"/>
      <c r="B194" s="4"/>
      <c r="C194" s="4"/>
      <c r="D194" s="4"/>
      <c r="E194" s="4"/>
      <c r="F194" s="4"/>
      <c r="G194" s="4"/>
      <c r="H194" s="4"/>
      <c r="I194" s="4"/>
      <c r="J194" s="4"/>
      <c r="K194" s="4"/>
      <c r="L194" s="4"/>
      <c r="M194" s="4"/>
      <c r="N194" s="4"/>
      <c r="O194" s="4"/>
      <c r="P194" s="4"/>
      <c r="Q194" s="4"/>
      <c r="R194" s="4"/>
      <c r="S194" s="4"/>
    </row>
    <row r="195" spans="1:19" hidden="1">
      <c r="A195" s="4"/>
      <c r="B195" s="4"/>
      <c r="C195" s="4"/>
      <c r="D195" s="4"/>
      <c r="E195" s="4"/>
      <c r="F195" s="4"/>
      <c r="G195" s="4"/>
      <c r="H195" s="4"/>
      <c r="I195" s="4"/>
      <c r="J195" s="4"/>
      <c r="K195" s="4"/>
      <c r="L195" s="4"/>
      <c r="M195" s="4"/>
      <c r="N195" s="4"/>
      <c r="O195" s="4"/>
      <c r="P195" s="4"/>
      <c r="Q195" s="4"/>
      <c r="R195" s="4"/>
      <c r="S195" s="4"/>
    </row>
    <row r="196" spans="1:19" hidden="1">
      <c r="A196" s="4"/>
      <c r="B196" s="4"/>
      <c r="C196" s="4"/>
      <c r="D196" s="4"/>
      <c r="E196" s="4"/>
      <c r="F196" s="4"/>
      <c r="G196" s="4"/>
      <c r="H196" s="4"/>
      <c r="I196" s="4"/>
      <c r="J196" s="4"/>
      <c r="K196" s="4"/>
      <c r="L196" s="4"/>
      <c r="M196" s="4"/>
      <c r="N196" s="4"/>
      <c r="O196" s="4"/>
      <c r="P196" s="4"/>
      <c r="Q196" s="4"/>
      <c r="R196" s="4"/>
      <c r="S196" s="4"/>
    </row>
    <row r="197" spans="1:19" hidden="1">
      <c r="A197" s="4"/>
      <c r="B197" s="4"/>
      <c r="C197" s="4"/>
      <c r="D197" s="4"/>
      <c r="E197" s="4"/>
      <c r="F197" s="4"/>
      <c r="G197" s="4"/>
      <c r="H197" s="4"/>
      <c r="I197" s="4"/>
      <c r="J197" s="4"/>
      <c r="K197" s="4"/>
      <c r="L197" s="4"/>
      <c r="M197" s="4"/>
      <c r="N197" s="4"/>
      <c r="O197" s="4"/>
      <c r="P197" s="4"/>
      <c r="Q197" s="4"/>
      <c r="R197" s="4"/>
      <c r="S197" s="4"/>
    </row>
    <row r="198" spans="1:19" hidden="1">
      <c r="A198" s="4"/>
      <c r="B198" s="4"/>
      <c r="C198" s="4"/>
      <c r="D198" s="4"/>
      <c r="E198" s="4"/>
      <c r="F198" s="4"/>
      <c r="G198" s="4"/>
      <c r="H198" s="4"/>
      <c r="I198" s="4"/>
      <c r="J198" s="4"/>
      <c r="K198" s="4"/>
      <c r="L198" s="4"/>
      <c r="M198" s="4"/>
      <c r="N198" s="4"/>
      <c r="O198" s="4"/>
      <c r="P198" s="4"/>
      <c r="Q198" s="4"/>
      <c r="R198" s="4"/>
      <c r="S198" s="4"/>
    </row>
    <row r="199" spans="1:19" hidden="1">
      <c r="A199" s="4"/>
      <c r="B199" s="4"/>
      <c r="C199" s="4"/>
      <c r="D199" s="4"/>
      <c r="E199" s="4"/>
      <c r="F199" s="4"/>
      <c r="G199" s="4"/>
      <c r="H199" s="4"/>
      <c r="I199" s="4"/>
      <c r="J199" s="4"/>
      <c r="K199" s="4"/>
      <c r="L199" s="4"/>
      <c r="M199" s="4"/>
      <c r="N199" s="4"/>
      <c r="O199" s="4"/>
      <c r="P199" s="4"/>
      <c r="Q199" s="4"/>
      <c r="R199" s="4"/>
      <c r="S199" s="4"/>
    </row>
    <row r="200" spans="1:19" hidden="1">
      <c r="A200" s="4"/>
      <c r="B200" s="4"/>
      <c r="C200" s="4"/>
      <c r="D200" s="4"/>
      <c r="E200" s="4"/>
      <c r="F200" s="4"/>
      <c r="G200" s="4"/>
      <c r="H200" s="4"/>
      <c r="I200" s="4"/>
      <c r="J200" s="4"/>
      <c r="K200" s="4"/>
      <c r="L200" s="4"/>
      <c r="M200" s="4"/>
      <c r="N200" s="4"/>
      <c r="O200" s="4"/>
      <c r="P200" s="4"/>
      <c r="Q200" s="4"/>
      <c r="R200" s="4"/>
      <c r="S200" s="4"/>
    </row>
    <row r="201" spans="1:19" hidden="1">
      <c r="A201" s="4"/>
      <c r="B201" s="4"/>
      <c r="C201" s="4"/>
      <c r="D201" s="4"/>
      <c r="E201" s="4"/>
      <c r="F201" s="4"/>
      <c r="G201" s="4"/>
      <c r="H201" s="4"/>
      <c r="I201" s="4"/>
      <c r="J201" s="4"/>
      <c r="K201" s="4"/>
      <c r="L201" s="4"/>
      <c r="M201" s="4"/>
      <c r="N201" s="4"/>
      <c r="O201" s="4"/>
      <c r="P201" s="4"/>
      <c r="Q201" s="4"/>
      <c r="R201" s="4"/>
      <c r="S201" s="4"/>
    </row>
    <row r="202" spans="1:19" hidden="1">
      <c r="A202" s="4"/>
      <c r="B202" s="4"/>
      <c r="C202" s="4"/>
      <c r="D202" s="4"/>
      <c r="E202" s="4"/>
      <c r="F202" s="4"/>
      <c r="G202" s="4"/>
      <c r="H202" s="4"/>
      <c r="I202" s="4"/>
      <c r="J202" s="4"/>
      <c r="K202" s="4"/>
      <c r="L202" s="4"/>
      <c r="M202" s="4"/>
      <c r="N202" s="4"/>
      <c r="O202" s="4"/>
      <c r="P202" s="4"/>
      <c r="Q202" s="4"/>
      <c r="R202" s="4"/>
      <c r="S202" s="4"/>
    </row>
    <row r="203" spans="1:19" hidden="1">
      <c r="A203" s="4"/>
      <c r="B203" s="4"/>
      <c r="C203" s="4"/>
      <c r="D203" s="4"/>
      <c r="E203" s="4"/>
      <c r="F203" s="4"/>
      <c r="G203" s="4"/>
      <c r="H203" s="4"/>
      <c r="I203" s="4"/>
      <c r="J203" s="4"/>
      <c r="K203" s="4"/>
      <c r="L203" s="4"/>
      <c r="M203" s="4"/>
      <c r="N203" s="4"/>
      <c r="O203" s="4"/>
      <c r="P203" s="4"/>
      <c r="Q203" s="4"/>
      <c r="R203" s="4"/>
      <c r="S203" s="4"/>
    </row>
    <row r="204" spans="1:19" hidden="1">
      <c r="A204" s="4"/>
      <c r="B204" s="4"/>
      <c r="C204" s="4"/>
      <c r="D204" s="4"/>
      <c r="E204" s="4"/>
      <c r="F204" s="4"/>
      <c r="G204" s="4"/>
      <c r="H204" s="4"/>
      <c r="I204" s="4"/>
      <c r="J204" s="4"/>
      <c r="K204" s="4"/>
      <c r="L204" s="4"/>
      <c r="M204" s="4"/>
      <c r="N204" s="4"/>
      <c r="O204" s="4"/>
      <c r="P204" s="4"/>
      <c r="Q204" s="4"/>
      <c r="R204" s="4"/>
      <c r="S204" s="4"/>
    </row>
    <row r="205" spans="1:19" hidden="1">
      <c r="A205" s="4"/>
      <c r="B205" s="4"/>
      <c r="C205" s="4"/>
      <c r="D205" s="4"/>
      <c r="E205" s="4"/>
      <c r="F205" s="4"/>
      <c r="G205" s="4"/>
      <c r="H205" s="4"/>
      <c r="I205" s="4"/>
      <c r="J205" s="4"/>
      <c r="K205" s="4"/>
      <c r="L205" s="4"/>
      <c r="M205" s="4"/>
      <c r="N205" s="4"/>
      <c r="O205" s="4"/>
      <c r="P205" s="4"/>
      <c r="Q205" s="4"/>
      <c r="R205" s="4"/>
      <c r="S205" s="4"/>
    </row>
    <row r="206" spans="1:19" hidden="1">
      <c r="A206" s="4"/>
      <c r="B206" s="4"/>
      <c r="C206" s="4"/>
      <c r="D206" s="4"/>
      <c r="E206" s="4"/>
      <c r="F206" s="4"/>
      <c r="G206" s="4"/>
      <c r="H206" s="4"/>
      <c r="I206" s="4"/>
      <c r="J206" s="4"/>
      <c r="K206" s="4"/>
      <c r="L206" s="4"/>
      <c r="M206" s="4"/>
      <c r="N206" s="4"/>
      <c r="O206" s="4"/>
      <c r="P206" s="4"/>
      <c r="Q206" s="4"/>
      <c r="R206" s="4"/>
      <c r="S206" s="4"/>
    </row>
    <row r="207" spans="1:19" hidden="1">
      <c r="A207" s="4"/>
      <c r="B207" s="4"/>
      <c r="C207" s="4"/>
      <c r="D207" s="4"/>
      <c r="E207" s="4"/>
      <c r="F207" s="4"/>
      <c r="G207" s="4"/>
      <c r="H207" s="4"/>
      <c r="I207" s="4"/>
      <c r="J207" s="4"/>
      <c r="K207" s="4"/>
      <c r="L207" s="4"/>
      <c r="M207" s="4"/>
      <c r="N207" s="4"/>
      <c r="O207" s="4"/>
      <c r="P207" s="4"/>
      <c r="Q207" s="4"/>
      <c r="R207" s="4"/>
      <c r="S207" s="4"/>
    </row>
    <row r="208" spans="1:19" hidden="1">
      <c r="A208" s="4"/>
      <c r="B208" s="4"/>
      <c r="C208" s="4"/>
      <c r="D208" s="4"/>
      <c r="E208" s="4"/>
      <c r="F208" s="4"/>
      <c r="G208" s="4"/>
      <c r="H208" s="4"/>
      <c r="I208" s="4"/>
      <c r="J208" s="4"/>
      <c r="K208" s="4"/>
      <c r="L208" s="4"/>
      <c r="M208" s="4"/>
      <c r="N208" s="4"/>
      <c r="O208" s="4"/>
      <c r="P208" s="4"/>
      <c r="Q208" s="4"/>
      <c r="R208" s="4"/>
      <c r="S208" s="4"/>
    </row>
    <row r="209" spans="1:19" hidden="1">
      <c r="A209" s="4"/>
      <c r="B209" s="4"/>
      <c r="C209" s="4"/>
      <c r="D209" s="4"/>
      <c r="E209" s="4"/>
      <c r="F209" s="4"/>
      <c r="G209" s="4"/>
      <c r="H209" s="4"/>
      <c r="I209" s="4"/>
      <c r="J209" s="4"/>
      <c r="K209" s="4"/>
      <c r="L209" s="4"/>
      <c r="M209" s="4"/>
      <c r="N209" s="4"/>
      <c r="O209" s="4"/>
      <c r="P209" s="4"/>
      <c r="Q209" s="4"/>
      <c r="R209" s="4"/>
      <c r="S209" s="4"/>
    </row>
    <row r="210" spans="1:19" hidden="1">
      <c r="A210" s="4"/>
      <c r="B210" s="4"/>
      <c r="C210" s="4"/>
      <c r="D210" s="4"/>
      <c r="E210" s="4"/>
      <c r="F210" s="4"/>
      <c r="G210" s="4"/>
      <c r="H210" s="4"/>
      <c r="I210" s="4"/>
      <c r="J210" s="4"/>
      <c r="K210" s="4"/>
      <c r="L210" s="4"/>
      <c r="M210" s="4"/>
      <c r="N210" s="4"/>
      <c r="O210" s="4"/>
      <c r="P210" s="4"/>
      <c r="Q210" s="4"/>
      <c r="R210" s="4"/>
      <c r="S210" s="4"/>
    </row>
    <row r="211" spans="1:19" hidden="1">
      <c r="A211" s="4"/>
      <c r="B211" s="4"/>
      <c r="C211" s="4"/>
      <c r="D211" s="4"/>
      <c r="E211" s="4"/>
      <c r="F211" s="4"/>
      <c r="G211" s="4"/>
      <c r="H211" s="4"/>
      <c r="I211" s="4"/>
      <c r="J211" s="4"/>
      <c r="K211" s="4"/>
      <c r="L211" s="4"/>
      <c r="M211" s="4"/>
      <c r="N211" s="4"/>
      <c r="O211" s="4"/>
      <c r="P211" s="4"/>
      <c r="Q211" s="4"/>
      <c r="R211" s="4"/>
      <c r="S211" s="4"/>
    </row>
    <row r="212" spans="1:19" hidden="1">
      <c r="A212" s="4"/>
      <c r="B212" s="4"/>
      <c r="C212" s="4"/>
      <c r="D212" s="4"/>
      <c r="E212" s="4"/>
      <c r="F212" s="4"/>
      <c r="G212" s="4"/>
      <c r="H212" s="4"/>
      <c r="I212" s="4"/>
      <c r="J212" s="4"/>
      <c r="K212" s="4"/>
      <c r="L212" s="4"/>
      <c r="M212" s="4"/>
      <c r="N212" s="4"/>
      <c r="O212" s="4"/>
      <c r="P212" s="4"/>
      <c r="Q212" s="4"/>
      <c r="R212" s="4"/>
      <c r="S212" s="4"/>
    </row>
    <row r="213" spans="1:19" hidden="1">
      <c r="A213" s="4"/>
      <c r="B213" s="4"/>
      <c r="C213" s="4"/>
      <c r="D213" s="4"/>
      <c r="E213" s="4"/>
      <c r="F213" s="4"/>
      <c r="G213" s="4"/>
      <c r="H213" s="4"/>
      <c r="I213" s="4"/>
      <c r="J213" s="4"/>
      <c r="K213" s="4"/>
      <c r="L213" s="4"/>
      <c r="M213" s="4"/>
      <c r="N213" s="4"/>
      <c r="O213" s="4"/>
      <c r="P213" s="4"/>
      <c r="Q213" s="4"/>
      <c r="R213" s="4"/>
      <c r="S213" s="4"/>
    </row>
    <row r="214" spans="1:19" hidden="1">
      <c r="A214" s="4"/>
      <c r="B214" s="4"/>
      <c r="C214" s="4"/>
      <c r="D214" s="4"/>
      <c r="E214" s="4"/>
      <c r="F214" s="4"/>
      <c r="G214" s="4"/>
      <c r="H214" s="4"/>
      <c r="I214" s="4"/>
      <c r="J214" s="4"/>
      <c r="K214" s="4"/>
      <c r="L214" s="4"/>
      <c r="M214" s="4"/>
      <c r="N214" s="4"/>
      <c r="O214" s="4"/>
      <c r="P214" s="4"/>
      <c r="Q214" s="4"/>
      <c r="R214" s="4"/>
      <c r="S214" s="4"/>
    </row>
    <row r="215" spans="1:19" hidden="1">
      <c r="A215" s="4"/>
      <c r="B215" s="4"/>
      <c r="C215" s="4"/>
      <c r="D215" s="4"/>
      <c r="E215" s="4"/>
      <c r="F215" s="4"/>
      <c r="G215" s="4"/>
      <c r="H215" s="4"/>
      <c r="I215" s="4"/>
      <c r="J215" s="4"/>
      <c r="K215" s="4"/>
      <c r="L215" s="4"/>
      <c r="M215" s="4"/>
      <c r="N215" s="4"/>
      <c r="O215" s="4"/>
      <c r="P215" s="4"/>
      <c r="Q215" s="4"/>
      <c r="R215" s="4"/>
      <c r="S215" s="4"/>
    </row>
    <row r="216" spans="1:19" hidden="1">
      <c r="A216" s="4"/>
      <c r="B216" s="4"/>
      <c r="C216" s="4"/>
      <c r="D216" s="4"/>
      <c r="E216" s="4"/>
      <c r="F216" s="4"/>
      <c r="G216" s="4"/>
      <c r="H216" s="4"/>
      <c r="I216" s="4"/>
      <c r="J216" s="4"/>
      <c r="K216" s="4"/>
      <c r="L216" s="4"/>
      <c r="M216" s="4"/>
      <c r="N216" s="4"/>
      <c r="O216" s="4"/>
      <c r="P216" s="4"/>
      <c r="Q216" s="4"/>
      <c r="R216" s="4"/>
      <c r="S216" s="4"/>
    </row>
    <row r="217" spans="1:19" hidden="1">
      <c r="A217" s="4"/>
      <c r="B217" s="4"/>
      <c r="C217" s="4"/>
      <c r="D217" s="4"/>
      <c r="E217" s="4"/>
      <c r="F217" s="4"/>
      <c r="G217" s="4"/>
      <c r="H217" s="4"/>
      <c r="I217" s="4"/>
      <c r="J217" s="4"/>
      <c r="K217" s="4"/>
      <c r="L217" s="4"/>
      <c r="M217" s="4"/>
      <c r="N217" s="4"/>
      <c r="O217" s="4"/>
      <c r="P217" s="4"/>
      <c r="Q217" s="4"/>
      <c r="R217" s="4"/>
      <c r="S217" s="4"/>
    </row>
    <row r="218" spans="1:19" hidden="1">
      <c r="A218" s="4"/>
      <c r="B218" s="4"/>
      <c r="C218" s="4"/>
      <c r="D218" s="4"/>
      <c r="E218" s="4"/>
      <c r="F218" s="4"/>
      <c r="G218" s="4"/>
      <c r="H218" s="4"/>
      <c r="I218" s="4"/>
      <c r="J218" s="4"/>
      <c r="K218" s="4"/>
      <c r="L218" s="4"/>
      <c r="M218" s="4"/>
      <c r="N218" s="4"/>
      <c r="O218" s="4"/>
      <c r="P218" s="4"/>
      <c r="Q218" s="4"/>
      <c r="R218" s="4"/>
      <c r="S218" s="4"/>
    </row>
    <row r="219" spans="1:19" hidden="1">
      <c r="A219" s="4"/>
      <c r="B219" s="4"/>
      <c r="C219" s="4"/>
      <c r="D219" s="4"/>
      <c r="E219" s="4"/>
      <c r="F219" s="4"/>
      <c r="G219" s="4"/>
      <c r="H219" s="4"/>
      <c r="I219" s="4"/>
      <c r="J219" s="4"/>
      <c r="K219" s="4"/>
      <c r="L219" s="4"/>
      <c r="M219" s="4"/>
      <c r="N219" s="4"/>
      <c r="O219" s="4"/>
      <c r="P219" s="4"/>
      <c r="Q219" s="4"/>
      <c r="R219" s="4"/>
      <c r="S219" s="4"/>
    </row>
    <row r="220" spans="1:19" hidden="1">
      <c r="A220" s="4"/>
      <c r="B220" s="4"/>
      <c r="C220" s="4"/>
      <c r="D220" s="4"/>
      <c r="E220" s="4"/>
      <c r="F220" s="4"/>
      <c r="G220" s="4"/>
      <c r="H220" s="4"/>
      <c r="I220" s="4"/>
      <c r="J220" s="4"/>
      <c r="K220" s="4"/>
      <c r="L220" s="4"/>
      <c r="M220" s="4"/>
      <c r="N220" s="4"/>
      <c r="O220" s="4"/>
      <c r="P220" s="4"/>
      <c r="Q220" s="4"/>
      <c r="R220" s="4"/>
      <c r="S220" s="4"/>
    </row>
    <row r="221" spans="1:19" hidden="1">
      <c r="A221" s="4"/>
      <c r="B221" s="4"/>
      <c r="C221" s="4"/>
      <c r="D221" s="4"/>
      <c r="E221" s="4"/>
      <c r="F221" s="4"/>
      <c r="G221" s="4"/>
      <c r="H221" s="4"/>
      <c r="I221" s="4"/>
      <c r="J221" s="4"/>
      <c r="K221" s="4"/>
      <c r="L221" s="4"/>
      <c r="M221" s="4"/>
      <c r="N221" s="4"/>
      <c r="O221" s="4"/>
      <c r="P221" s="4"/>
      <c r="Q221" s="4"/>
      <c r="R221" s="4"/>
      <c r="S221" s="4"/>
    </row>
    <row r="222" spans="1:19" hidden="1">
      <c r="A222" s="4"/>
      <c r="B222" s="4"/>
      <c r="C222" s="4"/>
      <c r="D222" s="4"/>
      <c r="E222" s="4"/>
      <c r="F222" s="4"/>
      <c r="G222" s="4"/>
      <c r="H222" s="4"/>
      <c r="I222" s="4"/>
      <c r="J222" s="4"/>
      <c r="K222" s="4"/>
      <c r="L222" s="4"/>
      <c r="M222" s="4"/>
      <c r="N222" s="4"/>
      <c r="O222" s="4"/>
      <c r="P222" s="4"/>
      <c r="Q222" s="4"/>
      <c r="R222" s="4"/>
      <c r="S222" s="4"/>
    </row>
    <row r="223" spans="1:19" hidden="1">
      <c r="A223" s="4"/>
      <c r="B223" s="4"/>
      <c r="C223" s="4"/>
      <c r="D223" s="4"/>
      <c r="E223" s="4"/>
      <c r="F223" s="4"/>
      <c r="G223" s="4"/>
      <c r="H223" s="4"/>
      <c r="I223" s="4"/>
      <c r="J223" s="4"/>
      <c r="K223" s="4"/>
      <c r="L223" s="4"/>
      <c r="M223" s="4"/>
      <c r="N223" s="4"/>
      <c r="O223" s="4"/>
      <c r="P223" s="4"/>
      <c r="Q223" s="4"/>
      <c r="R223" s="4"/>
      <c r="S223" s="4"/>
    </row>
    <row r="224" spans="1:19" hidden="1">
      <c r="A224" s="4"/>
      <c r="B224" s="4"/>
      <c r="C224" s="4"/>
      <c r="D224" s="4"/>
      <c r="E224" s="4"/>
      <c r="F224" s="4"/>
      <c r="G224" s="4"/>
      <c r="H224" s="4"/>
      <c r="I224" s="4"/>
      <c r="J224" s="4"/>
      <c r="K224" s="4"/>
      <c r="L224" s="4"/>
      <c r="M224" s="4"/>
      <c r="N224" s="4"/>
      <c r="O224" s="4"/>
      <c r="P224" s="4"/>
      <c r="Q224" s="4"/>
      <c r="R224" s="4"/>
      <c r="S224" s="4"/>
    </row>
    <row r="225" spans="1:19" hidden="1">
      <c r="A225" s="4"/>
      <c r="B225" s="4"/>
      <c r="C225" s="4"/>
      <c r="D225" s="4"/>
      <c r="E225" s="4"/>
      <c r="F225" s="4"/>
      <c r="G225" s="4"/>
      <c r="H225" s="4"/>
      <c r="I225" s="4"/>
      <c r="J225" s="4"/>
      <c r="K225" s="4"/>
      <c r="L225" s="4"/>
      <c r="M225" s="4"/>
      <c r="N225" s="4"/>
      <c r="O225" s="4"/>
      <c r="P225" s="4"/>
      <c r="Q225" s="4"/>
      <c r="R225" s="4"/>
      <c r="S225" s="4"/>
    </row>
    <row r="226" spans="1:19" hidden="1">
      <c r="A226" s="4"/>
      <c r="B226" s="4"/>
      <c r="C226" s="4"/>
      <c r="D226" s="4"/>
      <c r="E226" s="4"/>
      <c r="F226" s="4"/>
      <c r="G226" s="4"/>
      <c r="H226" s="4"/>
      <c r="I226" s="4"/>
      <c r="J226" s="4"/>
      <c r="K226" s="4"/>
      <c r="L226" s="4"/>
      <c r="M226" s="4"/>
      <c r="N226" s="4"/>
      <c r="O226" s="4"/>
      <c r="P226" s="4"/>
      <c r="Q226" s="4"/>
      <c r="R226" s="4"/>
      <c r="S226" s="4"/>
    </row>
    <row r="227" spans="1:19" hidden="1">
      <c r="A227" s="4"/>
      <c r="B227" s="4"/>
      <c r="C227" s="4"/>
      <c r="D227" s="4"/>
      <c r="E227" s="4"/>
      <c r="F227" s="4"/>
      <c r="G227" s="4"/>
      <c r="H227" s="4"/>
      <c r="I227" s="4"/>
      <c r="J227" s="4"/>
      <c r="K227" s="4"/>
      <c r="L227" s="4"/>
      <c r="M227" s="4"/>
      <c r="N227" s="4"/>
      <c r="O227" s="4"/>
      <c r="P227" s="4"/>
      <c r="Q227" s="4"/>
      <c r="R227" s="4"/>
      <c r="S227" s="4"/>
    </row>
    <row r="228" spans="1:19" hidden="1">
      <c r="A228" s="4"/>
      <c r="B228" s="4"/>
      <c r="C228" s="4"/>
      <c r="D228" s="4"/>
      <c r="E228" s="4"/>
      <c r="F228" s="4"/>
      <c r="G228" s="4"/>
      <c r="H228" s="4"/>
      <c r="I228" s="4"/>
      <c r="J228" s="4"/>
      <c r="K228" s="4"/>
      <c r="L228" s="4"/>
      <c r="M228" s="4"/>
      <c r="N228" s="4"/>
      <c r="O228" s="4"/>
      <c r="P228" s="4"/>
      <c r="Q228" s="4"/>
      <c r="R228" s="4"/>
      <c r="S228" s="4"/>
    </row>
    <row r="229" spans="1:19" hidden="1">
      <c r="A229" s="4"/>
      <c r="B229" s="4"/>
      <c r="C229" s="4"/>
      <c r="D229" s="4"/>
      <c r="E229" s="4"/>
      <c r="F229" s="4"/>
      <c r="G229" s="4"/>
      <c r="H229" s="4"/>
      <c r="I229" s="4"/>
      <c r="J229" s="4"/>
      <c r="K229" s="4"/>
      <c r="L229" s="4"/>
      <c r="M229" s="4"/>
      <c r="N229" s="4"/>
      <c r="O229" s="4"/>
      <c r="P229" s="4"/>
      <c r="Q229" s="4"/>
      <c r="R229" s="4"/>
      <c r="S229" s="4"/>
    </row>
    <row r="230" spans="1:19" hidden="1">
      <c r="A230" s="4"/>
      <c r="B230" s="4"/>
      <c r="C230" s="4"/>
      <c r="D230" s="4"/>
      <c r="E230" s="4"/>
      <c r="F230" s="4"/>
      <c r="G230" s="4"/>
      <c r="H230" s="4"/>
      <c r="I230" s="4"/>
      <c r="J230" s="4"/>
      <c r="K230" s="4"/>
      <c r="L230" s="4"/>
      <c r="M230" s="4"/>
      <c r="N230" s="4"/>
      <c r="O230" s="4"/>
      <c r="P230" s="4"/>
      <c r="Q230" s="4"/>
      <c r="R230" s="4"/>
      <c r="S230" s="4"/>
    </row>
    <row r="231" spans="1:19" hidden="1">
      <c r="A231" s="4"/>
      <c r="B231" s="4"/>
      <c r="C231" s="4"/>
      <c r="D231" s="4"/>
      <c r="E231" s="4"/>
      <c r="F231" s="4"/>
      <c r="G231" s="4"/>
      <c r="H231" s="4"/>
      <c r="I231" s="4"/>
      <c r="J231" s="4"/>
      <c r="K231" s="4"/>
      <c r="L231" s="4"/>
      <c r="M231" s="4"/>
      <c r="N231" s="4"/>
      <c r="O231" s="4"/>
      <c r="P231" s="4"/>
      <c r="Q231" s="4"/>
      <c r="R231" s="4"/>
      <c r="S231" s="4"/>
    </row>
    <row r="232" spans="1:19" hidden="1">
      <c r="A232" s="4"/>
      <c r="B232" s="4"/>
      <c r="C232" s="4"/>
      <c r="D232" s="4"/>
      <c r="E232" s="4"/>
      <c r="F232" s="4"/>
      <c r="G232" s="4"/>
      <c r="H232" s="4"/>
      <c r="I232" s="4"/>
      <c r="J232" s="4"/>
      <c r="K232" s="4"/>
      <c r="L232" s="4"/>
      <c r="M232" s="4"/>
      <c r="N232" s="4"/>
      <c r="O232" s="4"/>
      <c r="P232" s="4"/>
      <c r="Q232" s="4"/>
      <c r="R232" s="4"/>
      <c r="S232" s="4"/>
    </row>
    <row r="233" spans="1:19" hidden="1">
      <c r="A233" s="4"/>
      <c r="B233" s="4"/>
      <c r="C233" s="4"/>
      <c r="D233" s="4"/>
      <c r="E233" s="4"/>
      <c r="F233" s="4"/>
      <c r="G233" s="4"/>
      <c r="H233" s="4"/>
      <c r="I233" s="4"/>
      <c r="J233" s="4"/>
      <c r="K233" s="4"/>
      <c r="L233" s="4"/>
      <c r="M233" s="4"/>
      <c r="N233" s="4"/>
      <c r="O233" s="4"/>
      <c r="P233" s="4"/>
      <c r="Q233" s="4"/>
      <c r="R233" s="4"/>
      <c r="S233" s="4"/>
    </row>
    <row r="234" spans="1:19" hidden="1">
      <c r="A234" s="4"/>
      <c r="B234" s="4"/>
      <c r="C234" s="4"/>
      <c r="D234" s="4"/>
      <c r="E234" s="4"/>
      <c r="F234" s="4"/>
      <c r="G234" s="4"/>
      <c r="H234" s="4"/>
      <c r="I234" s="4"/>
      <c r="J234" s="4"/>
      <c r="K234" s="4"/>
      <c r="L234" s="4"/>
      <c r="M234" s="4"/>
      <c r="N234" s="4"/>
      <c r="O234" s="4"/>
      <c r="P234" s="4"/>
      <c r="Q234" s="4"/>
      <c r="R234" s="4"/>
      <c r="S234" s="4"/>
    </row>
    <row r="235" spans="1:19" hidden="1">
      <c r="A235" s="4"/>
      <c r="B235" s="4"/>
      <c r="C235" s="4"/>
      <c r="D235" s="4"/>
      <c r="E235" s="4"/>
      <c r="F235" s="4"/>
      <c r="G235" s="4"/>
      <c r="H235" s="4"/>
      <c r="I235" s="4"/>
      <c r="J235" s="4"/>
      <c r="K235" s="4"/>
      <c r="L235" s="4"/>
      <c r="M235" s="4"/>
      <c r="N235" s="4"/>
      <c r="O235" s="4"/>
      <c r="P235" s="4"/>
      <c r="Q235" s="4"/>
      <c r="R235" s="4"/>
      <c r="S235" s="4"/>
    </row>
    <row r="236" spans="1:19" hidden="1">
      <c r="A236" s="4"/>
      <c r="B236" s="4"/>
      <c r="C236" s="4"/>
      <c r="D236" s="4"/>
      <c r="E236" s="4"/>
      <c r="F236" s="4"/>
      <c r="G236" s="4"/>
      <c r="H236" s="4"/>
      <c r="I236" s="4"/>
      <c r="J236" s="4"/>
      <c r="K236" s="4"/>
      <c r="L236" s="4"/>
      <c r="M236" s="4"/>
      <c r="N236" s="4"/>
      <c r="O236" s="4"/>
      <c r="P236" s="4"/>
      <c r="Q236" s="4"/>
      <c r="R236" s="4"/>
      <c r="S236" s="4"/>
    </row>
    <row r="237" spans="1:19" hidden="1">
      <c r="A237" s="4"/>
      <c r="B237" s="4"/>
      <c r="C237" s="4"/>
      <c r="D237" s="4"/>
      <c r="E237" s="4"/>
      <c r="F237" s="4"/>
      <c r="G237" s="4"/>
      <c r="H237" s="4"/>
      <c r="I237" s="4"/>
      <c r="J237" s="4"/>
      <c r="K237" s="4"/>
      <c r="L237" s="4"/>
      <c r="M237" s="4"/>
      <c r="N237" s="4"/>
      <c r="O237" s="4"/>
      <c r="P237" s="4"/>
      <c r="Q237" s="4"/>
      <c r="R237" s="4"/>
      <c r="S237" s="4"/>
    </row>
    <row r="238" spans="1:19" hidden="1">
      <c r="A238" s="4"/>
      <c r="B238" s="4"/>
      <c r="C238" s="4"/>
      <c r="D238" s="4"/>
      <c r="E238" s="4"/>
      <c r="F238" s="4"/>
      <c r="G238" s="4"/>
      <c r="H238" s="4"/>
      <c r="I238" s="4"/>
      <c r="J238" s="4"/>
      <c r="K238" s="4"/>
      <c r="L238" s="4"/>
      <c r="M238" s="4"/>
      <c r="N238" s="4"/>
      <c r="O238" s="4"/>
      <c r="P238" s="4"/>
      <c r="Q238" s="4"/>
      <c r="R238" s="4"/>
      <c r="S238" s="4"/>
    </row>
    <row r="239" spans="1:19" hidden="1">
      <c r="A239" s="4"/>
      <c r="B239" s="4"/>
      <c r="C239" s="4"/>
      <c r="D239" s="4"/>
      <c r="E239" s="4"/>
      <c r="F239" s="4"/>
      <c r="G239" s="4"/>
      <c r="H239" s="4"/>
      <c r="I239" s="4"/>
      <c r="J239" s="4"/>
      <c r="K239" s="4"/>
      <c r="L239" s="4"/>
      <c r="M239" s="4"/>
      <c r="N239" s="4"/>
      <c r="O239" s="4"/>
      <c r="P239" s="4"/>
      <c r="Q239" s="4"/>
      <c r="R239" s="4"/>
      <c r="S239" s="4"/>
    </row>
    <row r="240" spans="1:19" hidden="1">
      <c r="A240" s="4"/>
      <c r="B240" s="4"/>
      <c r="C240" s="4"/>
      <c r="D240" s="4"/>
      <c r="E240" s="4"/>
      <c r="F240" s="4"/>
      <c r="G240" s="4"/>
      <c r="H240" s="4"/>
      <c r="I240" s="4"/>
      <c r="J240" s="4"/>
      <c r="K240" s="4"/>
      <c r="L240" s="4"/>
      <c r="M240" s="4"/>
      <c r="N240" s="4"/>
      <c r="O240" s="4"/>
      <c r="P240" s="4"/>
      <c r="Q240" s="4"/>
      <c r="R240" s="4"/>
      <c r="S240" s="4"/>
    </row>
    <row r="241" spans="1:19" hidden="1">
      <c r="A241" s="4"/>
      <c r="B241" s="4"/>
      <c r="C241" s="4"/>
      <c r="D241" s="4"/>
      <c r="E241" s="4"/>
      <c r="F241" s="4"/>
      <c r="G241" s="4"/>
      <c r="H241" s="4"/>
      <c r="I241" s="4"/>
      <c r="J241" s="4"/>
      <c r="K241" s="4"/>
      <c r="L241" s="4"/>
      <c r="M241" s="4"/>
      <c r="N241" s="4"/>
      <c r="O241" s="4"/>
      <c r="P241" s="4"/>
      <c r="Q241" s="4"/>
      <c r="R241" s="4"/>
      <c r="S241" s="4"/>
    </row>
    <row r="242" spans="1:19" hidden="1">
      <c r="A242" s="4"/>
      <c r="B242" s="4"/>
      <c r="C242" s="4"/>
      <c r="D242" s="4"/>
      <c r="E242" s="4"/>
      <c r="F242" s="4"/>
      <c r="G242" s="4"/>
      <c r="H242" s="4"/>
      <c r="I242" s="4"/>
      <c r="J242" s="4"/>
      <c r="K242" s="4"/>
      <c r="L242" s="4"/>
      <c r="M242" s="4"/>
      <c r="N242" s="4"/>
      <c r="O242" s="4"/>
      <c r="P242" s="4"/>
      <c r="Q242" s="4"/>
      <c r="R242" s="4"/>
      <c r="S242" s="4"/>
    </row>
    <row r="243" spans="1:19" hidden="1">
      <c r="A243" s="4"/>
      <c r="B243" s="4"/>
      <c r="C243" s="4"/>
      <c r="D243" s="4"/>
      <c r="E243" s="4"/>
      <c r="F243" s="4"/>
      <c r="G243" s="4"/>
      <c r="H243" s="4"/>
      <c r="I243" s="4"/>
      <c r="J243" s="4"/>
      <c r="K243" s="4"/>
      <c r="L243" s="4"/>
      <c r="M243" s="4"/>
      <c r="N243" s="4"/>
      <c r="O243" s="4"/>
      <c r="P243" s="4"/>
      <c r="Q243" s="4"/>
      <c r="R243" s="4"/>
      <c r="S243" s="4"/>
    </row>
    <row r="244" spans="1:19" hidden="1">
      <c r="A244" s="4"/>
      <c r="B244" s="4"/>
      <c r="C244" s="4"/>
      <c r="D244" s="4"/>
      <c r="E244" s="4"/>
      <c r="F244" s="4"/>
      <c r="G244" s="4"/>
      <c r="H244" s="4"/>
      <c r="I244" s="4"/>
      <c r="J244" s="4"/>
      <c r="K244" s="4"/>
      <c r="L244" s="4"/>
      <c r="M244" s="4"/>
      <c r="N244" s="4"/>
      <c r="O244" s="4"/>
      <c r="P244" s="4"/>
      <c r="Q244" s="4"/>
      <c r="R244" s="4"/>
      <c r="S244" s="4"/>
    </row>
    <row r="245" spans="1:19" hidden="1">
      <c r="A245" s="4"/>
      <c r="B245" s="4"/>
      <c r="C245" s="4"/>
      <c r="D245" s="4"/>
      <c r="E245" s="4"/>
      <c r="F245" s="4"/>
      <c r="G245" s="4"/>
      <c r="H245" s="4"/>
      <c r="I245" s="4"/>
      <c r="J245" s="4"/>
      <c r="K245" s="4"/>
      <c r="L245" s="4"/>
      <c r="M245" s="4"/>
      <c r="N245" s="4"/>
      <c r="O245" s="4"/>
      <c r="P245" s="4"/>
      <c r="Q245" s="4"/>
      <c r="R245" s="4"/>
      <c r="S245" s="4"/>
    </row>
    <row r="246" spans="1:19" hidden="1">
      <c r="A246" s="4"/>
      <c r="B246" s="4"/>
      <c r="C246" s="4"/>
      <c r="D246" s="4"/>
      <c r="E246" s="4"/>
      <c r="F246" s="4"/>
      <c r="G246" s="4"/>
      <c r="H246" s="4"/>
      <c r="I246" s="4"/>
      <c r="J246" s="4"/>
      <c r="K246" s="4"/>
      <c r="L246" s="4"/>
      <c r="M246" s="4"/>
      <c r="N246" s="4"/>
      <c r="O246" s="4"/>
      <c r="P246" s="4"/>
      <c r="Q246" s="4"/>
      <c r="R246" s="4"/>
      <c r="S246" s="4"/>
    </row>
    <row r="247" spans="1:19" hidden="1">
      <c r="A247" s="4"/>
      <c r="B247" s="4"/>
      <c r="C247" s="4"/>
      <c r="D247" s="4"/>
      <c r="E247" s="4"/>
      <c r="F247" s="4"/>
      <c r="G247" s="4"/>
      <c r="H247" s="4"/>
      <c r="I247" s="4"/>
      <c r="J247" s="4"/>
      <c r="K247" s="4"/>
      <c r="L247" s="4"/>
      <c r="M247" s="4"/>
      <c r="N247" s="4"/>
      <c r="O247" s="4"/>
      <c r="P247" s="4"/>
      <c r="Q247" s="4"/>
      <c r="R247" s="4"/>
      <c r="S247" s="4"/>
    </row>
    <row r="248" spans="1:19" hidden="1">
      <c r="A248" s="4"/>
      <c r="B248" s="4"/>
      <c r="C248" s="4"/>
      <c r="D248" s="4"/>
      <c r="E248" s="4"/>
      <c r="F248" s="4"/>
      <c r="G248" s="4"/>
      <c r="H248" s="4"/>
      <c r="I248" s="4"/>
      <c r="J248" s="4"/>
      <c r="K248" s="4"/>
      <c r="L248" s="4"/>
      <c r="M248" s="4"/>
      <c r="N248" s="4"/>
      <c r="O248" s="4"/>
      <c r="P248" s="4"/>
      <c r="Q248" s="4"/>
      <c r="R248" s="4"/>
      <c r="S248" s="4"/>
    </row>
    <row r="249" spans="1:19" hidden="1">
      <c r="A249" s="4"/>
      <c r="B249" s="4"/>
      <c r="C249" s="4"/>
      <c r="D249" s="4"/>
      <c r="E249" s="4"/>
      <c r="F249" s="4"/>
      <c r="G249" s="4"/>
      <c r="H249" s="4"/>
      <c r="I249" s="4"/>
      <c r="J249" s="4"/>
      <c r="K249" s="4"/>
      <c r="L249" s="4"/>
      <c r="M249" s="4"/>
      <c r="N249" s="4"/>
      <c r="O249" s="4"/>
      <c r="P249" s="4"/>
      <c r="Q249" s="4"/>
      <c r="R249" s="4"/>
      <c r="S249" s="4"/>
    </row>
    <row r="250" spans="1:19" hidden="1">
      <c r="A250" s="4"/>
      <c r="B250" s="4"/>
      <c r="C250" s="4"/>
      <c r="D250" s="4"/>
      <c r="E250" s="4"/>
      <c r="F250" s="4"/>
      <c r="G250" s="4"/>
      <c r="H250" s="4"/>
      <c r="I250" s="4"/>
      <c r="J250" s="4"/>
      <c r="K250" s="4"/>
      <c r="L250" s="4"/>
      <c r="M250" s="4"/>
      <c r="N250" s="4"/>
      <c r="O250" s="4"/>
      <c r="P250" s="4"/>
      <c r="Q250" s="4"/>
      <c r="R250" s="4"/>
      <c r="S250" s="4"/>
    </row>
    <row r="251" spans="1:19" hidden="1">
      <c r="A251" s="4"/>
      <c r="B251" s="4"/>
      <c r="C251" s="4"/>
      <c r="D251" s="4"/>
      <c r="E251" s="4"/>
      <c r="F251" s="4"/>
      <c r="G251" s="4"/>
      <c r="H251" s="4"/>
      <c r="I251" s="4"/>
      <c r="J251" s="4"/>
      <c r="K251" s="4"/>
      <c r="L251" s="4"/>
      <c r="M251" s="4"/>
      <c r="N251" s="4"/>
      <c r="O251" s="4"/>
      <c r="P251" s="4"/>
      <c r="Q251" s="4"/>
      <c r="R251" s="4"/>
      <c r="S251" s="4"/>
    </row>
    <row r="252" spans="1:19" hidden="1">
      <c r="A252" s="4"/>
      <c r="B252" s="4"/>
      <c r="C252" s="4"/>
      <c r="D252" s="4"/>
      <c r="E252" s="4"/>
      <c r="F252" s="4"/>
      <c r="G252" s="4"/>
      <c r="H252" s="4"/>
      <c r="I252" s="4"/>
      <c r="J252" s="4"/>
      <c r="K252" s="4"/>
      <c r="L252" s="4"/>
      <c r="M252" s="4"/>
      <c r="N252" s="4"/>
      <c r="O252" s="4"/>
      <c r="P252" s="4"/>
      <c r="Q252" s="4"/>
      <c r="R252" s="4"/>
      <c r="S252" s="4"/>
    </row>
    <row r="253" spans="1:19" hidden="1">
      <c r="A253" s="4"/>
      <c r="B253" s="4"/>
      <c r="C253" s="4"/>
      <c r="D253" s="4"/>
      <c r="E253" s="4"/>
      <c r="F253" s="4"/>
      <c r="G253" s="4"/>
      <c r="H253" s="4"/>
      <c r="I253" s="4"/>
      <c r="J253" s="4"/>
      <c r="K253" s="4"/>
      <c r="L253" s="4"/>
      <c r="M253" s="4"/>
      <c r="N253" s="4"/>
      <c r="O253" s="4"/>
      <c r="P253" s="4"/>
      <c r="Q253" s="4"/>
      <c r="R253" s="4"/>
      <c r="S253" s="4"/>
    </row>
    <row r="254" spans="1:19" hidden="1">
      <c r="A254" s="4"/>
      <c r="B254" s="4"/>
      <c r="C254" s="4"/>
      <c r="D254" s="4"/>
      <c r="E254" s="4"/>
      <c r="F254" s="4"/>
      <c r="G254" s="4"/>
      <c r="H254" s="4"/>
      <c r="I254" s="4"/>
      <c r="J254" s="4"/>
      <c r="K254" s="4"/>
      <c r="L254" s="4"/>
      <c r="M254" s="4"/>
      <c r="N254" s="4"/>
      <c r="O254" s="4"/>
      <c r="P254" s="4"/>
      <c r="Q254" s="4"/>
      <c r="R254" s="4"/>
      <c r="S254" s="4"/>
    </row>
    <row r="255" spans="1:19" hidden="1">
      <c r="A255" s="4"/>
      <c r="B255" s="4"/>
      <c r="C255" s="4"/>
      <c r="D255" s="4"/>
      <c r="E255" s="4"/>
      <c r="F255" s="4"/>
      <c r="G255" s="4"/>
      <c r="H255" s="4"/>
      <c r="I255" s="4"/>
      <c r="J255" s="4"/>
      <c r="K255" s="4"/>
      <c r="L255" s="4"/>
      <c r="M255" s="4"/>
      <c r="N255" s="4"/>
      <c r="O255" s="4"/>
      <c r="P255" s="4"/>
      <c r="Q255" s="4"/>
      <c r="R255" s="4"/>
      <c r="S255" s="4"/>
    </row>
    <row r="256" spans="1:19" hidden="1">
      <c r="A256" s="4"/>
      <c r="B256" s="4"/>
      <c r="C256" s="4"/>
      <c r="D256" s="4"/>
      <c r="E256" s="4"/>
      <c r="F256" s="4"/>
      <c r="G256" s="4"/>
      <c r="H256" s="4"/>
      <c r="I256" s="4"/>
      <c r="J256" s="4"/>
      <c r="K256" s="4"/>
      <c r="L256" s="4"/>
      <c r="M256" s="4"/>
      <c r="N256" s="4"/>
      <c r="O256" s="4"/>
      <c r="P256" s="4"/>
      <c r="Q256" s="4"/>
      <c r="R256" s="4"/>
      <c r="S256" s="4"/>
    </row>
    <row r="257" spans="1:19" hidden="1">
      <c r="A257" s="4"/>
      <c r="B257" s="4"/>
      <c r="C257" s="4"/>
      <c r="D257" s="4"/>
      <c r="E257" s="4"/>
      <c r="F257" s="4"/>
      <c r="G257" s="4"/>
      <c r="H257" s="4"/>
      <c r="I257" s="4"/>
      <c r="J257" s="4"/>
      <c r="K257" s="4"/>
      <c r="L257" s="4"/>
      <c r="M257" s="4"/>
      <c r="N257" s="4"/>
      <c r="O257" s="4"/>
      <c r="P257" s="4"/>
      <c r="Q257" s="4"/>
      <c r="R257" s="4"/>
      <c r="S257" s="4"/>
    </row>
    <row r="258" spans="1:19" hidden="1">
      <c r="A258" s="4"/>
      <c r="B258" s="4"/>
      <c r="C258" s="4"/>
      <c r="D258" s="4"/>
      <c r="E258" s="4"/>
      <c r="F258" s="4"/>
      <c r="G258" s="4"/>
      <c r="H258" s="4"/>
      <c r="I258" s="4"/>
      <c r="J258" s="4"/>
      <c r="K258" s="4"/>
      <c r="L258" s="4"/>
      <c r="M258" s="4"/>
      <c r="N258" s="4"/>
      <c r="O258" s="4"/>
      <c r="P258" s="4"/>
      <c r="Q258" s="4"/>
      <c r="R258" s="4"/>
      <c r="S258" s="4"/>
    </row>
    <row r="259" spans="1:19" hidden="1">
      <c r="A259" s="4"/>
      <c r="B259" s="4"/>
      <c r="C259" s="4"/>
      <c r="D259" s="4"/>
      <c r="E259" s="4"/>
      <c r="F259" s="4"/>
      <c r="G259" s="4"/>
      <c r="H259" s="4"/>
      <c r="I259" s="4"/>
      <c r="J259" s="4"/>
      <c r="K259" s="4"/>
      <c r="L259" s="4"/>
      <c r="M259" s="4"/>
      <c r="N259" s="4"/>
      <c r="O259" s="4"/>
      <c r="P259" s="4"/>
      <c r="Q259" s="4"/>
      <c r="R259" s="4"/>
      <c r="S259" s="4"/>
    </row>
    <row r="260" spans="1:19" hidden="1">
      <c r="A260" s="4"/>
      <c r="B260" s="4"/>
      <c r="C260" s="4"/>
      <c r="D260" s="4"/>
      <c r="E260" s="4"/>
      <c r="F260" s="4"/>
      <c r="G260" s="4"/>
      <c r="H260" s="4"/>
      <c r="I260" s="4"/>
      <c r="J260" s="4"/>
      <c r="K260" s="4"/>
      <c r="L260" s="4"/>
      <c r="M260" s="4"/>
      <c r="N260" s="4"/>
      <c r="O260" s="4"/>
      <c r="P260" s="4"/>
      <c r="Q260" s="4"/>
      <c r="R260" s="4"/>
      <c r="S260" s="4"/>
    </row>
    <row r="261" spans="1:19" hidden="1">
      <c r="A261" s="4"/>
      <c r="B261" s="4"/>
      <c r="C261" s="4"/>
      <c r="D261" s="4"/>
      <c r="E261" s="4"/>
      <c r="F261" s="4"/>
      <c r="G261" s="4"/>
      <c r="H261" s="4"/>
      <c r="I261" s="4"/>
      <c r="J261" s="4"/>
      <c r="K261" s="4"/>
      <c r="L261" s="4"/>
      <c r="M261" s="4"/>
      <c r="N261" s="4"/>
      <c r="O261" s="4"/>
      <c r="P261" s="4"/>
      <c r="Q261" s="4"/>
      <c r="R261" s="4"/>
      <c r="S261" s="4"/>
    </row>
    <row r="262" spans="1:19" hidden="1">
      <c r="A262" s="4"/>
      <c r="B262" s="4"/>
      <c r="C262" s="4"/>
      <c r="D262" s="4"/>
      <c r="E262" s="4"/>
      <c r="F262" s="4"/>
      <c r="G262" s="4"/>
      <c r="H262" s="4"/>
      <c r="I262" s="4"/>
      <c r="J262" s="4"/>
      <c r="K262" s="4"/>
      <c r="L262" s="4"/>
      <c r="M262" s="4"/>
      <c r="N262" s="4"/>
      <c r="O262" s="4"/>
      <c r="P262" s="4"/>
      <c r="Q262" s="4"/>
      <c r="R262" s="4"/>
      <c r="S262" s="4"/>
    </row>
    <row r="263" spans="1:19" hidden="1">
      <c r="A263" s="4"/>
      <c r="B263" s="4"/>
      <c r="C263" s="4"/>
      <c r="D263" s="4"/>
      <c r="E263" s="4"/>
      <c r="F263" s="4"/>
      <c r="G263" s="4"/>
      <c r="H263" s="4"/>
      <c r="I263" s="4"/>
      <c r="J263" s="4"/>
      <c r="K263" s="4"/>
      <c r="L263" s="4"/>
      <c r="M263" s="4"/>
      <c r="N263" s="4"/>
      <c r="O263" s="4"/>
      <c r="P263" s="4"/>
      <c r="Q263" s="4"/>
      <c r="R263" s="4"/>
      <c r="S263" s="4"/>
    </row>
    <row r="264" spans="1:19" hidden="1">
      <c r="A264" s="4"/>
      <c r="B264" s="4"/>
      <c r="C264" s="4"/>
      <c r="D264" s="4"/>
      <c r="E264" s="4"/>
      <c r="F264" s="4"/>
      <c r="G264" s="4"/>
      <c r="H264" s="4"/>
      <c r="I264" s="4"/>
      <c r="J264" s="4"/>
      <c r="K264" s="4"/>
      <c r="L264" s="4"/>
      <c r="M264" s="4"/>
      <c r="N264" s="4"/>
      <c r="O264" s="4"/>
      <c r="P264" s="4"/>
      <c r="Q264" s="4"/>
      <c r="R264" s="4"/>
      <c r="S264" s="4"/>
    </row>
    <row r="265" spans="1:19" hidden="1">
      <c r="A265" s="4"/>
      <c r="B265" s="4"/>
      <c r="C265" s="4"/>
      <c r="D265" s="4"/>
      <c r="E265" s="4"/>
      <c r="F265" s="4"/>
      <c r="G265" s="4"/>
      <c r="H265" s="4"/>
      <c r="I265" s="4"/>
      <c r="J265" s="4"/>
      <c r="K265" s="4"/>
      <c r="L265" s="4"/>
      <c r="M265" s="4"/>
      <c r="N265" s="4"/>
      <c r="O265" s="4"/>
      <c r="P265" s="4"/>
      <c r="Q265" s="4"/>
      <c r="R265" s="4"/>
      <c r="S265" s="4"/>
    </row>
    <row r="266" spans="1:19" hidden="1">
      <c r="A266" s="4"/>
      <c r="B266" s="4"/>
      <c r="C266" s="4"/>
      <c r="D266" s="4"/>
      <c r="E266" s="4"/>
      <c r="F266" s="4"/>
      <c r="G266" s="4"/>
      <c r="H266" s="4"/>
      <c r="I266" s="4"/>
      <c r="J266" s="4"/>
      <c r="K266" s="4"/>
      <c r="L266" s="4"/>
      <c r="M266" s="4"/>
      <c r="N266" s="4"/>
      <c r="O266" s="4"/>
      <c r="P266" s="4"/>
      <c r="Q266" s="4"/>
      <c r="R266" s="4"/>
      <c r="S266" s="4"/>
    </row>
    <row r="267" spans="1:19" hidden="1">
      <c r="A267" s="4"/>
      <c r="B267" s="4"/>
      <c r="C267" s="4"/>
      <c r="D267" s="4"/>
      <c r="E267" s="4"/>
      <c r="F267" s="4"/>
      <c r="G267" s="4"/>
      <c r="H267" s="4"/>
      <c r="I267" s="4"/>
      <c r="J267" s="4"/>
      <c r="K267" s="4"/>
      <c r="L267" s="4"/>
      <c r="M267" s="4"/>
      <c r="N267" s="4"/>
      <c r="O267" s="4"/>
      <c r="P267" s="4"/>
      <c r="Q267" s="4"/>
      <c r="R267" s="4"/>
      <c r="S267" s="4"/>
    </row>
    <row r="268" spans="1:19" hidden="1">
      <c r="A268" s="4"/>
      <c r="B268" s="4"/>
      <c r="C268" s="4"/>
      <c r="D268" s="4"/>
      <c r="E268" s="4"/>
      <c r="F268" s="4"/>
      <c r="G268" s="4"/>
      <c r="H268" s="4"/>
      <c r="I268" s="4"/>
      <c r="J268" s="4"/>
      <c r="K268" s="4"/>
      <c r="L268" s="4"/>
      <c r="M268" s="4"/>
      <c r="N268" s="4"/>
      <c r="O268" s="4"/>
      <c r="P268" s="4"/>
      <c r="Q268" s="4"/>
      <c r="R268" s="4"/>
      <c r="S268" s="4"/>
    </row>
    <row r="269" spans="1:19" hidden="1">
      <c r="A269" s="4"/>
      <c r="B269" s="4"/>
      <c r="C269" s="4"/>
      <c r="D269" s="4"/>
      <c r="E269" s="4"/>
      <c r="F269" s="4"/>
      <c r="G269" s="4"/>
      <c r="H269" s="4"/>
      <c r="I269" s="4"/>
      <c r="J269" s="4"/>
      <c r="K269" s="4"/>
      <c r="L269" s="4"/>
      <c r="M269" s="4"/>
      <c r="N269" s="4"/>
      <c r="O269" s="4"/>
      <c r="P269" s="4"/>
      <c r="Q269" s="4"/>
      <c r="R269" s="4"/>
      <c r="S269" s="4"/>
    </row>
    <row r="270" spans="1:19" hidden="1">
      <c r="A270" s="4"/>
      <c r="B270" s="4"/>
      <c r="C270" s="4"/>
      <c r="D270" s="4"/>
      <c r="E270" s="4"/>
      <c r="F270" s="4"/>
      <c r="G270" s="4"/>
      <c r="H270" s="4"/>
      <c r="I270" s="4"/>
      <c r="J270" s="4"/>
      <c r="K270" s="4"/>
      <c r="L270" s="4"/>
      <c r="M270" s="4"/>
      <c r="N270" s="4"/>
      <c r="O270" s="4"/>
      <c r="P270" s="4"/>
      <c r="Q270" s="4"/>
      <c r="R270" s="4"/>
      <c r="S270" s="4"/>
    </row>
    <row r="271" spans="1:19" hidden="1">
      <c r="A271" s="4"/>
      <c r="B271" s="4"/>
      <c r="C271" s="4"/>
      <c r="D271" s="4"/>
      <c r="E271" s="4"/>
      <c r="F271" s="4"/>
      <c r="G271" s="4"/>
      <c r="H271" s="4"/>
      <c r="I271" s="4"/>
      <c r="J271" s="4"/>
      <c r="K271" s="4"/>
      <c r="L271" s="4"/>
      <c r="M271" s="4"/>
      <c r="N271" s="4"/>
      <c r="O271" s="4"/>
      <c r="P271" s="4"/>
      <c r="Q271" s="4"/>
      <c r="R271" s="4"/>
      <c r="S271" s="4"/>
    </row>
    <row r="272" spans="1:19" hidden="1">
      <c r="A272" s="4"/>
      <c r="B272" s="4"/>
      <c r="C272" s="4"/>
      <c r="D272" s="4"/>
      <c r="E272" s="4"/>
      <c r="F272" s="4"/>
      <c r="G272" s="4"/>
      <c r="H272" s="4"/>
      <c r="I272" s="4"/>
      <c r="J272" s="4"/>
      <c r="K272" s="4"/>
      <c r="L272" s="4"/>
      <c r="M272" s="4"/>
      <c r="N272" s="4"/>
      <c r="O272" s="4"/>
      <c r="P272" s="4"/>
      <c r="Q272" s="4"/>
      <c r="R272" s="4"/>
      <c r="S272" s="4"/>
    </row>
    <row r="273" spans="1:19" hidden="1">
      <c r="A273" s="4"/>
      <c r="B273" s="4"/>
      <c r="C273" s="4"/>
      <c r="D273" s="4"/>
      <c r="E273" s="4"/>
      <c r="F273" s="4"/>
      <c r="G273" s="4"/>
      <c r="H273" s="4"/>
      <c r="I273" s="4"/>
      <c r="J273" s="4"/>
      <c r="K273" s="4"/>
      <c r="L273" s="4"/>
      <c r="M273" s="4"/>
      <c r="N273" s="4"/>
      <c r="O273" s="4"/>
      <c r="P273" s="4"/>
      <c r="Q273" s="4"/>
      <c r="R273" s="4"/>
      <c r="S273" s="4"/>
    </row>
    <row r="274" spans="1:19" hidden="1">
      <c r="A274" s="4"/>
      <c r="B274" s="4"/>
      <c r="C274" s="4"/>
      <c r="D274" s="4"/>
      <c r="E274" s="4"/>
      <c r="F274" s="4"/>
      <c r="G274" s="4"/>
      <c r="H274" s="4"/>
      <c r="I274" s="4"/>
      <c r="J274" s="4"/>
      <c r="K274" s="4"/>
      <c r="L274" s="4"/>
      <c r="M274" s="4"/>
      <c r="N274" s="4"/>
      <c r="O274" s="4"/>
      <c r="P274" s="4"/>
      <c r="Q274" s="4"/>
      <c r="R274" s="4"/>
      <c r="S274" s="4"/>
    </row>
    <row r="275" spans="1:19" hidden="1">
      <c r="A275" s="4"/>
      <c r="B275" s="4"/>
      <c r="C275" s="4"/>
      <c r="D275" s="4"/>
      <c r="E275" s="4"/>
      <c r="F275" s="4"/>
      <c r="G275" s="4"/>
      <c r="H275" s="4"/>
      <c r="I275" s="4"/>
      <c r="J275" s="4"/>
      <c r="K275" s="4"/>
      <c r="L275" s="4"/>
      <c r="M275" s="4"/>
      <c r="N275" s="4"/>
      <c r="O275" s="4"/>
      <c r="P275" s="4"/>
      <c r="Q275" s="4"/>
      <c r="R275" s="4"/>
      <c r="S275" s="4"/>
    </row>
    <row r="276" spans="1:19" hidden="1">
      <c r="A276" s="4"/>
      <c r="B276" s="4"/>
      <c r="C276" s="4"/>
      <c r="D276" s="4"/>
      <c r="E276" s="4"/>
      <c r="F276" s="4"/>
      <c r="G276" s="4"/>
      <c r="H276" s="4"/>
      <c r="I276" s="4"/>
      <c r="J276" s="4"/>
      <c r="K276" s="4"/>
      <c r="L276" s="4"/>
      <c r="M276" s="4"/>
      <c r="N276" s="4"/>
      <c r="O276" s="4"/>
      <c r="P276" s="4"/>
      <c r="Q276" s="4"/>
      <c r="R276" s="4"/>
      <c r="S276" s="4"/>
    </row>
    <row r="277" spans="1:19" hidden="1">
      <c r="A277" s="4"/>
      <c r="B277" s="4"/>
      <c r="C277" s="4"/>
      <c r="D277" s="4"/>
      <c r="E277" s="4"/>
      <c r="F277" s="4"/>
      <c r="G277" s="4"/>
      <c r="H277" s="4"/>
      <c r="I277" s="4"/>
      <c r="J277" s="4"/>
      <c r="K277" s="4"/>
      <c r="L277" s="4"/>
      <c r="M277" s="4"/>
      <c r="N277" s="4"/>
      <c r="O277" s="4"/>
      <c r="P277" s="4"/>
      <c r="Q277" s="4"/>
      <c r="R277" s="4"/>
      <c r="S277" s="4"/>
    </row>
    <row r="278" spans="1:19" hidden="1">
      <c r="A278" s="4"/>
      <c r="B278" s="4"/>
      <c r="C278" s="4"/>
      <c r="D278" s="4"/>
      <c r="E278" s="4"/>
      <c r="F278" s="4"/>
      <c r="G278" s="4"/>
      <c r="H278" s="4"/>
      <c r="I278" s="4"/>
      <c r="J278" s="4"/>
      <c r="K278" s="4"/>
      <c r="L278" s="4"/>
      <c r="M278" s="4"/>
      <c r="N278" s="4"/>
      <c r="O278" s="4"/>
      <c r="P278" s="4"/>
      <c r="Q278" s="4"/>
      <c r="R278" s="4"/>
      <c r="S278" s="4"/>
    </row>
    <row r="279" spans="1:19" hidden="1">
      <c r="A279" s="4"/>
      <c r="B279" s="4"/>
      <c r="C279" s="4"/>
      <c r="D279" s="4"/>
      <c r="E279" s="4"/>
      <c r="F279" s="4"/>
      <c r="G279" s="4"/>
      <c r="H279" s="4"/>
      <c r="I279" s="4"/>
      <c r="J279" s="4"/>
      <c r="K279" s="4"/>
      <c r="L279" s="4"/>
      <c r="M279" s="4"/>
      <c r="N279" s="4"/>
      <c r="O279" s="4"/>
      <c r="P279" s="4"/>
      <c r="Q279" s="4"/>
      <c r="R279" s="4"/>
      <c r="S279" s="4"/>
    </row>
    <row r="280" spans="1:19" hidden="1">
      <c r="A280" s="4"/>
      <c r="B280" s="4"/>
      <c r="C280" s="4"/>
      <c r="D280" s="4"/>
      <c r="E280" s="4"/>
      <c r="F280" s="4"/>
      <c r="G280" s="4"/>
      <c r="H280" s="4"/>
      <c r="I280" s="4"/>
      <c r="J280" s="4"/>
      <c r="K280" s="4"/>
      <c r="L280" s="4"/>
      <c r="M280" s="4"/>
      <c r="N280" s="4"/>
      <c r="O280" s="4"/>
      <c r="P280" s="4"/>
      <c r="Q280" s="4"/>
      <c r="R280" s="4"/>
      <c r="S280" s="4"/>
    </row>
    <row r="281" spans="1:19" hidden="1">
      <c r="A281" s="4"/>
      <c r="B281" s="4"/>
      <c r="C281" s="4"/>
      <c r="D281" s="4"/>
      <c r="E281" s="4"/>
      <c r="F281" s="4"/>
      <c r="G281" s="4"/>
      <c r="H281" s="4"/>
      <c r="I281" s="4"/>
      <c r="J281" s="4"/>
      <c r="K281" s="4"/>
      <c r="L281" s="4"/>
      <c r="M281" s="4"/>
      <c r="N281" s="4"/>
      <c r="O281" s="4"/>
      <c r="P281" s="4"/>
      <c r="Q281" s="4"/>
      <c r="R281" s="4"/>
      <c r="S281" s="4"/>
    </row>
    <row r="282" spans="1:19" hidden="1">
      <c r="A282" s="4"/>
      <c r="B282" s="4"/>
      <c r="C282" s="4"/>
      <c r="D282" s="4"/>
      <c r="E282" s="4"/>
      <c r="F282" s="4"/>
      <c r="G282" s="4"/>
      <c r="H282" s="4"/>
      <c r="I282" s="4"/>
      <c r="J282" s="4"/>
      <c r="K282" s="4"/>
      <c r="L282" s="4"/>
      <c r="M282" s="4"/>
      <c r="N282" s="4"/>
      <c r="O282" s="4"/>
      <c r="P282" s="4"/>
      <c r="Q282" s="4"/>
      <c r="R282" s="4"/>
      <c r="S282" s="4"/>
    </row>
    <row r="283" spans="1:19" hidden="1">
      <c r="A283" s="4"/>
      <c r="B283" s="4"/>
      <c r="C283" s="4"/>
      <c r="D283" s="4"/>
      <c r="E283" s="4"/>
      <c r="F283" s="4"/>
      <c r="G283" s="4"/>
      <c r="H283" s="4"/>
      <c r="I283" s="4"/>
      <c r="J283" s="4"/>
      <c r="K283" s="4"/>
      <c r="L283" s="4"/>
      <c r="M283" s="4"/>
      <c r="N283" s="4"/>
      <c r="O283" s="4"/>
      <c r="P283" s="4"/>
      <c r="Q283" s="4"/>
      <c r="R283" s="4"/>
      <c r="S283" s="4"/>
    </row>
    <row r="284" spans="1:19" hidden="1">
      <c r="A284" s="4"/>
      <c r="B284" s="4"/>
      <c r="C284" s="4"/>
      <c r="D284" s="4"/>
      <c r="E284" s="4"/>
      <c r="F284" s="4"/>
      <c r="G284" s="4"/>
      <c r="H284" s="4"/>
      <c r="I284" s="4"/>
      <c r="J284" s="4"/>
      <c r="K284" s="4"/>
      <c r="L284" s="4"/>
      <c r="M284" s="4"/>
      <c r="N284" s="4"/>
      <c r="O284" s="4"/>
      <c r="P284" s="4"/>
      <c r="Q284" s="4"/>
      <c r="R284" s="4"/>
      <c r="S284" s="4"/>
    </row>
    <row r="285" spans="1:19" hidden="1">
      <c r="A285" s="4"/>
      <c r="B285" s="4"/>
      <c r="C285" s="4"/>
      <c r="D285" s="4"/>
      <c r="E285" s="4"/>
      <c r="F285" s="4"/>
      <c r="G285" s="4"/>
      <c r="H285" s="4"/>
      <c r="I285" s="4"/>
      <c r="J285" s="4"/>
      <c r="K285" s="4"/>
      <c r="L285" s="4"/>
      <c r="M285" s="4"/>
      <c r="N285" s="4"/>
      <c r="O285" s="4"/>
      <c r="P285" s="4"/>
      <c r="Q285" s="4"/>
      <c r="R285" s="4"/>
      <c r="S285" s="4"/>
    </row>
    <row r="286" spans="1:19" hidden="1">
      <c r="A286" s="4"/>
      <c r="B286" s="4"/>
      <c r="C286" s="4"/>
      <c r="D286" s="4"/>
      <c r="E286" s="4"/>
      <c r="F286" s="4"/>
      <c r="G286" s="4"/>
      <c r="H286" s="4"/>
      <c r="I286" s="4"/>
      <c r="J286" s="4"/>
      <c r="K286" s="4"/>
      <c r="L286" s="4"/>
      <c r="M286" s="4"/>
      <c r="N286" s="4"/>
      <c r="O286" s="4"/>
      <c r="P286" s="4"/>
      <c r="Q286" s="4"/>
      <c r="R286" s="4"/>
      <c r="S286" s="4"/>
    </row>
    <row r="287" spans="1:19" hidden="1">
      <c r="A287" s="4"/>
      <c r="B287" s="4"/>
      <c r="C287" s="4"/>
      <c r="D287" s="4"/>
      <c r="E287" s="4"/>
      <c r="F287" s="4"/>
      <c r="G287" s="4"/>
      <c r="H287" s="4"/>
      <c r="I287" s="4"/>
      <c r="J287" s="4"/>
      <c r="K287" s="4"/>
      <c r="L287" s="4"/>
      <c r="M287" s="4"/>
      <c r="N287" s="4"/>
      <c r="O287" s="4"/>
      <c r="P287" s="4"/>
      <c r="Q287" s="4"/>
      <c r="R287" s="4"/>
      <c r="S287" s="4"/>
    </row>
    <row r="288" spans="1:19" hidden="1">
      <c r="A288" s="4"/>
      <c r="B288" s="4"/>
      <c r="C288" s="4"/>
      <c r="D288" s="4"/>
      <c r="E288" s="4"/>
      <c r="F288" s="4"/>
      <c r="G288" s="4"/>
      <c r="H288" s="4"/>
      <c r="I288" s="4"/>
      <c r="J288" s="4"/>
      <c r="K288" s="4"/>
      <c r="L288" s="4"/>
      <c r="M288" s="4"/>
      <c r="N288" s="4"/>
      <c r="O288" s="4"/>
      <c r="P288" s="4"/>
      <c r="Q288" s="4"/>
      <c r="R288" s="4"/>
      <c r="S288" s="4"/>
    </row>
    <row r="289" spans="1:19" hidden="1">
      <c r="A289" s="4"/>
      <c r="B289" s="4"/>
      <c r="C289" s="4"/>
      <c r="D289" s="4"/>
      <c r="E289" s="4"/>
      <c r="F289" s="4"/>
      <c r="G289" s="4"/>
      <c r="H289" s="4"/>
      <c r="I289" s="4"/>
      <c r="J289" s="4"/>
      <c r="K289" s="4"/>
      <c r="L289" s="4"/>
      <c r="M289" s="4"/>
      <c r="N289" s="4"/>
      <c r="O289" s="4"/>
      <c r="P289" s="4"/>
      <c r="Q289" s="4"/>
      <c r="R289" s="4"/>
      <c r="S289" s="4"/>
    </row>
    <row r="290" spans="1:19" hidden="1">
      <c r="A290" s="4"/>
      <c r="B290" s="4"/>
      <c r="C290" s="4"/>
      <c r="D290" s="4"/>
      <c r="E290" s="4"/>
      <c r="F290" s="4"/>
      <c r="G290" s="4"/>
      <c r="H290" s="4"/>
      <c r="I290" s="4"/>
      <c r="J290" s="4"/>
      <c r="K290" s="4"/>
      <c r="L290" s="4"/>
      <c r="M290" s="4"/>
      <c r="N290" s="4"/>
      <c r="O290" s="4"/>
      <c r="P290" s="4"/>
      <c r="Q290" s="4"/>
      <c r="R290" s="4"/>
      <c r="S290" s="4"/>
    </row>
    <row r="291" spans="1:19" hidden="1">
      <c r="A291" s="4"/>
      <c r="B291" s="4"/>
      <c r="C291" s="4"/>
      <c r="D291" s="4"/>
      <c r="E291" s="4"/>
      <c r="F291" s="4"/>
      <c r="G291" s="4"/>
      <c r="H291" s="4"/>
      <c r="I291" s="4"/>
      <c r="J291" s="4"/>
      <c r="K291" s="4"/>
      <c r="L291" s="4"/>
      <c r="M291" s="4"/>
      <c r="N291" s="4"/>
      <c r="O291" s="4"/>
      <c r="P291" s="4"/>
      <c r="Q291" s="4"/>
      <c r="R291" s="4"/>
      <c r="S291" s="4"/>
    </row>
    <row r="292" spans="1:19" hidden="1">
      <c r="A292" s="4"/>
      <c r="B292" s="4"/>
      <c r="C292" s="4"/>
      <c r="D292" s="4"/>
      <c r="E292" s="4"/>
      <c r="F292" s="4"/>
      <c r="G292" s="4"/>
      <c r="H292" s="4"/>
      <c r="I292" s="4"/>
      <c r="J292" s="4"/>
      <c r="K292" s="4"/>
      <c r="L292" s="4"/>
      <c r="M292" s="4"/>
      <c r="N292" s="4"/>
      <c r="O292" s="4"/>
      <c r="P292" s="4"/>
      <c r="Q292" s="4"/>
      <c r="R292" s="4"/>
      <c r="S292" s="4"/>
    </row>
    <row r="293" spans="1:19" hidden="1">
      <c r="A293" s="4"/>
      <c r="B293" s="4"/>
      <c r="C293" s="4"/>
      <c r="D293" s="4"/>
      <c r="E293" s="4"/>
      <c r="F293" s="4"/>
      <c r="G293" s="4"/>
      <c r="H293" s="4"/>
      <c r="I293" s="4"/>
      <c r="J293" s="4"/>
      <c r="K293" s="4"/>
      <c r="L293" s="4"/>
      <c r="M293" s="4"/>
      <c r="N293" s="4"/>
      <c r="O293" s="4"/>
      <c r="P293" s="4"/>
      <c r="Q293" s="4"/>
      <c r="R293" s="4"/>
      <c r="S293" s="4"/>
    </row>
    <row r="294" spans="1:19" hidden="1">
      <c r="A294" s="4"/>
      <c r="B294" s="4"/>
      <c r="C294" s="4"/>
      <c r="D294" s="4"/>
      <c r="E294" s="4"/>
      <c r="F294" s="4"/>
      <c r="G294" s="4"/>
      <c r="H294" s="4"/>
      <c r="I294" s="4"/>
      <c r="J294" s="4"/>
      <c r="K294" s="4"/>
      <c r="L294" s="4"/>
      <c r="M294" s="4"/>
      <c r="N294" s="4"/>
      <c r="O294" s="4"/>
      <c r="P294" s="4"/>
      <c r="Q294" s="4"/>
      <c r="R294" s="4"/>
      <c r="S294" s="4"/>
    </row>
    <row r="295" spans="1:19" hidden="1">
      <c r="A295" s="4"/>
      <c r="B295" s="4"/>
      <c r="C295" s="4"/>
      <c r="D295" s="4"/>
      <c r="E295" s="4"/>
      <c r="F295" s="4"/>
      <c r="G295" s="4"/>
      <c r="H295" s="4"/>
      <c r="I295" s="4"/>
      <c r="J295" s="4"/>
      <c r="K295" s="4"/>
      <c r="L295" s="4"/>
      <c r="M295" s="4"/>
      <c r="N295" s="4"/>
      <c r="O295" s="4"/>
      <c r="P295" s="4"/>
      <c r="Q295" s="4"/>
      <c r="R295" s="4"/>
      <c r="S295" s="4"/>
    </row>
    <row r="296" spans="1:19" hidden="1">
      <c r="A296" s="4"/>
      <c r="B296" s="4"/>
      <c r="C296" s="4"/>
      <c r="D296" s="4"/>
      <c r="E296" s="4"/>
      <c r="F296" s="4"/>
      <c r="G296" s="4"/>
      <c r="H296" s="4"/>
      <c r="I296" s="4"/>
      <c r="J296" s="4"/>
      <c r="K296" s="4"/>
      <c r="L296" s="4"/>
      <c r="M296" s="4"/>
      <c r="N296" s="4"/>
      <c r="O296" s="4"/>
      <c r="P296" s="4"/>
      <c r="Q296" s="4"/>
      <c r="R296" s="4"/>
      <c r="S296" s="4"/>
    </row>
    <row r="297" spans="1:19" hidden="1">
      <c r="A297" s="4"/>
      <c r="B297" s="4"/>
      <c r="C297" s="4"/>
      <c r="D297" s="4"/>
      <c r="E297" s="4"/>
      <c r="F297" s="4"/>
      <c r="G297" s="4"/>
      <c r="H297" s="4"/>
      <c r="I297" s="4"/>
      <c r="J297" s="4"/>
      <c r="K297" s="4"/>
      <c r="L297" s="4"/>
      <c r="M297" s="4"/>
      <c r="N297" s="4"/>
      <c r="O297" s="4"/>
      <c r="P297" s="4"/>
      <c r="Q297" s="4"/>
      <c r="R297" s="4"/>
      <c r="S297" s="4"/>
    </row>
    <row r="298" spans="1:19" hidden="1">
      <c r="A298" s="4"/>
      <c r="B298" s="4"/>
      <c r="C298" s="4"/>
      <c r="D298" s="4"/>
      <c r="E298" s="4"/>
      <c r="F298" s="4"/>
      <c r="G298" s="4"/>
      <c r="H298" s="4"/>
      <c r="I298" s="4"/>
      <c r="J298" s="4"/>
      <c r="K298" s="4"/>
      <c r="L298" s="4"/>
      <c r="M298" s="4"/>
      <c r="N298" s="4"/>
      <c r="O298" s="4"/>
      <c r="P298" s="4"/>
      <c r="Q298" s="4"/>
      <c r="R298" s="4"/>
      <c r="S298" s="4"/>
    </row>
    <row r="299" spans="1:19" hidden="1">
      <c r="A299" s="4"/>
      <c r="B299" s="4"/>
      <c r="C299" s="4"/>
      <c r="D299" s="4"/>
      <c r="E299" s="4"/>
      <c r="F299" s="4"/>
      <c r="G299" s="4"/>
      <c r="H299" s="4"/>
      <c r="I299" s="4"/>
      <c r="J299" s="4"/>
      <c r="K299" s="4"/>
      <c r="L299" s="4"/>
      <c r="M299" s="4"/>
      <c r="N299" s="4"/>
      <c r="O299" s="4"/>
      <c r="P299" s="4"/>
      <c r="Q299" s="4"/>
      <c r="R299" s="4"/>
      <c r="S299" s="4"/>
    </row>
    <row r="300" spans="1:19" hidden="1">
      <c r="A300" s="4"/>
      <c r="B300" s="4"/>
      <c r="C300" s="4"/>
      <c r="D300" s="4"/>
      <c r="E300" s="4"/>
      <c r="F300" s="4"/>
      <c r="G300" s="4"/>
      <c r="H300" s="4"/>
      <c r="I300" s="4"/>
      <c r="J300" s="4"/>
      <c r="K300" s="4"/>
      <c r="L300" s="4"/>
      <c r="M300" s="4"/>
      <c r="N300" s="4"/>
      <c r="O300" s="4"/>
      <c r="P300" s="4"/>
      <c r="Q300" s="4"/>
      <c r="R300" s="4"/>
      <c r="S300" s="4"/>
    </row>
    <row r="301" spans="1:19" hidden="1">
      <c r="A301" s="4"/>
      <c r="B301" s="4"/>
      <c r="C301" s="4"/>
      <c r="D301" s="4"/>
      <c r="E301" s="4"/>
      <c r="F301" s="4"/>
      <c r="G301" s="4"/>
      <c r="H301" s="4"/>
      <c r="I301" s="4"/>
      <c r="J301" s="4"/>
      <c r="K301" s="4"/>
      <c r="L301" s="4"/>
      <c r="M301" s="4"/>
      <c r="N301" s="4"/>
      <c r="O301" s="4"/>
      <c r="P301" s="4"/>
      <c r="Q301" s="4"/>
      <c r="R301" s="4"/>
      <c r="S301" s="4"/>
    </row>
    <row r="302" spans="1:19" hidden="1">
      <c r="A302" s="4"/>
      <c r="B302" s="4"/>
      <c r="C302" s="4"/>
      <c r="D302" s="4"/>
      <c r="E302" s="4"/>
      <c r="F302" s="4"/>
      <c r="G302" s="4"/>
      <c r="H302" s="4"/>
      <c r="I302" s="4"/>
      <c r="J302" s="4"/>
      <c r="K302" s="4"/>
      <c r="L302" s="4"/>
      <c r="M302" s="4"/>
      <c r="N302" s="4"/>
      <c r="O302" s="4"/>
      <c r="P302" s="4"/>
      <c r="Q302" s="4"/>
      <c r="R302" s="4"/>
      <c r="S302" s="4"/>
    </row>
    <row r="303" spans="1:19" hidden="1">
      <c r="A303" s="4"/>
      <c r="B303" s="4"/>
      <c r="C303" s="4"/>
      <c r="D303" s="4"/>
      <c r="E303" s="4"/>
      <c r="F303" s="4"/>
      <c r="G303" s="4"/>
      <c r="H303" s="4"/>
      <c r="I303" s="4"/>
      <c r="J303" s="4"/>
      <c r="K303" s="4"/>
      <c r="L303" s="4"/>
      <c r="M303" s="4"/>
      <c r="N303" s="4"/>
      <c r="O303" s="4"/>
      <c r="P303" s="4"/>
      <c r="Q303" s="4"/>
      <c r="R303" s="4"/>
      <c r="S303" s="4"/>
    </row>
    <row r="304" spans="1:19" hidden="1">
      <c r="A304" s="4"/>
      <c r="B304" s="4"/>
      <c r="C304" s="4"/>
      <c r="D304" s="4"/>
      <c r="E304" s="4"/>
      <c r="F304" s="4"/>
      <c r="G304" s="4"/>
      <c r="H304" s="4"/>
      <c r="I304" s="4"/>
      <c r="J304" s="4"/>
      <c r="K304" s="4"/>
      <c r="L304" s="4"/>
      <c r="M304" s="4"/>
      <c r="N304" s="4"/>
      <c r="O304" s="4"/>
      <c r="P304" s="4"/>
      <c r="Q304" s="4"/>
      <c r="R304" s="4"/>
      <c r="S304" s="4"/>
    </row>
    <row r="305" spans="1:19" hidden="1">
      <c r="A305" s="4"/>
      <c r="B305" s="4"/>
      <c r="C305" s="4"/>
      <c r="D305" s="4"/>
      <c r="E305" s="4"/>
      <c r="F305" s="4"/>
      <c r="G305" s="4"/>
      <c r="H305" s="4"/>
      <c r="I305" s="4"/>
      <c r="J305" s="4"/>
      <c r="K305" s="4"/>
      <c r="L305" s="4"/>
      <c r="M305" s="4"/>
      <c r="N305" s="4"/>
      <c r="O305" s="4"/>
      <c r="P305" s="4"/>
      <c r="Q305" s="4"/>
      <c r="R305" s="4"/>
      <c r="S305" s="4"/>
    </row>
    <row r="306" spans="1:19" hidden="1">
      <c r="A306" s="4"/>
      <c r="B306" s="4"/>
      <c r="C306" s="4"/>
      <c r="D306" s="4"/>
      <c r="E306" s="4"/>
      <c r="F306" s="4"/>
      <c r="G306" s="4"/>
      <c r="H306" s="4"/>
      <c r="I306" s="4"/>
      <c r="J306" s="4"/>
      <c r="K306" s="4"/>
      <c r="L306" s="4"/>
      <c r="M306" s="4"/>
      <c r="N306" s="4"/>
      <c r="O306" s="4"/>
      <c r="P306" s="4"/>
      <c r="Q306" s="4"/>
      <c r="R306" s="4"/>
      <c r="S306" s="4"/>
    </row>
    <row r="307" spans="1:19" hidden="1">
      <c r="A307" s="4"/>
      <c r="B307" s="4"/>
      <c r="C307" s="4"/>
      <c r="D307" s="4"/>
      <c r="E307" s="4"/>
      <c r="F307" s="4"/>
      <c r="G307" s="4"/>
      <c r="H307" s="4"/>
      <c r="I307" s="4"/>
      <c r="J307" s="4"/>
      <c r="K307" s="4"/>
      <c r="L307" s="4"/>
      <c r="M307" s="4"/>
      <c r="N307" s="4"/>
      <c r="O307" s="4"/>
      <c r="P307" s="4"/>
      <c r="Q307" s="4"/>
      <c r="R307" s="4"/>
      <c r="S307" s="4"/>
    </row>
    <row r="308" spans="1:19" hidden="1">
      <c r="A308" s="4"/>
      <c r="B308" s="4"/>
      <c r="C308" s="4"/>
      <c r="D308" s="4"/>
      <c r="E308" s="4"/>
      <c r="F308" s="4"/>
      <c r="G308" s="4"/>
      <c r="H308" s="4"/>
      <c r="I308" s="4"/>
      <c r="J308" s="4"/>
      <c r="K308" s="4"/>
      <c r="L308" s="4"/>
      <c r="M308" s="4"/>
      <c r="N308" s="4"/>
      <c r="O308" s="4"/>
      <c r="P308" s="4"/>
      <c r="Q308" s="4"/>
      <c r="R308" s="4"/>
      <c r="S308" s="4"/>
    </row>
    <row r="309" spans="1:19" hidden="1">
      <c r="A309" s="4"/>
      <c r="B309" s="4"/>
      <c r="C309" s="4"/>
      <c r="D309" s="4"/>
      <c r="E309" s="4"/>
      <c r="F309" s="4"/>
      <c r="G309" s="4"/>
      <c r="H309" s="4"/>
      <c r="I309" s="4"/>
      <c r="J309" s="4"/>
      <c r="K309" s="4"/>
      <c r="L309" s="4"/>
      <c r="M309" s="4"/>
      <c r="N309" s="4"/>
      <c r="O309" s="4"/>
      <c r="P309" s="4"/>
      <c r="Q309" s="4"/>
      <c r="R309" s="4"/>
      <c r="S309" s="4"/>
    </row>
    <row r="310" spans="1:19" hidden="1">
      <c r="A310" s="4"/>
      <c r="B310" s="4"/>
      <c r="C310" s="4"/>
      <c r="D310" s="4"/>
      <c r="E310" s="4"/>
      <c r="F310" s="4"/>
      <c r="G310" s="4"/>
      <c r="H310" s="4"/>
      <c r="I310" s="4"/>
      <c r="J310" s="4"/>
      <c r="K310" s="4"/>
      <c r="L310" s="4"/>
      <c r="M310" s="4"/>
      <c r="N310" s="4"/>
      <c r="O310" s="4"/>
      <c r="P310" s="4"/>
      <c r="Q310" s="4"/>
      <c r="R310" s="4"/>
      <c r="S310" s="4"/>
    </row>
    <row r="311" spans="1:19" hidden="1">
      <c r="A311" s="4"/>
      <c r="B311" s="4"/>
      <c r="C311" s="4"/>
      <c r="D311" s="4"/>
      <c r="E311" s="4"/>
      <c r="F311" s="4"/>
      <c r="G311" s="4"/>
      <c r="H311" s="4"/>
      <c r="I311" s="4"/>
      <c r="J311" s="4"/>
      <c r="K311" s="4"/>
      <c r="L311" s="4"/>
      <c r="M311" s="4"/>
      <c r="N311" s="4"/>
      <c r="O311" s="4"/>
      <c r="P311" s="4"/>
      <c r="Q311" s="4"/>
      <c r="R311" s="4"/>
      <c r="S311" s="4"/>
    </row>
    <row r="312" spans="1:19" hidden="1">
      <c r="A312" s="4"/>
      <c r="B312" s="4"/>
      <c r="C312" s="4"/>
      <c r="D312" s="4"/>
      <c r="E312" s="4"/>
      <c r="F312" s="4"/>
      <c r="G312" s="4"/>
      <c r="H312" s="4"/>
      <c r="I312" s="4"/>
      <c r="J312" s="4"/>
      <c r="K312" s="4"/>
      <c r="L312" s="4"/>
      <c r="M312" s="4"/>
      <c r="N312" s="4"/>
      <c r="O312" s="4"/>
      <c r="P312" s="4"/>
      <c r="Q312" s="4"/>
      <c r="R312" s="4"/>
      <c r="S312" s="4"/>
    </row>
    <row r="313" spans="1:19" hidden="1">
      <c r="A313" s="4"/>
      <c r="B313" s="4"/>
      <c r="C313" s="4"/>
      <c r="D313" s="4"/>
      <c r="E313" s="4"/>
      <c r="F313" s="4"/>
      <c r="G313" s="4"/>
      <c r="H313" s="4"/>
      <c r="I313" s="4"/>
      <c r="J313" s="4"/>
      <c r="K313" s="4"/>
      <c r="L313" s="4"/>
      <c r="M313" s="4"/>
      <c r="N313" s="4"/>
      <c r="O313" s="4"/>
      <c r="P313" s="4"/>
      <c r="Q313" s="4"/>
      <c r="R313" s="4"/>
      <c r="S313" s="4"/>
    </row>
    <row r="314" spans="1:19" hidden="1">
      <c r="A314" s="4"/>
      <c r="B314" s="4"/>
      <c r="C314" s="4"/>
      <c r="D314" s="4"/>
      <c r="E314" s="4"/>
      <c r="F314" s="4"/>
      <c r="G314" s="4"/>
      <c r="H314" s="4"/>
      <c r="I314" s="4"/>
      <c r="J314" s="4"/>
      <c r="K314" s="4"/>
      <c r="L314" s="4"/>
      <c r="M314" s="4"/>
      <c r="N314" s="4"/>
      <c r="O314" s="4"/>
      <c r="P314" s="4"/>
      <c r="Q314" s="4"/>
      <c r="R314" s="4"/>
      <c r="S314" s="4"/>
    </row>
    <row r="315" spans="1:19" hidden="1">
      <c r="A315" s="4"/>
      <c r="B315" s="4"/>
      <c r="C315" s="4"/>
      <c r="D315" s="4"/>
      <c r="E315" s="4"/>
      <c r="F315" s="4"/>
      <c r="G315" s="4"/>
      <c r="H315" s="4"/>
      <c r="I315" s="4"/>
      <c r="J315" s="4"/>
      <c r="K315" s="4"/>
      <c r="L315" s="4"/>
      <c r="M315" s="4"/>
      <c r="N315" s="4"/>
      <c r="O315" s="4"/>
      <c r="P315" s="4"/>
      <c r="Q315" s="4"/>
      <c r="R315" s="4"/>
      <c r="S315" s="4"/>
    </row>
    <row r="316" spans="1:19" hidden="1">
      <c r="A316" s="4"/>
      <c r="B316" s="4"/>
      <c r="C316" s="4"/>
      <c r="D316" s="4"/>
      <c r="E316" s="4"/>
      <c r="F316" s="4"/>
      <c r="G316" s="4"/>
      <c r="H316" s="4"/>
      <c r="I316" s="4"/>
      <c r="J316" s="4"/>
      <c r="K316" s="4"/>
      <c r="L316" s="4"/>
      <c r="M316" s="4"/>
      <c r="N316" s="4"/>
      <c r="O316" s="4"/>
      <c r="P316" s="4"/>
      <c r="Q316" s="4"/>
      <c r="R316" s="4"/>
      <c r="S316" s="4"/>
    </row>
    <row r="317" spans="1:19" hidden="1">
      <c r="A317" s="4"/>
      <c r="B317" s="4"/>
      <c r="C317" s="4"/>
      <c r="D317" s="4"/>
      <c r="E317" s="4"/>
      <c r="F317" s="4"/>
      <c r="G317" s="4"/>
      <c r="H317" s="4"/>
      <c r="I317" s="4"/>
      <c r="J317" s="4"/>
      <c r="K317" s="4"/>
      <c r="L317" s="4"/>
      <c r="M317" s="4"/>
      <c r="N317" s="4"/>
      <c r="O317" s="4"/>
      <c r="P317" s="4"/>
      <c r="Q317" s="4"/>
      <c r="R317" s="4"/>
      <c r="S317" s="4"/>
    </row>
    <row r="318" spans="1:19" hidden="1">
      <c r="A318" s="4"/>
      <c r="B318" s="4"/>
      <c r="C318" s="4"/>
      <c r="D318" s="4"/>
      <c r="E318" s="4"/>
      <c r="F318" s="4"/>
      <c r="G318" s="4"/>
      <c r="H318" s="4"/>
      <c r="I318" s="4"/>
      <c r="J318" s="4"/>
      <c r="K318" s="4"/>
      <c r="L318" s="4"/>
      <c r="M318" s="4"/>
      <c r="N318" s="4"/>
      <c r="O318" s="4"/>
      <c r="P318" s="4"/>
      <c r="Q318" s="4"/>
      <c r="R318" s="4"/>
      <c r="S318" s="4"/>
    </row>
    <row r="319" spans="1:19" hidden="1">
      <c r="A319" s="4"/>
      <c r="B319" s="4"/>
      <c r="C319" s="4"/>
      <c r="D319" s="4"/>
      <c r="E319" s="4"/>
      <c r="F319" s="4"/>
      <c r="G319" s="4"/>
      <c r="H319" s="4"/>
      <c r="I319" s="4"/>
      <c r="J319" s="4"/>
      <c r="K319" s="4"/>
      <c r="L319" s="4"/>
      <c r="M319" s="4"/>
      <c r="N319" s="4"/>
      <c r="O319" s="4"/>
      <c r="P319" s="4"/>
      <c r="Q319" s="4"/>
      <c r="R319" s="4"/>
      <c r="S319" s="4"/>
    </row>
    <row r="320" spans="1:19" hidden="1">
      <c r="A320" s="4"/>
      <c r="B320" s="4"/>
      <c r="C320" s="4"/>
      <c r="D320" s="4"/>
      <c r="E320" s="4"/>
      <c r="F320" s="4"/>
      <c r="G320" s="4"/>
      <c r="H320" s="4"/>
      <c r="I320" s="4"/>
      <c r="J320" s="4"/>
      <c r="K320" s="4"/>
      <c r="L320" s="4"/>
      <c r="M320" s="4"/>
      <c r="N320" s="4"/>
      <c r="O320" s="4"/>
      <c r="P320" s="4"/>
      <c r="Q320" s="4"/>
      <c r="R320" s="4"/>
      <c r="S320" s="4"/>
    </row>
    <row r="321" spans="1:19" hidden="1">
      <c r="A321" s="4"/>
      <c r="B321" s="4"/>
      <c r="C321" s="4"/>
      <c r="D321" s="4"/>
      <c r="E321" s="4"/>
      <c r="F321" s="4"/>
      <c r="G321" s="4"/>
      <c r="H321" s="4"/>
      <c r="I321" s="4"/>
      <c r="J321" s="4"/>
      <c r="K321" s="4"/>
      <c r="L321" s="4"/>
      <c r="M321" s="4"/>
      <c r="N321" s="4"/>
      <c r="O321" s="4"/>
      <c r="P321" s="4"/>
      <c r="Q321" s="4"/>
      <c r="R321" s="4"/>
      <c r="S321" s="4"/>
    </row>
    <row r="322" spans="1:19" hidden="1">
      <c r="A322" s="4"/>
      <c r="B322" s="4"/>
      <c r="C322" s="4"/>
      <c r="D322" s="4"/>
      <c r="E322" s="4"/>
      <c r="F322" s="4"/>
      <c r="G322" s="4"/>
      <c r="H322" s="4"/>
      <c r="I322" s="4"/>
      <c r="J322" s="4"/>
      <c r="K322" s="4"/>
      <c r="L322" s="4"/>
      <c r="M322" s="4"/>
      <c r="N322" s="4"/>
      <c r="O322" s="4"/>
      <c r="P322" s="4"/>
      <c r="Q322" s="4"/>
      <c r="R322" s="4"/>
      <c r="S322" s="4"/>
    </row>
    <row r="323" spans="1:19" hidden="1">
      <c r="A323" s="4"/>
      <c r="B323" s="4"/>
      <c r="C323" s="4"/>
      <c r="D323" s="4"/>
      <c r="E323" s="4"/>
      <c r="F323" s="4"/>
      <c r="G323" s="4"/>
      <c r="H323" s="4"/>
      <c r="I323" s="4"/>
      <c r="J323" s="4"/>
      <c r="K323" s="4"/>
      <c r="L323" s="4"/>
      <c r="M323" s="4"/>
      <c r="N323" s="4"/>
      <c r="O323" s="4"/>
      <c r="P323" s="4"/>
      <c r="Q323" s="4"/>
      <c r="R323" s="4"/>
      <c r="S323" s="4"/>
    </row>
    <row r="324" spans="1:19" hidden="1">
      <c r="A324" s="4"/>
      <c r="B324" s="4"/>
      <c r="C324" s="4"/>
      <c r="D324" s="4"/>
      <c r="E324" s="4"/>
      <c r="F324" s="4"/>
      <c r="G324" s="4"/>
      <c r="H324" s="4"/>
      <c r="I324" s="4"/>
      <c r="J324" s="4"/>
      <c r="K324" s="4"/>
      <c r="L324" s="4"/>
      <c r="M324" s="4"/>
      <c r="N324" s="4"/>
      <c r="O324" s="4"/>
      <c r="P324" s="4"/>
      <c r="Q324" s="4"/>
      <c r="R324" s="4"/>
      <c r="S324" s="4"/>
    </row>
    <row r="325" spans="1:19" hidden="1">
      <c r="A325" s="4"/>
      <c r="B325" s="4"/>
      <c r="C325" s="4"/>
      <c r="D325" s="4"/>
      <c r="E325" s="4"/>
      <c r="F325" s="4"/>
      <c r="G325" s="4"/>
      <c r="H325" s="4"/>
      <c r="I325" s="4"/>
      <c r="J325" s="4"/>
      <c r="K325" s="4"/>
      <c r="L325" s="4"/>
      <c r="M325" s="4"/>
      <c r="N325" s="4"/>
      <c r="O325" s="4"/>
      <c r="P325" s="4"/>
      <c r="Q325" s="4"/>
      <c r="R325" s="4"/>
      <c r="S325" s="4"/>
    </row>
    <row r="326" spans="1:19" hidden="1">
      <c r="A326" s="4"/>
      <c r="B326" s="4"/>
      <c r="C326" s="4"/>
      <c r="D326" s="4"/>
      <c r="E326" s="4"/>
      <c r="F326" s="4"/>
      <c r="G326" s="4"/>
      <c r="H326" s="4"/>
      <c r="I326" s="4"/>
      <c r="J326" s="4"/>
      <c r="K326" s="4"/>
      <c r="L326" s="4"/>
      <c r="M326" s="4"/>
      <c r="N326" s="4"/>
      <c r="O326" s="4"/>
      <c r="P326" s="4"/>
      <c r="Q326" s="4"/>
      <c r="R326" s="4"/>
      <c r="S326" s="4"/>
    </row>
    <row r="327" spans="1:19" hidden="1">
      <c r="A327" s="4"/>
      <c r="B327" s="4"/>
      <c r="C327" s="4"/>
      <c r="D327" s="4"/>
      <c r="E327" s="4"/>
      <c r="F327" s="4"/>
      <c r="G327" s="4"/>
      <c r="H327" s="4"/>
      <c r="I327" s="4"/>
      <c r="J327" s="4"/>
      <c r="K327" s="4"/>
      <c r="L327" s="4"/>
      <c r="M327" s="4"/>
      <c r="N327" s="4"/>
      <c r="O327" s="4"/>
      <c r="P327" s="4"/>
      <c r="Q327" s="4"/>
      <c r="R327" s="4"/>
      <c r="S327" s="4"/>
    </row>
    <row r="328" spans="1:19" hidden="1">
      <c r="A328" s="4"/>
      <c r="B328" s="4"/>
      <c r="C328" s="4"/>
      <c r="D328" s="4"/>
      <c r="E328" s="4"/>
      <c r="F328" s="4"/>
      <c r="G328" s="4"/>
      <c r="H328" s="4"/>
      <c r="I328" s="4"/>
      <c r="J328" s="4"/>
      <c r="K328" s="4"/>
      <c r="L328" s="4"/>
      <c r="M328" s="4"/>
      <c r="N328" s="4"/>
      <c r="O328" s="4"/>
      <c r="P328" s="4"/>
      <c r="Q328" s="4"/>
      <c r="R328" s="4"/>
      <c r="S328" s="4"/>
    </row>
    <row r="329" spans="1:19" hidden="1">
      <c r="A329" s="4"/>
      <c r="B329" s="4"/>
      <c r="C329" s="4"/>
      <c r="D329" s="4"/>
      <c r="E329" s="4"/>
      <c r="F329" s="4"/>
      <c r="G329" s="4"/>
      <c r="H329" s="4"/>
      <c r="I329" s="4"/>
      <c r="J329" s="4"/>
      <c r="K329" s="4"/>
      <c r="L329" s="4"/>
      <c r="M329" s="4"/>
      <c r="N329" s="4"/>
      <c r="O329" s="4"/>
      <c r="P329" s="4"/>
      <c r="Q329" s="4"/>
      <c r="R329" s="4"/>
      <c r="S329" s="4"/>
    </row>
    <row r="330" spans="1:19" hidden="1">
      <c r="A330" s="4"/>
      <c r="B330" s="4"/>
      <c r="C330" s="4"/>
      <c r="D330" s="4"/>
      <c r="E330" s="4"/>
      <c r="F330" s="4"/>
      <c r="G330" s="4"/>
      <c r="H330" s="4"/>
      <c r="I330" s="4"/>
      <c r="J330" s="4"/>
      <c r="K330" s="4"/>
      <c r="L330" s="4"/>
      <c r="M330" s="4"/>
      <c r="N330" s="4"/>
      <c r="O330" s="4"/>
      <c r="P330" s="4"/>
      <c r="Q330" s="4"/>
      <c r="R330" s="4"/>
      <c r="S330" s="4"/>
    </row>
    <row r="331" spans="1:19" hidden="1">
      <c r="A331" s="4"/>
      <c r="B331" s="4"/>
      <c r="C331" s="4"/>
      <c r="D331" s="4"/>
      <c r="E331" s="4"/>
      <c r="F331" s="4"/>
      <c r="G331" s="4"/>
      <c r="H331" s="4"/>
      <c r="I331" s="4"/>
      <c r="J331" s="4"/>
      <c r="K331" s="4"/>
      <c r="L331" s="4"/>
      <c r="M331" s="4"/>
      <c r="N331" s="4"/>
      <c r="O331" s="4"/>
      <c r="P331" s="4"/>
      <c r="Q331" s="4"/>
      <c r="R331" s="4"/>
      <c r="S331" s="4"/>
    </row>
    <row r="332" spans="1:19" hidden="1">
      <c r="A332" s="4"/>
      <c r="B332" s="4"/>
      <c r="C332" s="4"/>
      <c r="D332" s="4"/>
      <c r="E332" s="4"/>
      <c r="F332" s="4"/>
      <c r="G332" s="4"/>
      <c r="H332" s="4"/>
      <c r="I332" s="4"/>
      <c r="J332" s="4"/>
      <c r="K332" s="4"/>
      <c r="L332" s="4"/>
      <c r="M332" s="4"/>
      <c r="N332" s="4"/>
      <c r="O332" s="4"/>
      <c r="P332" s="4"/>
      <c r="Q332" s="4"/>
      <c r="R332" s="4"/>
      <c r="S332" s="4"/>
    </row>
    <row r="333" spans="1:19" hidden="1">
      <c r="A333" s="4"/>
      <c r="B333" s="4"/>
      <c r="C333" s="4"/>
      <c r="D333" s="4"/>
      <c r="E333" s="4"/>
      <c r="F333" s="4"/>
      <c r="G333" s="4"/>
      <c r="H333" s="4"/>
      <c r="I333" s="4"/>
      <c r="J333" s="4"/>
      <c r="K333" s="4"/>
      <c r="L333" s="4"/>
      <c r="M333" s="4"/>
      <c r="N333" s="4"/>
      <c r="O333" s="4"/>
      <c r="P333" s="4"/>
      <c r="Q333" s="4"/>
      <c r="R333" s="4"/>
      <c r="S333" s="4"/>
    </row>
    <row r="334" spans="1:19" hidden="1">
      <c r="A334" s="4"/>
      <c r="B334" s="4"/>
      <c r="C334" s="4"/>
      <c r="D334" s="4"/>
      <c r="E334" s="4"/>
      <c r="F334" s="4"/>
      <c r="G334" s="4"/>
      <c r="H334" s="4"/>
      <c r="I334" s="4"/>
      <c r="J334" s="4"/>
      <c r="K334" s="4"/>
      <c r="L334" s="4"/>
      <c r="M334" s="4"/>
      <c r="N334" s="4"/>
      <c r="O334" s="4"/>
      <c r="P334" s="4"/>
      <c r="Q334" s="4"/>
      <c r="R334" s="4"/>
      <c r="S334" s="4"/>
    </row>
    <row r="335" spans="1:19" hidden="1">
      <c r="A335" s="4"/>
      <c r="B335" s="4"/>
      <c r="C335" s="4"/>
      <c r="D335" s="4"/>
      <c r="E335" s="4"/>
      <c r="F335" s="4"/>
      <c r="G335" s="4"/>
      <c r="H335" s="4"/>
      <c r="I335" s="4"/>
      <c r="J335" s="4"/>
      <c r="K335" s="4"/>
      <c r="L335" s="4"/>
      <c r="M335" s="4"/>
      <c r="N335" s="4"/>
      <c r="O335" s="4"/>
      <c r="P335" s="4"/>
      <c r="Q335" s="4"/>
      <c r="R335" s="4"/>
      <c r="S335" s="4"/>
    </row>
    <row r="336" spans="1:19" hidden="1">
      <c r="A336" s="4"/>
      <c r="B336" s="4"/>
      <c r="C336" s="4"/>
      <c r="D336" s="4"/>
      <c r="E336" s="4"/>
      <c r="F336" s="4"/>
      <c r="G336" s="4"/>
      <c r="H336" s="4"/>
      <c r="I336" s="4"/>
      <c r="J336" s="4"/>
      <c r="K336" s="4"/>
      <c r="L336" s="4"/>
      <c r="M336" s="4"/>
      <c r="N336" s="4"/>
      <c r="O336" s="4"/>
      <c r="P336" s="4"/>
      <c r="Q336" s="4"/>
      <c r="R336" s="4"/>
      <c r="S336" s="4"/>
    </row>
    <row r="337" spans="1:19" hidden="1">
      <c r="A337" s="4"/>
      <c r="B337" s="4"/>
      <c r="C337" s="4"/>
      <c r="D337" s="4"/>
      <c r="E337" s="4"/>
      <c r="F337" s="4"/>
      <c r="G337" s="4"/>
      <c r="H337" s="4"/>
      <c r="I337" s="4"/>
      <c r="J337" s="4"/>
      <c r="K337" s="4"/>
      <c r="L337" s="4"/>
      <c r="M337" s="4"/>
      <c r="N337" s="4"/>
      <c r="O337" s="4"/>
      <c r="P337" s="4"/>
      <c r="Q337" s="4"/>
      <c r="R337" s="4"/>
      <c r="S337" s="4"/>
    </row>
    <row r="338" spans="1:19" hidden="1">
      <c r="A338" s="4"/>
      <c r="B338" s="4"/>
      <c r="C338" s="4"/>
      <c r="D338" s="4"/>
      <c r="E338" s="4"/>
      <c r="F338" s="4"/>
      <c r="G338" s="4"/>
      <c r="H338" s="4"/>
      <c r="I338" s="4"/>
      <c r="J338" s="4"/>
      <c r="K338" s="4"/>
      <c r="L338" s="4"/>
      <c r="M338" s="4"/>
      <c r="N338" s="4"/>
      <c r="O338" s="4"/>
      <c r="P338" s="4"/>
      <c r="Q338" s="4"/>
      <c r="R338" s="4"/>
      <c r="S338" s="4"/>
    </row>
    <row r="339" spans="1:19" hidden="1">
      <c r="A339" s="4"/>
      <c r="B339" s="4"/>
      <c r="C339" s="4"/>
      <c r="D339" s="4"/>
      <c r="E339" s="4"/>
      <c r="F339" s="4"/>
      <c r="G339" s="4"/>
      <c r="H339" s="4"/>
      <c r="I339" s="4"/>
      <c r="J339" s="4"/>
      <c r="K339" s="4"/>
      <c r="L339" s="4"/>
      <c r="M339" s="4"/>
      <c r="N339" s="4"/>
      <c r="O339" s="4"/>
      <c r="P339" s="4"/>
      <c r="Q339" s="4"/>
      <c r="R339" s="4"/>
      <c r="S339" s="4"/>
    </row>
    <row r="340" spans="1:19" hidden="1">
      <c r="A340" s="4"/>
      <c r="B340" s="4"/>
      <c r="C340" s="4"/>
      <c r="D340" s="4"/>
      <c r="E340" s="4"/>
      <c r="F340" s="4"/>
      <c r="G340" s="4"/>
      <c r="H340" s="4"/>
      <c r="I340" s="4"/>
      <c r="J340" s="4"/>
      <c r="K340" s="4"/>
      <c r="L340" s="4"/>
      <c r="M340" s="4"/>
      <c r="N340" s="4"/>
      <c r="O340" s="4"/>
      <c r="P340" s="4"/>
      <c r="Q340" s="4"/>
      <c r="R340" s="4"/>
      <c r="S340" s="4"/>
    </row>
    <row r="341" spans="1:19" hidden="1">
      <c r="A341" s="4"/>
      <c r="B341" s="4"/>
      <c r="C341" s="4"/>
      <c r="D341" s="4"/>
      <c r="E341" s="4"/>
      <c r="F341" s="4"/>
      <c r="G341" s="4"/>
      <c r="H341" s="4"/>
      <c r="I341" s="4"/>
      <c r="J341" s="4"/>
      <c r="K341" s="4"/>
      <c r="L341" s="4"/>
      <c r="M341" s="4"/>
      <c r="N341" s="4"/>
      <c r="O341" s="4"/>
      <c r="P341" s="4"/>
      <c r="Q341" s="4"/>
      <c r="R341" s="4"/>
      <c r="S341" s="4"/>
    </row>
    <row r="342" spans="1:19" hidden="1">
      <c r="A342" s="4"/>
      <c r="B342" s="4"/>
      <c r="C342" s="4"/>
      <c r="D342" s="4"/>
      <c r="E342" s="4"/>
      <c r="F342" s="4"/>
      <c r="G342" s="4"/>
      <c r="H342" s="4"/>
      <c r="I342" s="4"/>
      <c r="J342" s="4"/>
      <c r="K342" s="4"/>
      <c r="L342" s="4"/>
      <c r="M342" s="4"/>
      <c r="N342" s="4"/>
      <c r="O342" s="4"/>
      <c r="P342" s="4"/>
      <c r="Q342" s="4"/>
      <c r="R342" s="4"/>
      <c r="S342" s="4"/>
    </row>
    <row r="343" spans="1:19" hidden="1">
      <c r="A343" s="4"/>
      <c r="B343" s="4"/>
      <c r="C343" s="4"/>
      <c r="D343" s="4"/>
      <c r="E343" s="4"/>
      <c r="F343" s="4"/>
      <c r="G343" s="4"/>
      <c r="H343" s="4"/>
      <c r="I343" s="4"/>
      <c r="J343" s="4"/>
      <c r="K343" s="4"/>
      <c r="L343" s="4"/>
      <c r="M343" s="4"/>
      <c r="N343" s="4"/>
      <c r="O343" s="4"/>
      <c r="P343" s="4"/>
      <c r="Q343" s="4"/>
      <c r="R343" s="4"/>
      <c r="S343" s="4"/>
    </row>
    <row r="344" spans="1:19" hidden="1">
      <c r="A344" s="4"/>
      <c r="B344" s="4"/>
      <c r="C344" s="4"/>
      <c r="D344" s="4"/>
      <c r="E344" s="4"/>
      <c r="F344" s="4"/>
      <c r="G344" s="4"/>
      <c r="H344" s="4"/>
      <c r="I344" s="4"/>
      <c r="J344" s="4"/>
      <c r="K344" s="4"/>
      <c r="L344" s="4"/>
      <c r="M344" s="4"/>
      <c r="N344" s="4"/>
      <c r="O344" s="4"/>
      <c r="P344" s="4"/>
      <c r="Q344" s="4"/>
      <c r="R344" s="4"/>
      <c r="S344" s="4"/>
    </row>
    <row r="345" spans="1:19" hidden="1">
      <c r="A345" s="4"/>
      <c r="B345" s="4"/>
      <c r="C345" s="4"/>
      <c r="D345" s="4"/>
      <c r="E345" s="4"/>
      <c r="F345" s="4"/>
      <c r="G345" s="4"/>
      <c r="H345" s="4"/>
      <c r="I345" s="4"/>
      <c r="J345" s="4"/>
      <c r="K345" s="4"/>
      <c r="L345" s="4"/>
      <c r="M345" s="4"/>
      <c r="N345" s="4"/>
      <c r="O345" s="4"/>
      <c r="P345" s="4"/>
      <c r="Q345" s="4"/>
      <c r="R345" s="4"/>
      <c r="S345" s="4"/>
    </row>
    <row r="346" spans="1:19" hidden="1">
      <c r="A346" s="4"/>
      <c r="B346" s="4"/>
      <c r="C346" s="4"/>
      <c r="D346" s="4"/>
      <c r="E346" s="4"/>
      <c r="F346" s="4"/>
      <c r="G346" s="4"/>
      <c r="H346" s="4"/>
      <c r="I346" s="4"/>
      <c r="J346" s="4"/>
      <c r="K346" s="4"/>
      <c r="L346" s="4"/>
      <c r="M346" s="4"/>
      <c r="N346" s="4"/>
      <c r="O346" s="4"/>
      <c r="P346" s="4"/>
      <c r="Q346" s="4"/>
      <c r="R346" s="4"/>
      <c r="S346" s="4"/>
    </row>
    <row r="347" spans="1:19" hidden="1">
      <c r="A347" s="4"/>
      <c r="B347" s="4"/>
      <c r="C347" s="4"/>
      <c r="D347" s="4"/>
      <c r="E347" s="4"/>
      <c r="F347" s="4"/>
      <c r="G347" s="4"/>
      <c r="H347" s="4"/>
      <c r="I347" s="4"/>
      <c r="J347" s="4"/>
      <c r="K347" s="4"/>
      <c r="L347" s="4"/>
      <c r="M347" s="4"/>
      <c r="N347" s="4"/>
      <c r="O347" s="4"/>
      <c r="P347" s="4"/>
      <c r="Q347" s="4"/>
      <c r="R347" s="4"/>
      <c r="S347" s="4"/>
    </row>
    <row r="348" spans="1:19" hidden="1">
      <c r="A348" s="4"/>
      <c r="B348" s="4"/>
      <c r="C348" s="4"/>
      <c r="D348" s="4"/>
      <c r="E348" s="4"/>
      <c r="F348" s="4"/>
      <c r="G348" s="4"/>
      <c r="H348" s="4"/>
      <c r="I348" s="4"/>
      <c r="J348" s="4"/>
      <c r="K348" s="4"/>
      <c r="L348" s="4"/>
      <c r="M348" s="4"/>
      <c r="N348" s="4"/>
      <c r="O348" s="4"/>
      <c r="P348" s="4"/>
      <c r="Q348" s="4"/>
      <c r="R348" s="4"/>
      <c r="S348" s="4"/>
    </row>
    <row r="349" spans="1:19" hidden="1">
      <c r="A349" s="4"/>
      <c r="B349" s="4"/>
      <c r="C349" s="4"/>
      <c r="D349" s="4"/>
      <c r="E349" s="4"/>
      <c r="F349" s="4"/>
      <c r="G349" s="4"/>
      <c r="H349" s="4"/>
      <c r="I349" s="4"/>
      <c r="J349" s="4"/>
      <c r="K349" s="4"/>
      <c r="L349" s="4"/>
      <c r="M349" s="4"/>
      <c r="N349" s="4"/>
      <c r="O349" s="4"/>
      <c r="P349" s="4"/>
      <c r="Q349" s="4"/>
      <c r="R349" s="4"/>
      <c r="S349" s="4"/>
    </row>
    <row r="350" spans="1:19" hidden="1">
      <c r="A350" s="4"/>
      <c r="B350" s="4"/>
      <c r="C350" s="4"/>
      <c r="D350" s="4"/>
      <c r="E350" s="4"/>
      <c r="F350" s="4"/>
      <c r="G350" s="4"/>
      <c r="H350" s="4"/>
      <c r="I350" s="4"/>
      <c r="J350" s="4"/>
      <c r="K350" s="4"/>
      <c r="L350" s="4"/>
      <c r="M350" s="4"/>
      <c r="N350" s="4"/>
      <c r="O350" s="4"/>
      <c r="P350" s="4"/>
      <c r="Q350" s="4"/>
      <c r="R350" s="4"/>
      <c r="S350" s="4"/>
    </row>
    <row r="351" spans="1:19" hidden="1">
      <c r="A351" s="4"/>
      <c r="B351" s="4"/>
      <c r="C351" s="4"/>
      <c r="D351" s="4"/>
      <c r="E351" s="4"/>
      <c r="F351" s="4"/>
      <c r="G351" s="4"/>
      <c r="H351" s="4"/>
      <c r="I351" s="4"/>
      <c r="J351" s="4"/>
      <c r="K351" s="4"/>
      <c r="L351" s="4"/>
      <c r="M351" s="4"/>
      <c r="N351" s="4"/>
      <c r="O351" s="4"/>
      <c r="P351" s="4"/>
      <c r="Q351" s="4"/>
      <c r="R351" s="4"/>
      <c r="S351" s="4"/>
    </row>
    <row r="352" spans="1:19" hidden="1">
      <c r="A352" s="4"/>
      <c r="B352" s="4"/>
      <c r="C352" s="4"/>
      <c r="D352" s="4"/>
      <c r="E352" s="4"/>
      <c r="F352" s="4"/>
      <c r="G352" s="4"/>
      <c r="H352" s="4"/>
      <c r="I352" s="4"/>
      <c r="J352" s="4"/>
      <c r="K352" s="4"/>
      <c r="L352" s="4"/>
      <c r="M352" s="4"/>
      <c r="N352" s="4"/>
      <c r="O352" s="4"/>
      <c r="P352" s="4"/>
      <c r="Q352" s="4"/>
      <c r="R352" s="4"/>
      <c r="S352" s="4"/>
    </row>
    <row r="353" spans="1:19" hidden="1">
      <c r="A353" s="4"/>
      <c r="B353" s="4"/>
      <c r="C353" s="4"/>
      <c r="D353" s="4"/>
      <c r="E353" s="4"/>
      <c r="F353" s="4"/>
      <c r="G353" s="4"/>
      <c r="H353" s="4"/>
      <c r="I353" s="4"/>
      <c r="J353" s="4"/>
      <c r="K353" s="4"/>
      <c r="L353" s="4"/>
      <c r="M353" s="4"/>
      <c r="N353" s="4"/>
      <c r="O353" s="4"/>
      <c r="P353" s="4"/>
      <c r="Q353" s="4"/>
      <c r="R353" s="4"/>
      <c r="S353" s="4"/>
    </row>
    <row r="354" spans="1:19" hidden="1">
      <c r="A354" s="4"/>
      <c r="B354" s="4"/>
      <c r="C354" s="4"/>
      <c r="D354" s="4"/>
      <c r="E354" s="4"/>
      <c r="F354" s="4"/>
      <c r="G354" s="4"/>
      <c r="H354" s="4"/>
      <c r="I354" s="4"/>
      <c r="J354" s="4"/>
      <c r="K354" s="4"/>
      <c r="L354" s="4"/>
      <c r="M354" s="4"/>
      <c r="N354" s="4"/>
      <c r="O354" s="4"/>
      <c r="P354" s="4"/>
      <c r="Q354" s="4"/>
      <c r="R354" s="4"/>
      <c r="S354" s="4"/>
    </row>
    <row r="355" spans="1:19" hidden="1">
      <c r="A355" s="4"/>
      <c r="B355" s="4"/>
      <c r="C355" s="4"/>
      <c r="D355" s="4"/>
      <c r="E355" s="4"/>
      <c r="F355" s="4"/>
      <c r="G355" s="4"/>
      <c r="H355" s="4"/>
      <c r="I355" s="4"/>
      <c r="J355" s="4"/>
      <c r="K355" s="4"/>
      <c r="L355" s="4"/>
      <c r="M355" s="4"/>
      <c r="N355" s="4"/>
      <c r="O355" s="4"/>
      <c r="P355" s="4"/>
      <c r="Q355" s="4"/>
      <c r="R355" s="4"/>
      <c r="S355" s="4"/>
    </row>
    <row r="356" spans="1:19" hidden="1">
      <c r="A356" s="4"/>
      <c r="B356" s="4"/>
      <c r="C356" s="4"/>
      <c r="D356" s="4"/>
      <c r="E356" s="4"/>
      <c r="F356" s="4"/>
      <c r="G356" s="4"/>
      <c r="H356" s="4"/>
      <c r="I356" s="4"/>
      <c r="J356" s="4"/>
      <c r="K356" s="4"/>
      <c r="L356" s="4"/>
      <c r="M356" s="4"/>
      <c r="N356" s="4"/>
      <c r="O356" s="4"/>
      <c r="P356" s="4"/>
      <c r="Q356" s="4"/>
      <c r="R356" s="4"/>
      <c r="S356" s="4"/>
    </row>
    <row r="357" spans="1:19" hidden="1">
      <c r="A357" s="4"/>
      <c r="B357" s="4"/>
      <c r="C357" s="4"/>
      <c r="D357" s="4"/>
      <c r="E357" s="4"/>
      <c r="F357" s="4"/>
      <c r="G357" s="4"/>
      <c r="H357" s="4"/>
      <c r="I357" s="4"/>
      <c r="J357" s="4"/>
      <c r="K357" s="4"/>
      <c r="L357" s="4"/>
      <c r="M357" s="4"/>
      <c r="N357" s="4"/>
      <c r="O357" s="4"/>
      <c r="P357" s="4"/>
      <c r="Q357" s="4"/>
      <c r="R357" s="4"/>
      <c r="S357" s="4"/>
    </row>
    <row r="358" spans="1:19" hidden="1">
      <c r="A358" s="4"/>
      <c r="B358" s="4"/>
      <c r="C358" s="4"/>
      <c r="D358" s="4"/>
      <c r="E358" s="4"/>
      <c r="F358" s="4"/>
      <c r="G358" s="4"/>
      <c r="H358" s="4"/>
      <c r="I358" s="4"/>
      <c r="J358" s="4"/>
      <c r="K358" s="4"/>
      <c r="L358" s="4"/>
      <c r="M358" s="4"/>
      <c r="N358" s="4"/>
      <c r="O358" s="4"/>
      <c r="P358" s="4"/>
      <c r="Q358" s="4"/>
      <c r="R358" s="4"/>
      <c r="S358" s="4"/>
    </row>
    <row r="359" spans="1:19" hidden="1">
      <c r="A359" s="4"/>
      <c r="B359" s="4"/>
      <c r="C359" s="4"/>
      <c r="D359" s="4"/>
      <c r="E359" s="4"/>
      <c r="F359" s="4"/>
      <c r="G359" s="4"/>
      <c r="H359" s="4"/>
      <c r="I359" s="4"/>
      <c r="J359" s="4"/>
      <c r="K359" s="4"/>
      <c r="L359" s="4"/>
      <c r="M359" s="4"/>
      <c r="N359" s="4"/>
      <c r="O359" s="4"/>
      <c r="P359" s="4"/>
      <c r="Q359" s="4"/>
      <c r="R359" s="4"/>
      <c r="S359" s="4"/>
    </row>
    <row r="360" spans="1:19" hidden="1">
      <c r="A360" s="4"/>
      <c r="B360" s="4"/>
      <c r="C360" s="4"/>
      <c r="D360" s="4"/>
      <c r="E360" s="4"/>
      <c r="F360" s="4"/>
      <c r="G360" s="4"/>
      <c r="H360" s="4"/>
      <c r="I360" s="4"/>
      <c r="J360" s="4"/>
      <c r="K360" s="4"/>
      <c r="L360" s="4"/>
      <c r="M360" s="4"/>
      <c r="N360" s="4"/>
      <c r="O360" s="4"/>
      <c r="P360" s="4"/>
      <c r="Q360" s="4"/>
      <c r="R360" s="4"/>
      <c r="S360" s="4"/>
    </row>
    <row r="361" spans="1:19" hidden="1">
      <c r="A361" s="4"/>
      <c r="B361" s="4"/>
      <c r="C361" s="4"/>
      <c r="D361" s="4"/>
      <c r="E361" s="4"/>
      <c r="F361" s="4"/>
      <c r="G361" s="4"/>
      <c r="H361" s="4"/>
      <c r="I361" s="4"/>
      <c r="J361" s="4"/>
      <c r="K361" s="4"/>
      <c r="L361" s="4"/>
      <c r="M361" s="4"/>
      <c r="N361" s="4"/>
      <c r="O361" s="4"/>
      <c r="P361" s="4"/>
      <c r="Q361" s="4"/>
      <c r="R361" s="4"/>
      <c r="S361" s="4"/>
    </row>
    <row r="362" spans="1:19" hidden="1">
      <c r="A362" s="4"/>
      <c r="B362" s="4"/>
      <c r="C362" s="4"/>
      <c r="D362" s="4"/>
      <c r="E362" s="4"/>
      <c r="F362" s="4"/>
      <c r="G362" s="4"/>
      <c r="H362" s="4"/>
      <c r="I362" s="4"/>
      <c r="J362" s="4"/>
      <c r="K362" s="4"/>
      <c r="L362" s="4"/>
      <c r="M362" s="4"/>
      <c r="N362" s="4"/>
      <c r="O362" s="4"/>
      <c r="P362" s="4"/>
      <c r="Q362" s="4"/>
      <c r="R362" s="4"/>
      <c r="S362" s="4"/>
    </row>
    <row r="363" spans="1:19" hidden="1">
      <c r="A363" s="4"/>
      <c r="B363" s="4"/>
      <c r="C363" s="4"/>
      <c r="D363" s="4"/>
      <c r="E363" s="4"/>
      <c r="F363" s="4"/>
      <c r="G363" s="4"/>
      <c r="H363" s="4"/>
      <c r="I363" s="4"/>
      <c r="J363" s="4"/>
      <c r="K363" s="4"/>
      <c r="L363" s="4"/>
      <c r="M363" s="4"/>
      <c r="N363" s="4"/>
      <c r="O363" s="4"/>
      <c r="P363" s="4"/>
      <c r="Q363" s="4"/>
      <c r="R363" s="4"/>
      <c r="S363" s="4"/>
    </row>
    <row r="364" spans="1:19" hidden="1">
      <c r="A364" s="4"/>
      <c r="B364" s="4"/>
      <c r="C364" s="4"/>
      <c r="D364" s="4"/>
      <c r="E364" s="4"/>
      <c r="F364" s="4"/>
      <c r="G364" s="4"/>
      <c r="H364" s="4"/>
      <c r="I364" s="4"/>
      <c r="J364" s="4"/>
      <c r="K364" s="4"/>
      <c r="L364" s="4"/>
      <c r="M364" s="4"/>
      <c r="N364" s="4"/>
      <c r="O364" s="4"/>
      <c r="P364" s="4"/>
      <c r="Q364" s="4"/>
      <c r="R364" s="4"/>
      <c r="S364" s="4"/>
    </row>
    <row r="365" spans="1:19" hidden="1">
      <c r="A365" s="4"/>
      <c r="B365" s="4"/>
      <c r="C365" s="4"/>
      <c r="D365" s="4"/>
      <c r="E365" s="4"/>
      <c r="F365" s="4"/>
      <c r="G365" s="4"/>
      <c r="H365" s="4"/>
      <c r="I365" s="4"/>
      <c r="J365" s="4"/>
      <c r="K365" s="4"/>
      <c r="L365" s="4"/>
      <c r="M365" s="4"/>
      <c r="N365" s="4"/>
      <c r="O365" s="4"/>
      <c r="P365" s="4"/>
      <c r="Q365" s="4"/>
      <c r="R365" s="4"/>
      <c r="S365" s="4"/>
    </row>
    <row r="366" spans="1:19" hidden="1">
      <c r="A366" s="4"/>
      <c r="B366" s="4"/>
      <c r="C366" s="4"/>
      <c r="D366" s="4"/>
      <c r="E366" s="4"/>
      <c r="F366" s="4"/>
      <c r="G366" s="4"/>
      <c r="H366" s="4"/>
      <c r="I366" s="4"/>
      <c r="J366" s="4"/>
      <c r="K366" s="4"/>
      <c r="L366" s="4"/>
      <c r="M366" s="4"/>
      <c r="N366" s="4"/>
      <c r="O366" s="4"/>
      <c r="P366" s="4"/>
      <c r="Q366" s="4"/>
      <c r="R366" s="4"/>
      <c r="S366" s="4"/>
    </row>
    <row r="367" spans="1:19" hidden="1">
      <c r="A367" s="4"/>
      <c r="B367" s="4"/>
      <c r="C367" s="4"/>
      <c r="D367" s="4"/>
      <c r="E367" s="4"/>
      <c r="F367" s="4"/>
      <c r="G367" s="4"/>
      <c r="H367" s="4"/>
      <c r="I367" s="4"/>
      <c r="J367" s="4"/>
      <c r="K367" s="4"/>
      <c r="L367" s="4"/>
      <c r="M367" s="4"/>
      <c r="N367" s="4"/>
      <c r="O367" s="4"/>
      <c r="P367" s="4"/>
      <c r="Q367" s="4"/>
      <c r="R367" s="4"/>
      <c r="S367" s="4"/>
    </row>
    <row r="368" spans="1:19" hidden="1">
      <c r="A368" s="4"/>
      <c r="B368" s="4"/>
      <c r="C368" s="4"/>
      <c r="D368" s="4"/>
      <c r="E368" s="4"/>
      <c r="F368" s="4"/>
      <c r="G368" s="4"/>
      <c r="H368" s="4"/>
      <c r="I368" s="4"/>
      <c r="J368" s="4"/>
      <c r="K368" s="4"/>
      <c r="L368" s="4"/>
      <c r="M368" s="4"/>
      <c r="N368" s="4"/>
      <c r="O368" s="4"/>
      <c r="P368" s="4"/>
      <c r="Q368" s="4"/>
      <c r="R368" s="4"/>
      <c r="S368" s="4"/>
    </row>
    <row r="369" spans="1:19" hidden="1">
      <c r="A369" s="4"/>
      <c r="B369" s="4"/>
      <c r="C369" s="4"/>
      <c r="D369" s="4"/>
      <c r="E369" s="4"/>
      <c r="F369" s="4"/>
      <c r="G369" s="4"/>
      <c r="H369" s="4"/>
      <c r="I369" s="4"/>
      <c r="J369" s="4"/>
      <c r="K369" s="4"/>
      <c r="L369" s="4"/>
      <c r="M369" s="4"/>
      <c r="N369" s="4"/>
      <c r="O369" s="4"/>
      <c r="P369" s="4"/>
      <c r="Q369" s="4"/>
      <c r="R369" s="4"/>
      <c r="S369" s="4"/>
    </row>
    <row r="370" spans="1:19" hidden="1">
      <c r="A370" s="4"/>
      <c r="B370" s="4"/>
      <c r="C370" s="4"/>
      <c r="D370" s="4"/>
      <c r="E370" s="4"/>
      <c r="F370" s="4"/>
      <c r="G370" s="4"/>
      <c r="H370" s="4"/>
      <c r="I370" s="4"/>
      <c r="J370" s="4"/>
      <c r="K370" s="4"/>
      <c r="L370" s="4"/>
      <c r="M370" s="4"/>
      <c r="N370" s="4"/>
      <c r="O370" s="4"/>
      <c r="P370" s="4"/>
      <c r="Q370" s="4"/>
      <c r="R370" s="4"/>
      <c r="S370" s="4"/>
    </row>
    <row r="371" spans="1:19" hidden="1">
      <c r="A371" s="4"/>
      <c r="B371" s="4"/>
      <c r="C371" s="4"/>
      <c r="D371" s="4"/>
      <c r="E371" s="4"/>
      <c r="F371" s="4"/>
      <c r="G371" s="4"/>
      <c r="H371" s="4"/>
      <c r="I371" s="4"/>
      <c r="J371" s="4"/>
      <c r="K371" s="4"/>
      <c r="L371" s="4"/>
      <c r="M371" s="4"/>
      <c r="N371" s="4"/>
      <c r="O371" s="4"/>
      <c r="P371" s="4"/>
      <c r="Q371" s="4"/>
      <c r="R371" s="4"/>
      <c r="S371" s="4"/>
    </row>
    <row r="372" spans="1:19" hidden="1">
      <c r="A372" s="4"/>
      <c r="B372" s="4"/>
      <c r="C372" s="4"/>
      <c r="D372" s="4"/>
      <c r="E372" s="4"/>
      <c r="F372" s="4"/>
      <c r="G372" s="4"/>
      <c r="H372" s="4"/>
      <c r="I372" s="4"/>
      <c r="J372" s="4"/>
      <c r="K372" s="4"/>
      <c r="L372" s="4"/>
      <c r="M372" s="4"/>
      <c r="N372" s="4"/>
      <c r="O372" s="4"/>
      <c r="P372" s="4"/>
      <c r="Q372" s="4"/>
      <c r="R372" s="4"/>
      <c r="S372" s="4"/>
    </row>
    <row r="373" spans="1:19" hidden="1">
      <c r="A373" s="4"/>
      <c r="B373" s="4"/>
      <c r="C373" s="4"/>
      <c r="D373" s="4"/>
      <c r="E373" s="4"/>
      <c r="F373" s="4"/>
      <c r="G373" s="4"/>
      <c r="H373" s="4"/>
      <c r="I373" s="4"/>
      <c r="J373" s="4"/>
      <c r="K373" s="4"/>
      <c r="L373" s="4"/>
      <c r="M373" s="4"/>
      <c r="N373" s="4"/>
      <c r="O373" s="4"/>
      <c r="P373" s="4"/>
      <c r="Q373" s="4"/>
      <c r="R373" s="4"/>
      <c r="S373" s="4"/>
    </row>
    <row r="374" spans="1:19" hidden="1">
      <c r="A374" s="4"/>
      <c r="B374" s="4"/>
      <c r="C374" s="4"/>
      <c r="D374" s="4"/>
      <c r="E374" s="4"/>
      <c r="F374" s="4"/>
      <c r="G374" s="4"/>
      <c r="H374" s="4"/>
      <c r="I374" s="4"/>
      <c r="J374" s="4"/>
      <c r="K374" s="4"/>
      <c r="L374" s="4"/>
      <c r="M374" s="4"/>
      <c r="N374" s="4"/>
      <c r="O374" s="4"/>
      <c r="P374" s="4"/>
      <c r="Q374" s="4"/>
      <c r="R374" s="4"/>
      <c r="S374" s="4"/>
    </row>
    <row r="375" spans="1:19" hidden="1">
      <c r="A375" s="4"/>
      <c r="B375" s="4"/>
      <c r="C375" s="4"/>
      <c r="D375" s="4"/>
      <c r="E375" s="4"/>
      <c r="F375" s="4"/>
      <c r="G375" s="4"/>
      <c r="H375" s="4"/>
      <c r="I375" s="4"/>
      <c r="J375" s="4"/>
      <c r="K375" s="4"/>
      <c r="L375" s="4"/>
      <c r="M375" s="4"/>
      <c r="N375" s="4"/>
      <c r="O375" s="4"/>
      <c r="P375" s="4"/>
      <c r="Q375" s="4"/>
      <c r="R375" s="4"/>
      <c r="S375" s="4"/>
    </row>
    <row r="376" spans="1:19" hidden="1">
      <c r="A376" s="4"/>
      <c r="B376" s="4"/>
      <c r="C376" s="4"/>
      <c r="D376" s="4"/>
      <c r="E376" s="4"/>
      <c r="F376" s="4"/>
      <c r="G376" s="4"/>
      <c r="H376" s="4"/>
      <c r="I376" s="4"/>
      <c r="J376" s="4"/>
      <c r="K376" s="4"/>
      <c r="L376" s="4"/>
      <c r="M376" s="4"/>
      <c r="N376" s="4"/>
      <c r="O376" s="4"/>
      <c r="P376" s="4"/>
      <c r="Q376" s="4"/>
      <c r="R376" s="4"/>
      <c r="S376" s="4"/>
    </row>
    <row r="377" spans="1:19" hidden="1">
      <c r="A377" s="4"/>
      <c r="B377" s="4"/>
      <c r="C377" s="4"/>
      <c r="D377" s="4"/>
      <c r="E377" s="4"/>
      <c r="F377" s="4"/>
      <c r="G377" s="4"/>
      <c r="H377" s="4"/>
      <c r="I377" s="4"/>
      <c r="J377" s="4"/>
      <c r="K377" s="4"/>
      <c r="L377" s="4"/>
      <c r="M377" s="4"/>
      <c r="N377" s="4"/>
      <c r="O377" s="4"/>
      <c r="P377" s="4"/>
      <c r="Q377" s="4"/>
      <c r="R377" s="4"/>
      <c r="S377" s="4"/>
    </row>
    <row r="378" spans="1:19" hidden="1">
      <c r="A378" s="4"/>
      <c r="B378" s="4"/>
      <c r="C378" s="4"/>
      <c r="D378" s="4"/>
      <c r="E378" s="4"/>
      <c r="F378" s="4"/>
      <c r="G378" s="4"/>
      <c r="H378" s="4"/>
      <c r="I378" s="4"/>
      <c r="J378" s="4"/>
      <c r="K378" s="4"/>
      <c r="L378" s="4"/>
      <c r="M378" s="4"/>
      <c r="N378" s="4"/>
      <c r="O378" s="4"/>
      <c r="P378" s="4"/>
      <c r="Q378" s="4"/>
      <c r="R378" s="4"/>
      <c r="S378" s="4"/>
    </row>
    <row r="379" spans="1:19" hidden="1">
      <c r="A379" s="4"/>
      <c r="B379" s="4"/>
      <c r="C379" s="4"/>
      <c r="D379" s="4"/>
      <c r="E379" s="4"/>
      <c r="F379" s="4"/>
      <c r="G379" s="4"/>
      <c r="H379" s="4"/>
      <c r="I379" s="4"/>
      <c r="J379" s="4"/>
      <c r="K379" s="4"/>
      <c r="L379" s="4"/>
      <c r="M379" s="4"/>
      <c r="N379" s="4"/>
      <c r="O379" s="4"/>
      <c r="P379" s="4"/>
      <c r="Q379" s="4"/>
      <c r="R379" s="4"/>
      <c r="S379" s="4"/>
    </row>
    <row r="380" spans="1:19" hidden="1">
      <c r="A380" s="4"/>
      <c r="B380" s="4"/>
      <c r="C380" s="4"/>
      <c r="D380" s="4"/>
      <c r="E380" s="4"/>
      <c r="F380" s="4"/>
      <c r="G380" s="4"/>
      <c r="H380" s="4"/>
      <c r="I380" s="4"/>
      <c r="J380" s="4"/>
      <c r="K380" s="4"/>
      <c r="L380" s="4"/>
      <c r="M380" s="4"/>
      <c r="N380" s="4"/>
      <c r="O380" s="4"/>
      <c r="P380" s="4"/>
      <c r="Q380" s="4"/>
      <c r="R380" s="4"/>
      <c r="S380" s="4"/>
    </row>
    <row r="381" spans="1:19" hidden="1">
      <c r="A381" s="4"/>
      <c r="B381" s="4"/>
      <c r="C381" s="4"/>
      <c r="D381" s="4"/>
      <c r="E381" s="4"/>
      <c r="F381" s="4"/>
      <c r="G381" s="4"/>
      <c r="H381" s="4"/>
      <c r="I381" s="4"/>
      <c r="J381" s="4"/>
      <c r="K381" s="4"/>
      <c r="L381" s="4"/>
      <c r="M381" s="4"/>
      <c r="N381" s="4"/>
      <c r="O381" s="4"/>
      <c r="P381" s="4"/>
      <c r="Q381" s="4"/>
      <c r="R381" s="4"/>
      <c r="S381" s="4"/>
    </row>
    <row r="382" spans="1:19" hidden="1">
      <c r="A382" s="4"/>
      <c r="B382" s="4"/>
      <c r="C382" s="4"/>
      <c r="D382" s="4"/>
      <c r="E382" s="4"/>
      <c r="F382" s="4"/>
      <c r="G382" s="4"/>
      <c r="H382" s="4"/>
      <c r="I382" s="4"/>
      <c r="J382" s="4"/>
      <c r="K382" s="4"/>
      <c r="L382" s="4"/>
      <c r="M382" s="4"/>
      <c r="N382" s="4"/>
      <c r="O382" s="4"/>
      <c r="P382" s="4"/>
      <c r="Q382" s="4"/>
      <c r="R382" s="4"/>
      <c r="S382" s="4"/>
    </row>
    <row r="383" spans="1:19" hidden="1">
      <c r="A383" s="4"/>
      <c r="B383" s="4"/>
      <c r="C383" s="4"/>
      <c r="D383" s="4"/>
      <c r="E383" s="4"/>
      <c r="F383" s="4"/>
      <c r="G383" s="4"/>
      <c r="H383" s="4"/>
      <c r="I383" s="4"/>
      <c r="J383" s="4"/>
      <c r="K383" s="4"/>
      <c r="L383" s="4"/>
      <c r="M383" s="4"/>
      <c r="N383" s="4"/>
      <c r="O383" s="4"/>
      <c r="P383" s="4"/>
      <c r="Q383" s="4"/>
      <c r="R383" s="4"/>
      <c r="S383" s="4"/>
    </row>
    <row r="384" spans="1:19" hidden="1">
      <c r="A384" s="4"/>
      <c r="B384" s="4"/>
      <c r="C384" s="4"/>
      <c r="D384" s="4"/>
      <c r="E384" s="4"/>
      <c r="F384" s="4"/>
      <c r="G384" s="4"/>
      <c r="H384" s="4"/>
      <c r="I384" s="4"/>
      <c r="J384" s="4"/>
      <c r="K384" s="4"/>
      <c r="L384" s="4"/>
      <c r="M384" s="4"/>
      <c r="N384" s="4"/>
      <c r="O384" s="4"/>
      <c r="P384" s="4"/>
      <c r="Q384" s="4"/>
      <c r="R384" s="4"/>
      <c r="S384" s="4"/>
    </row>
    <row r="385" spans="1:19" hidden="1">
      <c r="A385" s="4"/>
      <c r="B385" s="4"/>
      <c r="C385" s="4"/>
      <c r="D385" s="4"/>
      <c r="E385" s="4"/>
      <c r="F385" s="4"/>
      <c r="G385" s="4"/>
      <c r="H385" s="4"/>
      <c r="I385" s="4"/>
      <c r="J385" s="4"/>
      <c r="K385" s="4"/>
      <c r="L385" s="4"/>
      <c r="M385" s="4"/>
      <c r="N385" s="4"/>
      <c r="O385" s="4"/>
      <c r="P385" s="4"/>
      <c r="Q385" s="4"/>
      <c r="R385" s="4"/>
      <c r="S385" s="4"/>
    </row>
    <row r="386" spans="1:19" hidden="1">
      <c r="A386" s="4"/>
      <c r="B386" s="4"/>
      <c r="C386" s="4"/>
      <c r="D386" s="4"/>
      <c r="E386" s="4"/>
      <c r="F386" s="4"/>
      <c r="G386" s="4"/>
      <c r="H386" s="4"/>
      <c r="I386" s="4"/>
      <c r="J386" s="4"/>
      <c r="K386" s="4"/>
      <c r="L386" s="4"/>
      <c r="M386" s="4"/>
      <c r="N386" s="4"/>
      <c r="O386" s="4"/>
      <c r="P386" s="4"/>
      <c r="Q386" s="4"/>
      <c r="R386" s="4"/>
      <c r="S386" s="4"/>
    </row>
    <row r="387" spans="1:19" hidden="1">
      <c r="A387" s="4"/>
      <c r="B387" s="4"/>
      <c r="C387" s="4"/>
      <c r="D387" s="4"/>
      <c r="E387" s="4"/>
      <c r="F387" s="4"/>
      <c r="G387" s="4"/>
      <c r="H387" s="4"/>
      <c r="I387" s="4"/>
      <c r="J387" s="4"/>
      <c r="K387" s="4"/>
      <c r="L387" s="4"/>
      <c r="M387" s="4"/>
      <c r="N387" s="4"/>
      <c r="O387" s="4"/>
      <c r="P387" s="4"/>
      <c r="Q387" s="4"/>
      <c r="R387" s="4"/>
      <c r="S387" s="4"/>
    </row>
    <row r="388" spans="1:19" hidden="1">
      <c r="A388" s="4"/>
      <c r="B388" s="4"/>
      <c r="C388" s="4"/>
      <c r="D388" s="4"/>
      <c r="E388" s="4"/>
      <c r="F388" s="4"/>
      <c r="G388" s="4"/>
      <c r="H388" s="4"/>
      <c r="I388" s="4"/>
      <c r="J388" s="4"/>
      <c r="K388" s="4"/>
      <c r="L388" s="4"/>
      <c r="M388" s="4"/>
      <c r="N388" s="4"/>
      <c r="O388" s="4"/>
      <c r="P388" s="4"/>
      <c r="Q388" s="4"/>
      <c r="R388" s="4"/>
      <c r="S388" s="4"/>
    </row>
    <row r="389" spans="1:19" hidden="1">
      <c r="A389" s="4"/>
      <c r="B389" s="4"/>
      <c r="C389" s="4"/>
      <c r="D389" s="4"/>
      <c r="E389" s="4"/>
      <c r="F389" s="4"/>
      <c r="G389" s="4"/>
      <c r="H389" s="4"/>
      <c r="I389" s="4"/>
      <c r="J389" s="4"/>
      <c r="K389" s="4"/>
      <c r="L389" s="4"/>
      <c r="M389" s="4"/>
      <c r="N389" s="4"/>
      <c r="O389" s="4"/>
      <c r="P389" s="4"/>
      <c r="Q389" s="4"/>
      <c r="R389" s="4"/>
      <c r="S389" s="4"/>
    </row>
    <row r="390" spans="1:19" hidden="1">
      <c r="A390" s="4"/>
      <c r="B390" s="4"/>
      <c r="C390" s="4"/>
      <c r="D390" s="4"/>
      <c r="E390" s="4"/>
      <c r="F390" s="4"/>
      <c r="G390" s="4"/>
      <c r="H390" s="4"/>
      <c r="I390" s="4"/>
      <c r="J390" s="4"/>
      <c r="K390" s="4"/>
      <c r="L390" s="4"/>
      <c r="M390" s="4"/>
      <c r="N390" s="4"/>
      <c r="O390" s="4"/>
      <c r="P390" s="4"/>
      <c r="Q390" s="4"/>
      <c r="R390" s="4"/>
      <c r="S390" s="4"/>
    </row>
    <row r="391" spans="1:19" hidden="1">
      <c r="A391" s="4"/>
      <c r="B391" s="4"/>
      <c r="C391" s="4"/>
      <c r="D391" s="4"/>
      <c r="E391" s="4"/>
      <c r="F391" s="4"/>
      <c r="G391" s="4"/>
      <c r="H391" s="4"/>
      <c r="I391" s="4"/>
      <c r="J391" s="4"/>
      <c r="K391" s="4"/>
      <c r="L391" s="4"/>
      <c r="M391" s="4"/>
      <c r="N391" s="4"/>
      <c r="O391" s="4"/>
      <c r="P391" s="4"/>
      <c r="Q391" s="4"/>
      <c r="R391" s="4"/>
      <c r="S391" s="4"/>
    </row>
    <row r="392" spans="1:19" hidden="1">
      <c r="A392" s="4"/>
      <c r="B392" s="4"/>
      <c r="C392" s="4"/>
      <c r="D392" s="4"/>
      <c r="E392" s="4"/>
      <c r="F392" s="4"/>
      <c r="G392" s="4"/>
      <c r="H392" s="4"/>
      <c r="I392" s="4"/>
      <c r="J392" s="4"/>
      <c r="K392" s="4"/>
      <c r="L392" s="4"/>
      <c r="M392" s="4"/>
      <c r="N392" s="4"/>
      <c r="O392" s="4"/>
      <c r="P392" s="4"/>
      <c r="Q392" s="4"/>
      <c r="R392" s="4"/>
      <c r="S392" s="4"/>
    </row>
    <row r="393" spans="1:19" hidden="1">
      <c r="A393" s="4"/>
      <c r="B393" s="4"/>
      <c r="C393" s="4"/>
      <c r="D393" s="4"/>
      <c r="E393" s="4"/>
      <c r="F393" s="4"/>
      <c r="G393" s="4"/>
      <c r="H393" s="4"/>
      <c r="I393" s="4"/>
      <c r="J393" s="4"/>
      <c r="K393" s="4"/>
      <c r="L393" s="4"/>
      <c r="M393" s="4"/>
      <c r="N393" s="4"/>
      <c r="O393" s="4"/>
      <c r="P393" s="4"/>
      <c r="Q393" s="4"/>
      <c r="R393" s="4"/>
      <c r="S393" s="4"/>
    </row>
    <row r="394" spans="1:19" hidden="1">
      <c r="A394" s="4"/>
      <c r="B394" s="4"/>
      <c r="C394" s="4"/>
      <c r="D394" s="4"/>
      <c r="E394" s="4"/>
      <c r="F394" s="4"/>
      <c r="G394" s="4"/>
      <c r="H394" s="4"/>
      <c r="I394" s="4"/>
      <c r="J394" s="4"/>
      <c r="K394" s="4"/>
      <c r="L394" s="4"/>
      <c r="M394" s="4"/>
      <c r="N394" s="4"/>
      <c r="O394" s="4"/>
      <c r="P394" s="4"/>
      <c r="Q394" s="4"/>
      <c r="R394" s="4"/>
      <c r="S394" s="4"/>
    </row>
    <row r="395" spans="1:19" hidden="1">
      <c r="A395" s="4"/>
      <c r="B395" s="4"/>
      <c r="C395" s="4"/>
      <c r="D395" s="4"/>
      <c r="E395" s="4"/>
      <c r="F395" s="4"/>
      <c r="G395" s="4"/>
      <c r="H395" s="4"/>
      <c r="I395" s="4"/>
      <c r="J395" s="4"/>
      <c r="K395" s="4"/>
      <c r="L395" s="4"/>
      <c r="M395" s="4"/>
      <c r="N395" s="4"/>
      <c r="O395" s="4"/>
      <c r="P395" s="4"/>
      <c r="Q395" s="4"/>
      <c r="R395" s="4"/>
      <c r="S395" s="4"/>
    </row>
    <row r="396" spans="1:19" hidden="1">
      <c r="A396" s="4"/>
      <c r="B396" s="4"/>
      <c r="C396" s="4"/>
      <c r="D396" s="4"/>
      <c r="E396" s="4"/>
      <c r="F396" s="4"/>
      <c r="G396" s="4"/>
      <c r="H396" s="4"/>
      <c r="I396" s="4"/>
      <c r="J396" s="4"/>
      <c r="K396" s="4"/>
      <c r="L396" s="4"/>
      <c r="M396" s="4"/>
      <c r="N396" s="4"/>
      <c r="O396" s="4"/>
      <c r="P396" s="4"/>
      <c r="Q396" s="4"/>
      <c r="R396" s="4"/>
      <c r="S396" s="4"/>
    </row>
    <row r="397" spans="1:19" hidden="1">
      <c r="A397" s="4"/>
      <c r="B397" s="4"/>
      <c r="C397" s="4"/>
      <c r="D397" s="4"/>
      <c r="E397" s="4"/>
      <c r="F397" s="4"/>
      <c r="G397" s="4"/>
      <c r="H397" s="4"/>
      <c r="I397" s="4"/>
      <c r="J397" s="4"/>
      <c r="K397" s="4"/>
      <c r="L397" s="4"/>
      <c r="M397" s="4"/>
      <c r="N397" s="4"/>
      <c r="O397" s="4"/>
      <c r="P397" s="4"/>
      <c r="Q397" s="4"/>
      <c r="R397" s="4"/>
      <c r="S397" s="4"/>
    </row>
    <row r="398" spans="1:19" hidden="1">
      <c r="A398" s="4"/>
      <c r="B398" s="4"/>
      <c r="C398" s="4"/>
      <c r="D398" s="4"/>
      <c r="E398" s="4"/>
      <c r="F398" s="4"/>
      <c r="G398" s="4"/>
      <c r="H398" s="4"/>
      <c r="I398" s="4"/>
      <c r="J398" s="4"/>
      <c r="K398" s="4"/>
      <c r="L398" s="4"/>
      <c r="M398" s="4"/>
      <c r="N398" s="4"/>
      <c r="O398" s="4"/>
      <c r="P398" s="4"/>
      <c r="Q398" s="4"/>
      <c r="R398" s="4"/>
      <c r="S398" s="4"/>
    </row>
    <row r="399" spans="1:19" hidden="1">
      <c r="A399" s="4"/>
      <c r="B399" s="4"/>
      <c r="C399" s="4"/>
      <c r="D399" s="4"/>
      <c r="E399" s="4"/>
      <c r="F399" s="4"/>
      <c r="G399" s="4"/>
      <c r="H399" s="4"/>
      <c r="I399" s="4"/>
      <c r="J399" s="4"/>
      <c r="K399" s="4"/>
      <c r="L399" s="4"/>
      <c r="M399" s="4"/>
      <c r="N399" s="4"/>
      <c r="O399" s="4"/>
      <c r="P399" s="4"/>
      <c r="Q399" s="4"/>
      <c r="R399" s="4"/>
      <c r="S399" s="4"/>
    </row>
    <row r="400" spans="1:19" hidden="1">
      <c r="A400" s="4"/>
      <c r="B400" s="4"/>
      <c r="C400" s="4"/>
      <c r="D400" s="4"/>
      <c r="E400" s="4"/>
      <c r="F400" s="4"/>
      <c r="G400" s="4"/>
      <c r="H400" s="4"/>
      <c r="I400" s="4"/>
      <c r="J400" s="4"/>
      <c r="K400" s="4"/>
      <c r="L400" s="4"/>
      <c r="M400" s="4"/>
      <c r="N400" s="4"/>
      <c r="O400" s="4"/>
      <c r="P400" s="4"/>
      <c r="Q400" s="4"/>
      <c r="R400" s="4"/>
      <c r="S400" s="4"/>
    </row>
    <row r="401" spans="1:19" hidden="1">
      <c r="A401" s="4"/>
      <c r="B401" s="4"/>
      <c r="C401" s="4"/>
      <c r="D401" s="4"/>
      <c r="E401" s="4"/>
      <c r="F401" s="4"/>
      <c r="G401" s="4"/>
      <c r="H401" s="4"/>
      <c r="I401" s="4"/>
      <c r="J401" s="4"/>
      <c r="K401" s="4"/>
      <c r="L401" s="4"/>
      <c r="M401" s="4"/>
      <c r="N401" s="4"/>
      <c r="O401" s="4"/>
      <c r="P401" s="4"/>
      <c r="Q401" s="4"/>
      <c r="R401" s="4"/>
      <c r="S401" s="4"/>
    </row>
    <row r="402" spans="1:19" hidden="1">
      <c r="A402" s="4"/>
      <c r="B402" s="4"/>
      <c r="C402" s="4"/>
      <c r="D402" s="4"/>
      <c r="E402" s="4"/>
      <c r="F402" s="4"/>
      <c r="G402" s="4"/>
      <c r="H402" s="4"/>
      <c r="I402" s="4"/>
      <c r="J402" s="4"/>
      <c r="K402" s="4"/>
      <c r="L402" s="4"/>
      <c r="M402" s="4"/>
      <c r="N402" s="4"/>
      <c r="O402" s="4"/>
      <c r="P402" s="4"/>
      <c r="Q402" s="4"/>
      <c r="R402" s="4"/>
      <c r="S402" s="4"/>
    </row>
    <row r="403" spans="1:19" hidden="1">
      <c r="A403" s="4"/>
      <c r="B403" s="4"/>
      <c r="C403" s="4"/>
      <c r="D403" s="4"/>
      <c r="E403" s="4"/>
      <c r="F403" s="4"/>
      <c r="G403" s="4"/>
      <c r="H403" s="4"/>
      <c r="I403" s="4"/>
      <c r="J403" s="4"/>
      <c r="K403" s="4"/>
      <c r="L403" s="4"/>
      <c r="M403" s="4"/>
      <c r="N403" s="4"/>
      <c r="O403" s="4"/>
      <c r="P403" s="4"/>
      <c r="Q403" s="4"/>
      <c r="R403" s="4"/>
      <c r="S403" s="4"/>
    </row>
    <row r="404" spans="1:19" hidden="1">
      <c r="A404" s="4"/>
      <c r="B404" s="4"/>
      <c r="C404" s="4"/>
      <c r="D404" s="4"/>
      <c r="E404" s="4"/>
      <c r="F404" s="4"/>
      <c r="G404" s="4"/>
      <c r="H404" s="4"/>
      <c r="I404" s="4"/>
      <c r="J404" s="4"/>
      <c r="K404" s="4"/>
      <c r="L404" s="4"/>
      <c r="M404" s="4"/>
      <c r="N404" s="4"/>
      <c r="O404" s="4"/>
      <c r="P404" s="4"/>
      <c r="Q404" s="4"/>
      <c r="R404" s="4"/>
      <c r="S404" s="4"/>
    </row>
    <row r="405" spans="1:19" hidden="1">
      <c r="A405" s="4"/>
      <c r="B405" s="4"/>
      <c r="C405" s="4"/>
      <c r="D405" s="4"/>
      <c r="E405" s="4"/>
      <c r="F405" s="4"/>
      <c r="G405" s="4"/>
      <c r="H405" s="4"/>
      <c r="I405" s="4"/>
      <c r="J405" s="4"/>
      <c r="K405" s="4"/>
      <c r="L405" s="4"/>
      <c r="M405" s="4"/>
      <c r="N405" s="4"/>
      <c r="O405" s="4"/>
      <c r="P405" s="4"/>
      <c r="Q405" s="4"/>
      <c r="R405" s="4"/>
      <c r="S405" s="4"/>
    </row>
    <row r="406" spans="1:19" hidden="1">
      <c r="A406" s="4"/>
      <c r="B406" s="4"/>
      <c r="C406" s="4"/>
      <c r="D406" s="4"/>
      <c r="E406" s="4"/>
      <c r="F406" s="4"/>
      <c r="G406" s="4"/>
      <c r="H406" s="4"/>
      <c r="I406" s="4"/>
      <c r="J406" s="4"/>
      <c r="K406" s="4"/>
      <c r="L406" s="4"/>
      <c r="M406" s="4"/>
      <c r="N406" s="4"/>
      <c r="O406" s="4"/>
      <c r="P406" s="4"/>
      <c r="Q406" s="4"/>
      <c r="R406" s="4"/>
      <c r="S406" s="4"/>
    </row>
    <row r="407" spans="1:19" hidden="1">
      <c r="A407" s="4"/>
      <c r="B407" s="4"/>
      <c r="C407" s="4"/>
      <c r="D407" s="4"/>
      <c r="E407" s="4"/>
      <c r="F407" s="4"/>
      <c r="G407" s="4"/>
      <c r="H407" s="4"/>
      <c r="I407" s="4"/>
      <c r="J407" s="4"/>
      <c r="K407" s="4"/>
      <c r="L407" s="4"/>
      <c r="M407" s="4"/>
      <c r="N407" s="4"/>
      <c r="O407" s="4"/>
      <c r="P407" s="4"/>
      <c r="Q407" s="4"/>
      <c r="R407" s="4"/>
      <c r="S407" s="4"/>
    </row>
    <row r="408" spans="1:19" hidden="1">
      <c r="A408" s="4"/>
      <c r="B408" s="4"/>
      <c r="C408" s="4"/>
      <c r="D408" s="4"/>
      <c r="E408" s="4"/>
      <c r="F408" s="4"/>
      <c r="G408" s="4"/>
      <c r="H408" s="4"/>
      <c r="I408" s="4"/>
      <c r="J408" s="4"/>
      <c r="K408" s="4"/>
      <c r="L408" s="4"/>
      <c r="M408" s="4"/>
      <c r="N408" s="4"/>
      <c r="O408" s="4"/>
      <c r="P408" s="4"/>
      <c r="Q408" s="4"/>
      <c r="R408" s="4"/>
      <c r="S408" s="4"/>
    </row>
    <row r="409" spans="1:19" hidden="1">
      <c r="A409" s="4"/>
      <c r="B409" s="4"/>
      <c r="C409" s="4"/>
      <c r="D409" s="4"/>
      <c r="E409" s="4"/>
      <c r="F409" s="4"/>
      <c r="G409" s="4"/>
      <c r="H409" s="4"/>
      <c r="I409" s="4"/>
      <c r="J409" s="4"/>
      <c r="K409" s="4"/>
      <c r="L409" s="4"/>
      <c r="M409" s="4"/>
      <c r="N409" s="4"/>
      <c r="O409" s="4"/>
      <c r="P409" s="4"/>
      <c r="Q409" s="4"/>
      <c r="R409" s="4"/>
      <c r="S409" s="4"/>
    </row>
    <row r="410" spans="1:19" hidden="1">
      <c r="A410" s="4"/>
      <c r="B410" s="4"/>
      <c r="C410" s="4"/>
      <c r="D410" s="4"/>
      <c r="E410" s="4"/>
      <c r="F410" s="4"/>
      <c r="G410" s="4"/>
      <c r="H410" s="4"/>
      <c r="I410" s="4"/>
      <c r="J410" s="4"/>
      <c r="K410" s="4"/>
      <c r="L410" s="4"/>
      <c r="M410" s="4"/>
      <c r="N410" s="4"/>
      <c r="O410" s="4"/>
      <c r="P410" s="4"/>
      <c r="Q410" s="4"/>
      <c r="R410" s="4"/>
      <c r="S410" s="4"/>
    </row>
    <row r="411" spans="1:19" hidden="1">
      <c r="A411" s="4"/>
      <c r="B411" s="4"/>
      <c r="C411" s="4"/>
      <c r="D411" s="4"/>
      <c r="E411" s="4"/>
      <c r="F411" s="4"/>
      <c r="G411" s="4"/>
      <c r="H411" s="4"/>
      <c r="I411" s="4"/>
      <c r="J411" s="4"/>
      <c r="K411" s="4"/>
      <c r="L411" s="4"/>
      <c r="M411" s="4"/>
      <c r="N411" s="4"/>
      <c r="O411" s="4"/>
      <c r="P411" s="4"/>
      <c r="Q411" s="4"/>
      <c r="R411" s="4"/>
      <c r="S411" s="4"/>
    </row>
    <row r="412" spans="1:19" hidden="1">
      <c r="A412" s="4"/>
      <c r="B412" s="4"/>
      <c r="C412" s="4"/>
      <c r="D412" s="4"/>
      <c r="E412" s="4"/>
      <c r="F412" s="4"/>
      <c r="G412" s="4"/>
      <c r="H412" s="4"/>
      <c r="I412" s="4"/>
      <c r="J412" s="4"/>
      <c r="K412" s="4"/>
      <c r="L412" s="4"/>
      <c r="M412" s="4"/>
      <c r="N412" s="4"/>
      <c r="O412" s="4"/>
      <c r="P412" s="4"/>
      <c r="Q412" s="4"/>
      <c r="R412" s="4"/>
      <c r="S412" s="4"/>
    </row>
    <row r="413" spans="1:19" hidden="1">
      <c r="A413" s="4"/>
      <c r="B413" s="4"/>
      <c r="C413" s="4"/>
      <c r="D413" s="4"/>
      <c r="E413" s="4"/>
      <c r="F413" s="4"/>
      <c r="G413" s="4"/>
      <c r="H413" s="4"/>
      <c r="I413" s="4"/>
      <c r="J413" s="4"/>
      <c r="K413" s="4"/>
      <c r="L413" s="4"/>
      <c r="M413" s="4"/>
      <c r="N413" s="4"/>
      <c r="O413" s="4"/>
      <c r="P413" s="4"/>
      <c r="Q413" s="4"/>
      <c r="R413" s="4"/>
      <c r="S413" s="4"/>
    </row>
    <row r="414" spans="1:19" hidden="1">
      <c r="A414" s="4"/>
      <c r="B414" s="4"/>
      <c r="C414" s="4"/>
      <c r="D414" s="4"/>
      <c r="E414" s="4"/>
      <c r="F414" s="4"/>
      <c r="G414" s="4"/>
      <c r="H414" s="4"/>
      <c r="I414" s="4"/>
      <c r="J414" s="4"/>
      <c r="K414" s="4"/>
      <c r="L414" s="4"/>
      <c r="M414" s="4"/>
      <c r="N414" s="4"/>
      <c r="O414" s="4"/>
      <c r="P414" s="4"/>
      <c r="Q414" s="4"/>
      <c r="R414" s="4"/>
      <c r="S414" s="4"/>
    </row>
    <row r="415" spans="1:19" hidden="1">
      <c r="A415" s="4"/>
      <c r="B415" s="4"/>
      <c r="C415" s="4"/>
      <c r="D415" s="4"/>
      <c r="E415" s="4"/>
      <c r="F415" s="4"/>
      <c r="G415" s="4"/>
      <c r="H415" s="4"/>
      <c r="I415" s="4"/>
      <c r="J415" s="4"/>
      <c r="K415" s="4"/>
      <c r="L415" s="4"/>
      <c r="M415" s="4"/>
      <c r="N415" s="4"/>
      <c r="O415" s="4"/>
      <c r="P415" s="4"/>
      <c r="Q415" s="4"/>
      <c r="R415" s="4"/>
      <c r="S415" s="4"/>
    </row>
    <row r="416" spans="1:19" hidden="1">
      <c r="A416" s="4"/>
      <c r="B416" s="4"/>
      <c r="C416" s="4"/>
      <c r="D416" s="4"/>
      <c r="E416" s="4"/>
      <c r="F416" s="4"/>
      <c r="G416" s="4"/>
      <c r="H416" s="4"/>
      <c r="I416" s="4"/>
      <c r="J416" s="4"/>
      <c r="K416" s="4"/>
      <c r="L416" s="4"/>
      <c r="M416" s="4"/>
      <c r="N416" s="4"/>
      <c r="O416" s="4"/>
      <c r="P416" s="4"/>
      <c r="Q416" s="4"/>
      <c r="R416" s="4"/>
      <c r="S416" s="4"/>
    </row>
    <row r="417" spans="1:19" hidden="1">
      <c r="A417" s="4"/>
      <c r="B417" s="4"/>
      <c r="C417" s="4"/>
      <c r="D417" s="4"/>
      <c r="E417" s="4"/>
      <c r="F417" s="4"/>
      <c r="G417" s="4"/>
      <c r="H417" s="4"/>
      <c r="I417" s="4"/>
      <c r="J417" s="4"/>
      <c r="K417" s="4"/>
      <c r="L417" s="4"/>
      <c r="M417" s="4"/>
      <c r="N417" s="4"/>
      <c r="O417" s="4"/>
      <c r="P417" s="4"/>
      <c r="Q417" s="4"/>
      <c r="R417" s="4"/>
      <c r="S417" s="4"/>
    </row>
    <row r="418" spans="1:19" hidden="1">
      <c r="A418" s="4"/>
      <c r="B418" s="4"/>
      <c r="C418" s="4"/>
      <c r="D418" s="4"/>
      <c r="E418" s="4"/>
      <c r="F418" s="4"/>
      <c r="G418" s="4"/>
      <c r="H418" s="4"/>
      <c r="I418" s="4"/>
      <c r="J418" s="4"/>
      <c r="K418" s="4"/>
      <c r="L418" s="4"/>
      <c r="M418" s="4"/>
      <c r="N418" s="4"/>
      <c r="O418" s="4"/>
      <c r="P418" s="4"/>
      <c r="Q418" s="4"/>
      <c r="R418" s="4"/>
      <c r="S418" s="4"/>
    </row>
    <row r="419" spans="1:19" hidden="1">
      <c r="A419" s="4"/>
      <c r="B419" s="4"/>
      <c r="C419" s="4"/>
      <c r="D419" s="4"/>
      <c r="E419" s="4"/>
      <c r="F419" s="4"/>
      <c r="G419" s="4"/>
      <c r="H419" s="4"/>
      <c r="I419" s="4"/>
      <c r="J419" s="4"/>
      <c r="K419" s="4"/>
      <c r="L419" s="4"/>
      <c r="M419" s="4"/>
      <c r="N419" s="4"/>
      <c r="O419" s="4"/>
      <c r="P419" s="4"/>
      <c r="Q419" s="4"/>
      <c r="R419" s="4"/>
      <c r="S419" s="4"/>
    </row>
    <row r="420" spans="1:19" hidden="1">
      <c r="A420" s="4"/>
      <c r="B420" s="4"/>
      <c r="C420" s="4"/>
      <c r="D420" s="4"/>
      <c r="E420" s="4"/>
      <c r="F420" s="4"/>
      <c r="G420" s="4"/>
      <c r="H420" s="4"/>
      <c r="I420" s="4"/>
      <c r="J420" s="4"/>
      <c r="K420" s="4"/>
      <c r="L420" s="4"/>
      <c r="M420" s="4"/>
      <c r="N420" s="4"/>
      <c r="O420" s="4"/>
      <c r="P420" s="4"/>
      <c r="Q420" s="4"/>
      <c r="R420" s="4"/>
      <c r="S420" s="4"/>
    </row>
    <row r="421" spans="1:19" hidden="1">
      <c r="A421" s="4"/>
      <c r="B421" s="4"/>
      <c r="C421" s="4"/>
      <c r="D421" s="4"/>
      <c r="E421" s="4"/>
      <c r="F421" s="4"/>
      <c r="G421" s="4"/>
      <c r="H421" s="4"/>
      <c r="I421" s="4"/>
      <c r="J421" s="4"/>
      <c r="K421" s="4"/>
      <c r="L421" s="4"/>
      <c r="M421" s="4"/>
      <c r="N421" s="4"/>
      <c r="O421" s="4"/>
      <c r="P421" s="4"/>
      <c r="Q421" s="4"/>
      <c r="R421" s="4"/>
      <c r="S421" s="4"/>
    </row>
    <row r="422" spans="1:19" hidden="1">
      <c r="A422" s="4"/>
      <c r="B422" s="4"/>
      <c r="C422" s="4"/>
      <c r="D422" s="4"/>
      <c r="E422" s="4"/>
      <c r="F422" s="4"/>
      <c r="G422" s="4"/>
      <c r="H422" s="4"/>
      <c r="I422" s="4"/>
      <c r="J422" s="4"/>
      <c r="K422" s="4"/>
      <c r="L422" s="4"/>
      <c r="M422" s="4"/>
      <c r="N422" s="4"/>
      <c r="O422" s="4"/>
      <c r="P422" s="4"/>
      <c r="Q422" s="4"/>
      <c r="R422" s="4"/>
      <c r="S422" s="4"/>
    </row>
    <row r="423" spans="1:19" hidden="1">
      <c r="A423" s="4"/>
      <c r="B423" s="4"/>
      <c r="C423" s="4"/>
      <c r="D423" s="4"/>
      <c r="E423" s="4"/>
      <c r="F423" s="4"/>
      <c r="G423" s="4"/>
      <c r="H423" s="4"/>
      <c r="I423" s="4"/>
      <c r="J423" s="4"/>
      <c r="K423" s="4"/>
      <c r="L423" s="4"/>
      <c r="M423" s="4"/>
      <c r="N423" s="4"/>
      <c r="O423" s="4"/>
      <c r="P423" s="4"/>
      <c r="Q423" s="4"/>
      <c r="R423" s="4"/>
      <c r="S423" s="4"/>
    </row>
    <row r="424" spans="1:19" hidden="1">
      <c r="A424" s="4"/>
      <c r="B424" s="4"/>
      <c r="C424" s="4"/>
      <c r="D424" s="4"/>
      <c r="E424" s="4"/>
      <c r="F424" s="4"/>
      <c r="G424" s="4"/>
      <c r="H424" s="4"/>
      <c r="I424" s="4"/>
      <c r="J424" s="4"/>
      <c r="K424" s="4"/>
      <c r="L424" s="4"/>
      <c r="M424" s="4"/>
      <c r="N424" s="4"/>
      <c r="O424" s="4"/>
      <c r="P424" s="4"/>
      <c r="Q424" s="4"/>
      <c r="R424" s="4"/>
      <c r="S424" s="4"/>
    </row>
    <row r="425" spans="1:19" hidden="1">
      <c r="A425" s="4"/>
      <c r="B425" s="4"/>
      <c r="C425" s="4"/>
      <c r="D425" s="4"/>
      <c r="E425" s="4"/>
      <c r="F425" s="4"/>
      <c r="G425" s="4"/>
      <c r="H425" s="4"/>
      <c r="I425" s="4"/>
      <c r="J425" s="4"/>
      <c r="K425" s="4"/>
      <c r="L425" s="4"/>
      <c r="M425" s="4"/>
      <c r="N425" s="4"/>
      <c r="O425" s="4"/>
      <c r="P425" s="4"/>
      <c r="Q425" s="4"/>
      <c r="R425" s="4"/>
      <c r="S425" s="4"/>
    </row>
    <row r="426" spans="1:19" hidden="1">
      <c r="A426" s="4"/>
      <c r="B426" s="4"/>
      <c r="C426" s="4"/>
      <c r="D426" s="4"/>
      <c r="E426" s="4"/>
      <c r="F426" s="4"/>
      <c r="G426" s="4"/>
      <c r="H426" s="4"/>
      <c r="I426" s="4"/>
      <c r="J426" s="4"/>
      <c r="K426" s="4"/>
      <c r="L426" s="4"/>
      <c r="M426" s="4"/>
      <c r="N426" s="4"/>
      <c r="O426" s="4"/>
      <c r="P426" s="4"/>
      <c r="Q426" s="4"/>
      <c r="R426" s="4"/>
      <c r="S426" s="4"/>
    </row>
    <row r="427" spans="1:19" hidden="1">
      <c r="A427" s="4"/>
      <c r="B427" s="4"/>
      <c r="C427" s="4"/>
      <c r="D427" s="4"/>
      <c r="E427" s="4"/>
      <c r="F427" s="4"/>
      <c r="G427" s="4"/>
      <c r="H427" s="4"/>
      <c r="I427" s="4"/>
      <c r="J427" s="4"/>
      <c r="K427" s="4"/>
      <c r="L427" s="4"/>
      <c r="M427" s="4"/>
      <c r="N427" s="4"/>
      <c r="O427" s="4"/>
      <c r="P427" s="4"/>
      <c r="Q427" s="4"/>
      <c r="R427" s="4"/>
      <c r="S427" s="4"/>
    </row>
    <row r="428" spans="1:19" hidden="1">
      <c r="A428" s="4"/>
      <c r="B428" s="4"/>
      <c r="C428" s="4"/>
      <c r="D428" s="4"/>
      <c r="E428" s="4"/>
      <c r="F428" s="4"/>
      <c r="G428" s="4"/>
      <c r="H428" s="4"/>
      <c r="I428" s="4"/>
      <c r="J428" s="4"/>
      <c r="K428" s="4"/>
      <c r="L428" s="4"/>
      <c r="M428" s="4"/>
      <c r="N428" s="4"/>
      <c r="O428" s="4"/>
      <c r="P428" s="4"/>
      <c r="Q428" s="4"/>
      <c r="R428" s="4"/>
      <c r="S428" s="4"/>
    </row>
    <row r="429" spans="1:19" hidden="1">
      <c r="A429" s="4"/>
      <c r="B429" s="4"/>
      <c r="C429" s="4"/>
      <c r="D429" s="4"/>
      <c r="E429" s="4"/>
      <c r="F429" s="4"/>
      <c r="G429" s="4"/>
      <c r="H429" s="4"/>
      <c r="I429" s="4"/>
      <c r="J429" s="4"/>
      <c r="K429" s="4"/>
      <c r="L429" s="4"/>
      <c r="M429" s="4"/>
      <c r="N429" s="4"/>
      <c r="O429" s="4"/>
      <c r="P429" s="4"/>
      <c r="Q429" s="4"/>
      <c r="R429" s="4"/>
      <c r="S429" s="4"/>
    </row>
    <row r="430" spans="1:19" hidden="1">
      <c r="A430" s="4"/>
      <c r="B430" s="4"/>
      <c r="C430" s="4"/>
      <c r="D430" s="4"/>
      <c r="E430" s="4"/>
      <c r="F430" s="4"/>
      <c r="G430" s="4"/>
      <c r="H430" s="4"/>
      <c r="I430" s="4"/>
      <c r="J430" s="4"/>
      <c r="K430" s="4"/>
      <c r="L430" s="4"/>
      <c r="M430" s="4"/>
      <c r="N430" s="4"/>
      <c r="O430" s="4"/>
      <c r="P430" s="4"/>
      <c r="Q430" s="4"/>
      <c r="R430" s="4"/>
      <c r="S430" s="4"/>
    </row>
    <row r="431" spans="1:19" hidden="1">
      <c r="A431" s="4"/>
      <c r="B431" s="4"/>
      <c r="C431" s="4"/>
      <c r="D431" s="4"/>
      <c r="E431" s="4"/>
      <c r="F431" s="4"/>
      <c r="G431" s="4"/>
      <c r="H431" s="4"/>
      <c r="I431" s="4"/>
      <c r="J431" s="4"/>
      <c r="K431" s="4"/>
      <c r="L431" s="4"/>
      <c r="M431" s="4"/>
      <c r="N431" s="4"/>
      <c r="O431" s="4"/>
      <c r="P431" s="4"/>
      <c r="Q431" s="4"/>
      <c r="R431" s="4"/>
      <c r="S431" s="4"/>
    </row>
    <row r="432" spans="1:19" hidden="1">
      <c r="A432" s="4"/>
      <c r="B432" s="4"/>
      <c r="C432" s="4"/>
      <c r="D432" s="4"/>
      <c r="E432" s="4"/>
      <c r="F432" s="4"/>
      <c r="G432" s="4"/>
      <c r="H432" s="4"/>
      <c r="I432" s="4"/>
      <c r="J432" s="4"/>
      <c r="K432" s="4"/>
      <c r="L432" s="4"/>
      <c r="M432" s="4"/>
      <c r="N432" s="4"/>
      <c r="O432" s="4"/>
      <c r="P432" s="4"/>
      <c r="Q432" s="4"/>
      <c r="R432" s="4"/>
      <c r="S432" s="4"/>
    </row>
    <row r="433" spans="1:19" hidden="1">
      <c r="A433" s="4"/>
      <c r="B433" s="4"/>
      <c r="C433" s="4"/>
      <c r="D433" s="4"/>
      <c r="E433" s="4"/>
      <c r="F433" s="4"/>
      <c r="G433" s="4"/>
      <c r="H433" s="4"/>
      <c r="I433" s="4"/>
      <c r="J433" s="4"/>
      <c r="K433" s="4"/>
      <c r="L433" s="4"/>
      <c r="M433" s="4"/>
      <c r="N433" s="4"/>
      <c r="O433" s="4"/>
      <c r="P433" s="4"/>
      <c r="Q433" s="4"/>
      <c r="R433" s="4"/>
      <c r="S433" s="4"/>
    </row>
    <row r="434" spans="1:19" hidden="1">
      <c r="A434" s="4"/>
      <c r="B434" s="4"/>
      <c r="C434" s="4"/>
      <c r="D434" s="4"/>
      <c r="E434" s="4"/>
      <c r="F434" s="4"/>
      <c r="G434" s="4"/>
      <c r="H434" s="4"/>
      <c r="I434" s="4"/>
      <c r="J434" s="4"/>
      <c r="K434" s="4"/>
      <c r="L434" s="4"/>
      <c r="M434" s="4"/>
      <c r="N434" s="4"/>
      <c r="O434" s="4"/>
      <c r="P434" s="4"/>
      <c r="Q434" s="4"/>
      <c r="R434" s="4"/>
      <c r="S434" s="4"/>
    </row>
    <row r="435" spans="1:19" hidden="1">
      <c r="A435" s="4"/>
      <c r="B435" s="4"/>
      <c r="C435" s="4"/>
      <c r="D435" s="4"/>
      <c r="E435" s="4"/>
      <c r="F435" s="4"/>
      <c r="G435" s="4"/>
      <c r="H435" s="4"/>
      <c r="I435" s="4"/>
      <c r="J435" s="4"/>
      <c r="K435" s="4"/>
      <c r="L435" s="4"/>
      <c r="M435" s="4"/>
      <c r="N435" s="4"/>
      <c r="O435" s="4"/>
      <c r="P435" s="4"/>
      <c r="Q435" s="4"/>
      <c r="R435" s="4"/>
      <c r="S435" s="4"/>
    </row>
    <row r="436" spans="1:19" hidden="1">
      <c r="A436" s="4"/>
      <c r="B436" s="4"/>
      <c r="C436" s="4"/>
      <c r="D436" s="4"/>
      <c r="E436" s="4"/>
      <c r="F436" s="4"/>
      <c r="G436" s="4"/>
      <c r="H436" s="4"/>
      <c r="I436" s="4"/>
      <c r="J436" s="4"/>
      <c r="K436" s="4"/>
      <c r="L436" s="4"/>
      <c r="M436" s="4"/>
      <c r="N436" s="4"/>
      <c r="O436" s="4"/>
      <c r="P436" s="4"/>
      <c r="Q436" s="4"/>
      <c r="R436" s="4"/>
      <c r="S436" s="4"/>
    </row>
    <row r="437" spans="1:19" hidden="1">
      <c r="A437" s="4"/>
      <c r="B437" s="4"/>
      <c r="C437" s="4"/>
      <c r="D437" s="4"/>
      <c r="E437" s="4"/>
      <c r="F437" s="4"/>
      <c r="G437" s="4"/>
      <c r="H437" s="4"/>
      <c r="I437" s="4"/>
      <c r="J437" s="4"/>
      <c r="K437" s="4"/>
      <c r="L437" s="4"/>
      <c r="M437" s="4"/>
      <c r="N437" s="4"/>
      <c r="O437" s="4"/>
      <c r="P437" s="4"/>
      <c r="Q437" s="4"/>
      <c r="R437" s="4"/>
      <c r="S437" s="4"/>
    </row>
    <row r="438" spans="1:19" hidden="1">
      <c r="A438" s="4"/>
      <c r="B438" s="4"/>
      <c r="C438" s="4"/>
      <c r="D438" s="4"/>
      <c r="E438" s="4"/>
      <c r="F438" s="4"/>
      <c r="G438" s="4"/>
      <c r="H438" s="4"/>
      <c r="I438" s="4"/>
      <c r="J438" s="4"/>
      <c r="K438" s="4"/>
      <c r="L438" s="4"/>
      <c r="M438" s="4"/>
      <c r="N438" s="4"/>
      <c r="O438" s="4"/>
      <c r="P438" s="4"/>
      <c r="Q438" s="4"/>
      <c r="R438" s="4"/>
      <c r="S438" s="4"/>
    </row>
    <row r="439" spans="1:19" hidden="1">
      <c r="A439" s="4"/>
      <c r="B439" s="4"/>
      <c r="C439" s="4"/>
      <c r="D439" s="4"/>
      <c r="E439" s="4"/>
      <c r="F439" s="4"/>
      <c r="G439" s="4"/>
      <c r="H439" s="4"/>
      <c r="I439" s="4"/>
      <c r="J439" s="4"/>
      <c r="K439" s="4"/>
      <c r="L439" s="4"/>
      <c r="M439" s="4"/>
      <c r="N439" s="4"/>
      <c r="O439" s="4"/>
      <c r="P439" s="4"/>
      <c r="Q439" s="4"/>
      <c r="R439" s="4"/>
      <c r="S439" s="4"/>
    </row>
    <row r="440" spans="1:19" hidden="1">
      <c r="A440" s="4"/>
      <c r="B440" s="4"/>
      <c r="C440" s="4"/>
      <c r="D440" s="4"/>
      <c r="E440" s="4"/>
      <c r="F440" s="4"/>
      <c r="G440" s="4"/>
      <c r="H440" s="4"/>
      <c r="I440" s="4"/>
      <c r="J440" s="4"/>
      <c r="K440" s="4"/>
      <c r="L440" s="4"/>
      <c r="M440" s="4"/>
      <c r="N440" s="4"/>
      <c r="O440" s="4"/>
      <c r="P440" s="4"/>
      <c r="Q440" s="4"/>
      <c r="R440" s="4"/>
      <c r="S440" s="4"/>
    </row>
    <row r="441" spans="1:19" hidden="1">
      <c r="A441" s="4"/>
      <c r="B441" s="4"/>
      <c r="C441" s="4"/>
      <c r="D441" s="4"/>
      <c r="E441" s="4"/>
      <c r="F441" s="4"/>
      <c r="G441" s="4"/>
      <c r="H441" s="4"/>
      <c r="I441" s="4"/>
      <c r="J441" s="4"/>
      <c r="K441" s="4"/>
      <c r="L441" s="4"/>
      <c r="M441" s="4"/>
      <c r="N441" s="4"/>
      <c r="O441" s="4"/>
      <c r="P441" s="4"/>
      <c r="Q441" s="4"/>
      <c r="R441" s="4"/>
      <c r="S441" s="4"/>
    </row>
    <row r="442" spans="1:19" hidden="1">
      <c r="A442" s="4"/>
      <c r="B442" s="4"/>
      <c r="C442" s="4"/>
      <c r="D442" s="4"/>
      <c r="E442" s="4"/>
      <c r="F442" s="4"/>
      <c r="G442" s="4"/>
      <c r="H442" s="4"/>
      <c r="I442" s="4"/>
      <c r="J442" s="4"/>
      <c r="K442" s="4"/>
      <c r="L442" s="4"/>
      <c r="M442" s="4"/>
      <c r="N442" s="4"/>
      <c r="O442" s="4"/>
      <c r="P442" s="4"/>
      <c r="Q442" s="4"/>
      <c r="R442" s="4"/>
      <c r="S442" s="4"/>
    </row>
    <row r="443" spans="1:19" hidden="1">
      <c r="A443" s="4"/>
      <c r="B443" s="4"/>
      <c r="C443" s="4"/>
      <c r="D443" s="4"/>
      <c r="E443" s="4"/>
      <c r="F443" s="4"/>
      <c r="G443" s="4"/>
      <c r="H443" s="4"/>
      <c r="I443" s="4"/>
      <c r="J443" s="4"/>
      <c r="K443" s="4"/>
      <c r="L443" s="4"/>
      <c r="M443" s="4"/>
      <c r="N443" s="4"/>
      <c r="O443" s="4"/>
      <c r="P443" s="4"/>
      <c r="Q443" s="4"/>
      <c r="R443" s="4"/>
      <c r="S443" s="4"/>
    </row>
    <row r="444" spans="1:19" hidden="1">
      <c r="A444" s="4"/>
      <c r="B444" s="4"/>
      <c r="C444" s="4"/>
      <c r="D444" s="4"/>
      <c r="E444" s="4"/>
      <c r="F444" s="4"/>
      <c r="G444" s="4"/>
      <c r="H444" s="4"/>
      <c r="I444" s="4"/>
      <c r="J444" s="4"/>
      <c r="K444" s="4"/>
      <c r="L444" s="4"/>
      <c r="M444" s="4"/>
      <c r="N444" s="4"/>
      <c r="O444" s="4"/>
      <c r="P444" s="4"/>
      <c r="Q444" s="4"/>
      <c r="R444" s="4"/>
      <c r="S444" s="4"/>
    </row>
    <row r="445" spans="1:19" hidden="1">
      <c r="A445" s="4"/>
      <c r="B445" s="4"/>
      <c r="C445" s="4"/>
      <c r="D445" s="4"/>
      <c r="E445" s="4"/>
      <c r="F445" s="4"/>
      <c r="G445" s="4"/>
      <c r="H445" s="4"/>
      <c r="I445" s="4"/>
      <c r="J445" s="4"/>
      <c r="K445" s="4"/>
      <c r="L445" s="4"/>
      <c r="M445" s="4"/>
      <c r="N445" s="4"/>
      <c r="O445" s="4"/>
      <c r="P445" s="4"/>
      <c r="Q445" s="4"/>
      <c r="R445" s="4"/>
      <c r="S445" s="4"/>
    </row>
    <row r="446" spans="1:19" hidden="1">
      <c r="A446" s="4"/>
      <c r="B446" s="4"/>
      <c r="C446" s="4"/>
      <c r="D446" s="4"/>
      <c r="E446" s="4"/>
      <c r="F446" s="4"/>
      <c r="G446" s="4"/>
      <c r="H446" s="4"/>
      <c r="I446" s="4"/>
      <c r="J446" s="4"/>
      <c r="K446" s="4"/>
      <c r="L446" s="4"/>
      <c r="M446" s="4"/>
      <c r="N446" s="4"/>
      <c r="O446" s="4"/>
      <c r="P446" s="4"/>
      <c r="Q446" s="4"/>
      <c r="R446" s="4"/>
      <c r="S446" s="4"/>
    </row>
    <row r="447" spans="1:19" hidden="1">
      <c r="A447" s="4"/>
      <c r="B447" s="4"/>
      <c r="C447" s="4"/>
      <c r="D447" s="4"/>
      <c r="E447" s="4"/>
      <c r="F447" s="4"/>
      <c r="G447" s="4"/>
      <c r="H447" s="4"/>
      <c r="I447" s="4"/>
      <c r="J447" s="4"/>
      <c r="K447" s="4"/>
      <c r="L447" s="4"/>
      <c r="M447" s="4"/>
      <c r="N447" s="4"/>
      <c r="O447" s="4"/>
      <c r="P447" s="4"/>
      <c r="Q447" s="4"/>
      <c r="R447" s="4"/>
      <c r="S447" s="4"/>
    </row>
    <row r="448" spans="1:19" hidden="1">
      <c r="A448" s="4"/>
      <c r="B448" s="4"/>
      <c r="C448" s="4"/>
      <c r="D448" s="4"/>
      <c r="E448" s="4"/>
      <c r="F448" s="4"/>
      <c r="G448" s="4"/>
      <c r="H448" s="4"/>
      <c r="I448" s="4"/>
      <c r="J448" s="4"/>
      <c r="K448" s="4"/>
      <c r="L448" s="4"/>
      <c r="M448" s="4"/>
      <c r="N448" s="4"/>
      <c r="O448" s="4"/>
      <c r="P448" s="4"/>
      <c r="Q448" s="4"/>
      <c r="R448" s="4"/>
      <c r="S448" s="4"/>
    </row>
    <row r="449" spans="1:19" hidden="1">
      <c r="A449" s="4"/>
      <c r="B449" s="4"/>
      <c r="C449" s="4"/>
      <c r="D449" s="4"/>
      <c r="E449" s="4"/>
      <c r="F449" s="4"/>
      <c r="G449" s="4"/>
      <c r="H449" s="4"/>
      <c r="I449" s="4"/>
      <c r="J449" s="4"/>
      <c r="K449" s="4"/>
      <c r="L449" s="4"/>
      <c r="M449" s="4"/>
      <c r="N449" s="4"/>
      <c r="O449" s="4"/>
      <c r="P449" s="4"/>
      <c r="Q449" s="4"/>
      <c r="R449" s="4"/>
      <c r="S449" s="4"/>
    </row>
    <row r="450" spans="1:19" hidden="1">
      <c r="A450" s="4"/>
      <c r="B450" s="4"/>
      <c r="C450" s="4"/>
      <c r="D450" s="4"/>
      <c r="E450" s="4"/>
      <c r="F450" s="4"/>
      <c r="G450" s="4"/>
      <c r="H450" s="4"/>
      <c r="I450" s="4"/>
      <c r="J450" s="4"/>
      <c r="K450" s="4"/>
      <c r="L450" s="4"/>
      <c r="M450" s="4"/>
      <c r="N450" s="4"/>
      <c r="O450" s="4"/>
      <c r="P450" s="4"/>
      <c r="Q450" s="4"/>
      <c r="R450" s="4"/>
      <c r="S450" s="4"/>
    </row>
    <row r="451" spans="1:19" hidden="1">
      <c r="A451" s="4"/>
      <c r="B451" s="4"/>
      <c r="C451" s="4"/>
      <c r="D451" s="4"/>
      <c r="E451" s="4"/>
      <c r="F451" s="4"/>
      <c r="G451" s="4"/>
      <c r="H451" s="4"/>
      <c r="I451" s="4"/>
      <c r="J451" s="4"/>
      <c r="K451" s="4"/>
      <c r="L451" s="4"/>
      <c r="M451" s="4"/>
      <c r="N451" s="4"/>
      <c r="O451" s="4"/>
      <c r="P451" s="4"/>
      <c r="Q451" s="4"/>
      <c r="R451" s="4"/>
      <c r="S451" s="4"/>
    </row>
    <row r="452" spans="1:19" hidden="1">
      <c r="A452" s="4"/>
      <c r="B452" s="4"/>
      <c r="C452" s="4"/>
      <c r="D452" s="4"/>
      <c r="E452" s="4"/>
      <c r="F452" s="4"/>
      <c r="G452" s="4"/>
      <c r="H452" s="4"/>
      <c r="I452" s="4"/>
      <c r="J452" s="4"/>
      <c r="K452" s="4"/>
      <c r="L452" s="4"/>
      <c r="M452" s="4"/>
      <c r="N452" s="4"/>
      <c r="O452" s="4"/>
      <c r="P452" s="4"/>
      <c r="Q452" s="4"/>
      <c r="R452" s="4"/>
      <c r="S452" s="4"/>
    </row>
    <row r="453" spans="1:19" hidden="1">
      <c r="A453" s="4"/>
      <c r="B453" s="4"/>
      <c r="C453" s="4"/>
      <c r="D453" s="4"/>
      <c r="E453" s="4"/>
      <c r="F453" s="4"/>
      <c r="G453" s="4"/>
      <c r="H453" s="4"/>
      <c r="I453" s="4"/>
      <c r="J453" s="4"/>
      <c r="K453" s="4"/>
      <c r="L453" s="4"/>
      <c r="M453" s="4"/>
      <c r="N453" s="4"/>
      <c r="O453" s="4"/>
      <c r="P453" s="4"/>
      <c r="Q453" s="4"/>
      <c r="R453" s="4"/>
      <c r="S453" s="4"/>
    </row>
    <row r="454" spans="1:19" hidden="1">
      <c r="A454" s="4"/>
      <c r="B454" s="4"/>
      <c r="C454" s="4"/>
      <c r="D454" s="4"/>
      <c r="E454" s="4"/>
      <c r="F454" s="4"/>
      <c r="G454" s="4"/>
      <c r="H454" s="4"/>
      <c r="I454" s="4"/>
      <c r="J454" s="4"/>
      <c r="K454" s="4"/>
      <c r="L454" s="4"/>
      <c r="M454" s="4"/>
      <c r="N454" s="4"/>
      <c r="O454" s="4"/>
      <c r="P454" s="4"/>
      <c r="Q454" s="4"/>
      <c r="R454" s="4"/>
      <c r="S454" s="4"/>
    </row>
    <row r="455" spans="1:19" hidden="1">
      <c r="A455" s="4"/>
      <c r="B455" s="4"/>
      <c r="C455" s="4"/>
      <c r="D455" s="4"/>
      <c r="E455" s="4"/>
      <c r="F455" s="4"/>
      <c r="G455" s="4"/>
      <c r="H455" s="4"/>
      <c r="I455" s="4"/>
      <c r="J455" s="4"/>
      <c r="K455" s="4"/>
      <c r="L455" s="4"/>
      <c r="M455" s="4"/>
      <c r="N455" s="4"/>
      <c r="O455" s="4"/>
      <c r="P455" s="4"/>
      <c r="Q455" s="4"/>
      <c r="R455" s="4"/>
      <c r="S455" s="4"/>
    </row>
    <row r="456" spans="1:19" hidden="1">
      <c r="A456" s="4"/>
      <c r="B456" s="4"/>
      <c r="C456" s="4"/>
      <c r="D456" s="4"/>
      <c r="E456" s="4"/>
      <c r="F456" s="4"/>
      <c r="G456" s="4"/>
      <c r="H456" s="4"/>
      <c r="I456" s="4"/>
      <c r="J456" s="4"/>
      <c r="K456" s="4"/>
      <c r="L456" s="4"/>
      <c r="M456" s="4"/>
      <c r="N456" s="4"/>
      <c r="O456" s="4"/>
      <c r="P456" s="4"/>
      <c r="Q456" s="4"/>
      <c r="R456" s="4"/>
      <c r="S456" s="4"/>
    </row>
    <row r="457" spans="1:19" hidden="1">
      <c r="A457" s="4"/>
      <c r="B457" s="4"/>
      <c r="C457" s="4"/>
      <c r="D457" s="4"/>
      <c r="E457" s="4"/>
      <c r="F457" s="4"/>
      <c r="G457" s="4"/>
      <c r="H457" s="4"/>
      <c r="I457" s="4"/>
      <c r="J457" s="4"/>
      <c r="K457" s="4"/>
      <c r="L457" s="4"/>
      <c r="M457" s="4"/>
      <c r="N457" s="4"/>
      <c r="O457" s="4"/>
      <c r="P457" s="4"/>
      <c r="Q457" s="4"/>
      <c r="R457" s="4"/>
      <c r="S457" s="4"/>
    </row>
    <row r="458" spans="1:19" hidden="1">
      <c r="A458" s="4"/>
      <c r="B458" s="4"/>
      <c r="C458" s="4"/>
      <c r="D458" s="4"/>
      <c r="E458" s="4"/>
      <c r="F458" s="4"/>
      <c r="G458" s="4"/>
      <c r="H458" s="4"/>
      <c r="I458" s="4"/>
      <c r="J458" s="4"/>
      <c r="K458" s="4"/>
      <c r="L458" s="4"/>
      <c r="M458" s="4"/>
      <c r="N458" s="4"/>
      <c r="O458" s="4"/>
      <c r="P458" s="4"/>
      <c r="Q458" s="4"/>
      <c r="R458" s="4"/>
      <c r="S458" s="4"/>
    </row>
    <row r="459" spans="1:19" hidden="1">
      <c r="A459" s="4"/>
      <c r="B459" s="4"/>
      <c r="C459" s="4"/>
      <c r="D459" s="4"/>
      <c r="E459" s="4"/>
      <c r="F459" s="4"/>
      <c r="G459" s="4"/>
      <c r="H459" s="4"/>
      <c r="I459" s="4"/>
      <c r="J459" s="4"/>
      <c r="K459" s="4"/>
      <c r="L459" s="4"/>
      <c r="M459" s="4"/>
      <c r="N459" s="4"/>
      <c r="O459" s="4"/>
      <c r="P459" s="4"/>
      <c r="Q459" s="4"/>
      <c r="R459" s="4"/>
      <c r="S459" s="4"/>
    </row>
    <row r="460" spans="1:19" hidden="1">
      <c r="A460" s="4"/>
      <c r="B460" s="4"/>
      <c r="C460" s="4"/>
      <c r="D460" s="4"/>
      <c r="E460" s="4"/>
      <c r="F460" s="4"/>
      <c r="G460" s="4"/>
      <c r="H460" s="4"/>
      <c r="I460" s="4"/>
      <c r="J460" s="4"/>
      <c r="K460" s="4"/>
      <c r="L460" s="4"/>
      <c r="M460" s="4"/>
      <c r="N460" s="4"/>
      <c r="O460" s="4"/>
      <c r="P460" s="4"/>
      <c r="Q460" s="4"/>
      <c r="R460" s="4"/>
      <c r="S460" s="4"/>
    </row>
    <row r="461" spans="1:19" hidden="1">
      <c r="A461" s="4"/>
      <c r="B461" s="4"/>
      <c r="C461" s="4"/>
      <c r="D461" s="4"/>
      <c r="E461" s="4"/>
      <c r="F461" s="4"/>
      <c r="G461" s="4"/>
      <c r="H461" s="4"/>
      <c r="I461" s="4"/>
      <c r="J461" s="4"/>
      <c r="K461" s="4"/>
      <c r="L461" s="4"/>
      <c r="M461" s="4"/>
      <c r="N461" s="4"/>
      <c r="O461" s="4"/>
      <c r="P461" s="4"/>
      <c r="Q461" s="4"/>
      <c r="R461" s="4"/>
      <c r="S461" s="4"/>
    </row>
    <row r="462" spans="1:19" hidden="1">
      <c r="A462" s="4"/>
      <c r="B462" s="4"/>
      <c r="C462" s="4"/>
      <c r="D462" s="4"/>
      <c r="E462" s="4"/>
      <c r="F462" s="4"/>
      <c r="G462" s="4"/>
      <c r="H462" s="4"/>
      <c r="I462" s="4"/>
      <c r="J462" s="4"/>
      <c r="K462" s="4"/>
      <c r="L462" s="4"/>
      <c r="M462" s="4"/>
      <c r="N462" s="4"/>
      <c r="O462" s="4"/>
      <c r="P462" s="4"/>
      <c r="Q462" s="4"/>
      <c r="R462" s="4"/>
      <c r="S462" s="4"/>
    </row>
    <row r="463" spans="1:19" hidden="1">
      <c r="A463" s="4"/>
      <c r="B463" s="4"/>
      <c r="C463" s="4"/>
      <c r="D463" s="4"/>
      <c r="E463" s="4"/>
      <c r="F463" s="4"/>
      <c r="G463" s="4"/>
      <c r="H463" s="4"/>
      <c r="I463" s="4"/>
      <c r="J463" s="4"/>
      <c r="K463" s="4"/>
      <c r="L463" s="4"/>
      <c r="M463" s="4"/>
      <c r="N463" s="4"/>
      <c r="O463" s="4"/>
      <c r="P463" s="4"/>
      <c r="Q463" s="4"/>
      <c r="R463" s="4"/>
      <c r="S463" s="4"/>
    </row>
    <row r="464" spans="1:19" hidden="1">
      <c r="A464" s="4"/>
      <c r="B464" s="4"/>
      <c r="C464" s="4"/>
      <c r="D464" s="4"/>
      <c r="E464" s="4"/>
      <c r="F464" s="4"/>
      <c r="G464" s="4"/>
      <c r="H464" s="4"/>
      <c r="I464" s="4"/>
      <c r="J464" s="4"/>
      <c r="K464" s="4"/>
      <c r="L464" s="4"/>
      <c r="M464" s="4"/>
      <c r="N464" s="4"/>
      <c r="O464" s="4"/>
      <c r="P464" s="4"/>
      <c r="Q464" s="4"/>
      <c r="R464" s="4"/>
      <c r="S464" s="4"/>
    </row>
    <row r="465" spans="1:19" hidden="1">
      <c r="A465" s="4"/>
      <c r="B465" s="4"/>
      <c r="C465" s="4"/>
      <c r="D465" s="4"/>
      <c r="E465" s="4"/>
      <c r="F465" s="4"/>
      <c r="G465" s="4"/>
      <c r="H465" s="4"/>
      <c r="I465" s="4"/>
      <c r="J465" s="4"/>
      <c r="K465" s="4"/>
      <c r="L465" s="4"/>
      <c r="M465" s="4"/>
      <c r="N465" s="4"/>
      <c r="O465" s="4"/>
      <c r="P465" s="4"/>
      <c r="Q465" s="4"/>
      <c r="R465" s="4"/>
      <c r="S465" s="4"/>
    </row>
    <row r="466" spans="1:19" hidden="1">
      <c r="A466" s="4"/>
      <c r="B466" s="4"/>
      <c r="C466" s="4"/>
      <c r="D466" s="4"/>
      <c r="E466" s="4"/>
      <c r="F466" s="4"/>
      <c r="G466" s="4"/>
      <c r="H466" s="4"/>
      <c r="I466" s="4"/>
      <c r="J466" s="4"/>
      <c r="K466" s="4"/>
      <c r="L466" s="4"/>
      <c r="M466" s="4"/>
      <c r="N466" s="4"/>
      <c r="O466" s="4"/>
      <c r="P466" s="4"/>
      <c r="Q466" s="4"/>
      <c r="R466" s="4"/>
      <c r="S466" s="4"/>
    </row>
    <row r="467" spans="1:19" hidden="1">
      <c r="A467" s="4"/>
      <c r="B467" s="4"/>
      <c r="C467" s="4"/>
      <c r="D467" s="4"/>
      <c r="E467" s="4"/>
      <c r="F467" s="4"/>
      <c r="G467" s="4"/>
      <c r="H467" s="4"/>
      <c r="I467" s="4"/>
      <c r="J467" s="4"/>
      <c r="K467" s="4"/>
      <c r="L467" s="4"/>
      <c r="M467" s="4"/>
      <c r="N467" s="4"/>
      <c r="O467" s="4"/>
      <c r="P467" s="4"/>
      <c r="Q467" s="4"/>
      <c r="R467" s="4"/>
      <c r="S467" s="4"/>
    </row>
    <row r="468" spans="1:19" hidden="1">
      <c r="A468" s="4"/>
      <c r="B468" s="4"/>
      <c r="C468" s="4"/>
      <c r="D468" s="4"/>
      <c r="E468" s="4"/>
      <c r="F468" s="4"/>
      <c r="G468" s="4"/>
      <c r="H468" s="4"/>
      <c r="I468" s="4"/>
      <c r="J468" s="4"/>
      <c r="K468" s="4"/>
      <c r="L468" s="4"/>
      <c r="M468" s="4"/>
      <c r="N468" s="4"/>
      <c r="O468" s="4"/>
      <c r="P468" s="4"/>
      <c r="Q468" s="4"/>
      <c r="R468" s="4"/>
      <c r="S468" s="4"/>
    </row>
    <row r="469" spans="1:19" hidden="1">
      <c r="A469" s="4"/>
      <c r="B469" s="4"/>
      <c r="C469" s="4"/>
      <c r="D469" s="4"/>
      <c r="E469" s="4"/>
      <c r="F469" s="4"/>
      <c r="G469" s="4"/>
      <c r="H469" s="4"/>
      <c r="I469" s="4"/>
      <c r="J469" s="4"/>
      <c r="K469" s="4"/>
      <c r="L469" s="4"/>
      <c r="M469" s="4"/>
      <c r="N469" s="4"/>
      <c r="O469" s="4"/>
      <c r="P469" s="4"/>
      <c r="Q469" s="4"/>
      <c r="R469" s="4"/>
      <c r="S469" s="4"/>
    </row>
    <row r="470" spans="1:19" hidden="1">
      <c r="A470" s="4"/>
      <c r="B470" s="4"/>
      <c r="C470" s="4"/>
      <c r="D470" s="4"/>
      <c r="E470" s="4"/>
      <c r="F470" s="4"/>
      <c r="G470" s="4"/>
      <c r="H470" s="4"/>
      <c r="I470" s="4"/>
      <c r="J470" s="4"/>
      <c r="K470" s="4"/>
      <c r="L470" s="4"/>
      <c r="M470" s="4"/>
      <c r="N470" s="4"/>
      <c r="O470" s="4"/>
      <c r="P470" s="4"/>
      <c r="Q470" s="4"/>
      <c r="R470" s="4"/>
      <c r="S470" s="4"/>
    </row>
    <row r="471" spans="1:19" hidden="1">
      <c r="A471" s="4"/>
      <c r="B471" s="4"/>
      <c r="C471" s="4"/>
      <c r="D471" s="4"/>
      <c r="E471" s="4"/>
      <c r="F471" s="4"/>
      <c r="G471" s="4"/>
      <c r="H471" s="4"/>
      <c r="I471" s="4"/>
      <c r="J471" s="4"/>
      <c r="K471" s="4"/>
      <c r="L471" s="4"/>
      <c r="M471" s="4"/>
      <c r="N471" s="4"/>
      <c r="O471" s="4"/>
      <c r="P471" s="4"/>
      <c r="Q471" s="4"/>
      <c r="R471" s="4"/>
      <c r="S471" s="4"/>
    </row>
    <row r="472" spans="1:19" hidden="1">
      <c r="A472" s="4"/>
      <c r="B472" s="4"/>
      <c r="C472" s="4"/>
      <c r="D472" s="4"/>
      <c r="E472" s="4"/>
      <c r="F472" s="4"/>
      <c r="G472" s="4"/>
      <c r="H472" s="4"/>
      <c r="I472" s="4"/>
      <c r="J472" s="4"/>
      <c r="K472" s="4"/>
      <c r="L472" s="4"/>
      <c r="M472" s="4"/>
      <c r="N472" s="4"/>
      <c r="O472" s="4"/>
      <c r="P472" s="4"/>
      <c r="Q472" s="4"/>
      <c r="R472" s="4"/>
      <c r="S472" s="4"/>
    </row>
    <row r="473" spans="1:19" hidden="1">
      <c r="A473" s="4"/>
      <c r="B473" s="4"/>
      <c r="C473" s="4"/>
      <c r="D473" s="4"/>
      <c r="E473" s="4"/>
      <c r="F473" s="4"/>
      <c r="G473" s="4"/>
      <c r="H473" s="4"/>
      <c r="I473" s="4"/>
      <c r="J473" s="4"/>
      <c r="K473" s="4"/>
      <c r="L473" s="4"/>
      <c r="M473" s="4"/>
      <c r="N473" s="4"/>
      <c r="O473" s="4"/>
      <c r="P473" s="4"/>
      <c r="Q473" s="4"/>
      <c r="R473" s="4"/>
      <c r="S473" s="4"/>
    </row>
    <row r="474" spans="1:19" hidden="1">
      <c r="A474" s="4"/>
      <c r="B474" s="4"/>
      <c r="C474" s="4"/>
      <c r="D474" s="4"/>
      <c r="E474" s="4"/>
      <c r="F474" s="4"/>
      <c r="G474" s="4"/>
      <c r="H474" s="4"/>
      <c r="I474" s="4"/>
      <c r="J474" s="4"/>
      <c r="K474" s="4"/>
      <c r="L474" s="4"/>
      <c r="M474" s="4"/>
      <c r="N474" s="4"/>
      <c r="O474" s="4"/>
      <c r="P474" s="4"/>
      <c r="Q474" s="4"/>
      <c r="R474" s="4"/>
      <c r="S474" s="4"/>
    </row>
    <row r="475" spans="1:19" hidden="1">
      <c r="A475" s="4"/>
      <c r="B475" s="4"/>
      <c r="C475" s="4"/>
      <c r="D475" s="4"/>
      <c r="E475" s="4"/>
      <c r="F475" s="4"/>
      <c r="G475" s="4"/>
      <c r="H475" s="4"/>
      <c r="I475" s="4"/>
      <c r="J475" s="4"/>
      <c r="K475" s="4"/>
      <c r="L475" s="4"/>
      <c r="M475" s="4"/>
      <c r="N475" s="4"/>
      <c r="O475" s="4"/>
      <c r="P475" s="4"/>
      <c r="Q475" s="4"/>
      <c r="R475" s="4"/>
      <c r="S475" s="4"/>
    </row>
    <row r="476" spans="1:19" hidden="1">
      <c r="A476" s="4"/>
      <c r="B476" s="4"/>
      <c r="C476" s="4"/>
      <c r="D476" s="4"/>
      <c r="E476" s="4"/>
      <c r="F476" s="4"/>
      <c r="G476" s="4"/>
      <c r="H476" s="4"/>
      <c r="I476" s="4"/>
      <c r="J476" s="4"/>
      <c r="K476" s="4"/>
      <c r="L476" s="4"/>
      <c r="M476" s="4"/>
      <c r="N476" s="4"/>
      <c r="O476" s="4"/>
      <c r="P476" s="4"/>
      <c r="Q476" s="4"/>
      <c r="R476" s="4"/>
      <c r="S476" s="4"/>
    </row>
    <row r="477" spans="1:19" hidden="1">
      <c r="A477" s="4"/>
      <c r="B477" s="4"/>
      <c r="C477" s="4"/>
      <c r="D477" s="4"/>
      <c r="E477" s="4"/>
      <c r="F477" s="4"/>
      <c r="G477" s="4"/>
      <c r="H477" s="4"/>
      <c r="I477" s="4"/>
      <c r="J477" s="4"/>
      <c r="K477" s="4"/>
      <c r="L477" s="4"/>
      <c r="M477" s="4"/>
      <c r="N477" s="4"/>
      <c r="O477" s="4"/>
      <c r="P477" s="4"/>
      <c r="Q477" s="4"/>
      <c r="R477" s="4"/>
      <c r="S477" s="4"/>
    </row>
    <row r="478" spans="1:19" hidden="1">
      <c r="A478" s="4"/>
      <c r="B478" s="4"/>
      <c r="C478" s="4"/>
      <c r="D478" s="4"/>
      <c r="E478" s="4"/>
      <c r="F478" s="4"/>
      <c r="G478" s="4"/>
      <c r="H478" s="4"/>
      <c r="I478" s="4"/>
      <c r="J478" s="4"/>
      <c r="K478" s="4"/>
      <c r="L478" s="4"/>
      <c r="M478" s="4"/>
      <c r="N478" s="4"/>
      <c r="O478" s="4"/>
      <c r="P478" s="4"/>
      <c r="Q478" s="4"/>
      <c r="R478" s="4"/>
      <c r="S478" s="4"/>
    </row>
    <row r="479" spans="1:19" hidden="1">
      <c r="A479" s="4"/>
      <c r="B479" s="4"/>
      <c r="C479" s="4"/>
      <c r="D479" s="4"/>
      <c r="E479" s="4"/>
      <c r="F479" s="4"/>
      <c r="G479" s="4"/>
      <c r="H479" s="4"/>
      <c r="I479" s="4"/>
      <c r="J479" s="4"/>
      <c r="K479" s="4"/>
      <c r="L479" s="4"/>
      <c r="M479" s="4"/>
      <c r="N479" s="4"/>
      <c r="O479" s="4"/>
      <c r="P479" s="4"/>
      <c r="Q479" s="4"/>
      <c r="R479" s="4"/>
      <c r="S479" s="4"/>
    </row>
    <row r="480" spans="1:19" hidden="1">
      <c r="A480" s="4"/>
      <c r="B480" s="4"/>
      <c r="C480" s="4"/>
      <c r="D480" s="4"/>
      <c r="E480" s="4"/>
      <c r="F480" s="4"/>
      <c r="G480" s="4"/>
      <c r="H480" s="4"/>
      <c r="I480" s="4"/>
      <c r="J480" s="4"/>
      <c r="K480" s="4"/>
      <c r="L480" s="4"/>
      <c r="M480" s="4"/>
      <c r="N480" s="4"/>
      <c r="O480" s="4"/>
      <c r="P480" s="4"/>
      <c r="Q480" s="4"/>
      <c r="R480" s="4"/>
      <c r="S480" s="4"/>
    </row>
    <row r="481" spans="1:19" hidden="1">
      <c r="A481" s="4"/>
      <c r="B481" s="4"/>
      <c r="C481" s="4"/>
      <c r="D481" s="4"/>
      <c r="E481" s="4"/>
      <c r="F481" s="4"/>
      <c r="G481" s="4"/>
      <c r="H481" s="4"/>
      <c r="I481" s="4"/>
      <c r="J481" s="4"/>
      <c r="K481" s="4"/>
      <c r="L481" s="4"/>
      <c r="M481" s="4"/>
      <c r="N481" s="4"/>
      <c r="O481" s="4"/>
      <c r="P481" s="4"/>
      <c r="Q481" s="4"/>
      <c r="R481" s="4"/>
      <c r="S481" s="4"/>
    </row>
    <row r="482" spans="1:19" hidden="1">
      <c r="A482" s="4"/>
      <c r="B482" s="4"/>
      <c r="C482" s="4"/>
      <c r="D482" s="4"/>
      <c r="E482" s="4"/>
      <c r="F482" s="4"/>
      <c r="G482" s="4"/>
      <c r="H482" s="4"/>
      <c r="I482" s="4"/>
      <c r="J482" s="4"/>
      <c r="K482" s="4"/>
      <c r="L482" s="4"/>
      <c r="M482" s="4"/>
      <c r="N482" s="4"/>
      <c r="O482" s="4"/>
      <c r="P482" s="4"/>
      <c r="Q482" s="4"/>
      <c r="R482" s="4"/>
      <c r="S482" s="4"/>
    </row>
    <row r="483" spans="1:19" hidden="1">
      <c r="A483" s="4"/>
      <c r="B483" s="4"/>
      <c r="C483" s="4"/>
      <c r="D483" s="4"/>
      <c r="E483" s="4"/>
      <c r="F483" s="4"/>
      <c r="G483" s="4"/>
      <c r="H483" s="4"/>
      <c r="I483" s="4"/>
      <c r="J483" s="4"/>
      <c r="K483" s="4"/>
      <c r="L483" s="4"/>
      <c r="M483" s="4"/>
      <c r="N483" s="4"/>
      <c r="O483" s="4"/>
      <c r="P483" s="4"/>
      <c r="Q483" s="4"/>
      <c r="R483" s="4"/>
      <c r="S483" s="4"/>
    </row>
    <row r="484" spans="1:19" hidden="1">
      <c r="A484" s="4"/>
      <c r="B484" s="4"/>
      <c r="C484" s="4"/>
      <c r="D484" s="4"/>
      <c r="E484" s="4"/>
      <c r="F484" s="4"/>
      <c r="G484" s="4"/>
      <c r="H484" s="4"/>
      <c r="I484" s="4"/>
      <c r="J484" s="4"/>
      <c r="K484" s="4"/>
      <c r="L484" s="4"/>
      <c r="M484" s="4"/>
      <c r="N484" s="4"/>
      <c r="O484" s="4"/>
      <c r="P484" s="4"/>
      <c r="Q484" s="4"/>
      <c r="R484" s="4"/>
      <c r="S484" s="4"/>
    </row>
    <row r="485" spans="1:19" hidden="1">
      <c r="A485" s="4"/>
      <c r="B485" s="4"/>
      <c r="C485" s="4"/>
      <c r="D485" s="4"/>
      <c r="E485" s="4"/>
      <c r="F485" s="4"/>
      <c r="G485" s="4"/>
      <c r="H485" s="4"/>
      <c r="I485" s="4"/>
      <c r="J485" s="4"/>
      <c r="K485" s="4"/>
      <c r="L485" s="4"/>
      <c r="M485" s="4"/>
      <c r="N485" s="4"/>
      <c r="O485" s="4"/>
      <c r="P485" s="4"/>
      <c r="Q485" s="4"/>
      <c r="R485" s="4"/>
      <c r="S485" s="4"/>
    </row>
    <row r="486" spans="1:19" hidden="1">
      <c r="A486" s="4"/>
      <c r="B486" s="4"/>
      <c r="C486" s="4"/>
      <c r="D486" s="4"/>
      <c r="E486" s="4"/>
      <c r="F486" s="4"/>
      <c r="G486" s="4"/>
      <c r="H486" s="4"/>
      <c r="I486" s="4"/>
      <c r="J486" s="4"/>
      <c r="K486" s="4"/>
      <c r="L486" s="4"/>
      <c r="M486" s="4"/>
      <c r="N486" s="4"/>
      <c r="O486" s="4"/>
      <c r="P486" s="4"/>
      <c r="Q486" s="4"/>
      <c r="R486" s="4"/>
      <c r="S486" s="4"/>
    </row>
    <row r="487" spans="1:19" hidden="1">
      <c r="A487" s="4"/>
      <c r="B487" s="4"/>
      <c r="C487" s="4"/>
      <c r="D487" s="4"/>
      <c r="E487" s="4"/>
      <c r="F487" s="4"/>
      <c r="G487" s="4"/>
      <c r="H487" s="4"/>
      <c r="I487" s="4"/>
      <c r="J487" s="4"/>
      <c r="K487" s="4"/>
      <c r="L487" s="4"/>
      <c r="M487" s="4"/>
      <c r="N487" s="4"/>
      <c r="O487" s="4"/>
      <c r="P487" s="4"/>
      <c r="Q487" s="4"/>
      <c r="R487" s="4"/>
      <c r="S487" s="4"/>
    </row>
    <row r="488" spans="1:19" hidden="1">
      <c r="A488" s="4"/>
      <c r="B488" s="4"/>
      <c r="C488" s="4"/>
      <c r="D488" s="4"/>
      <c r="E488" s="4"/>
      <c r="F488" s="4"/>
      <c r="G488" s="4"/>
      <c r="H488" s="4"/>
      <c r="I488" s="4"/>
      <c r="J488" s="4"/>
      <c r="K488" s="4"/>
      <c r="L488" s="4"/>
      <c r="M488" s="4"/>
      <c r="N488" s="4"/>
      <c r="O488" s="4"/>
      <c r="P488" s="4"/>
      <c r="Q488" s="4"/>
      <c r="R488" s="4"/>
      <c r="S488" s="4"/>
    </row>
    <row r="489" spans="1:19" hidden="1">
      <c r="A489" s="4"/>
      <c r="B489" s="4"/>
      <c r="C489" s="4"/>
      <c r="D489" s="4"/>
      <c r="E489" s="4"/>
      <c r="F489" s="4"/>
      <c r="G489" s="4"/>
      <c r="H489" s="4"/>
      <c r="I489" s="4"/>
      <c r="J489" s="4"/>
      <c r="K489" s="4"/>
      <c r="L489" s="4"/>
      <c r="M489" s="4"/>
      <c r="N489" s="4"/>
      <c r="O489" s="4"/>
      <c r="P489" s="4"/>
      <c r="Q489" s="4"/>
      <c r="R489" s="4"/>
      <c r="S489" s="4"/>
    </row>
    <row r="490" spans="1:19" hidden="1">
      <c r="A490" s="4"/>
      <c r="B490" s="4"/>
      <c r="C490" s="4"/>
      <c r="D490" s="4"/>
      <c r="E490" s="4"/>
      <c r="F490" s="4"/>
      <c r="G490" s="4"/>
      <c r="H490" s="4"/>
      <c r="I490" s="4"/>
      <c r="J490" s="4"/>
      <c r="K490" s="4"/>
      <c r="L490" s="4"/>
      <c r="M490" s="4"/>
      <c r="N490" s="4"/>
      <c r="O490" s="4"/>
      <c r="P490" s="4"/>
      <c r="Q490" s="4"/>
      <c r="R490" s="4"/>
      <c r="S490" s="4"/>
    </row>
    <row r="491" spans="1:19" hidden="1">
      <c r="A491" s="4"/>
      <c r="B491" s="4"/>
      <c r="C491" s="4"/>
      <c r="D491" s="4"/>
      <c r="E491" s="4"/>
      <c r="F491" s="4"/>
      <c r="G491" s="4"/>
      <c r="H491" s="4"/>
      <c r="I491" s="4"/>
      <c r="J491" s="4"/>
      <c r="K491" s="4"/>
      <c r="L491" s="4"/>
      <c r="M491" s="4"/>
      <c r="N491" s="4"/>
      <c r="O491" s="4"/>
      <c r="P491" s="4"/>
      <c r="Q491" s="4"/>
      <c r="R491" s="4"/>
      <c r="S491" s="4"/>
    </row>
    <row r="492" spans="1:19" hidden="1">
      <c r="A492" s="4"/>
      <c r="B492" s="4"/>
      <c r="C492" s="4"/>
      <c r="D492" s="4"/>
      <c r="E492" s="4"/>
      <c r="F492" s="4"/>
      <c r="G492" s="4"/>
      <c r="H492" s="4"/>
      <c r="I492" s="4"/>
      <c r="J492" s="4"/>
      <c r="K492" s="4"/>
      <c r="L492" s="4"/>
      <c r="M492" s="4"/>
      <c r="N492" s="4"/>
      <c r="O492" s="4"/>
      <c r="P492" s="4"/>
      <c r="Q492" s="4"/>
      <c r="R492" s="4"/>
      <c r="S492" s="4"/>
    </row>
    <row r="493" spans="1:19" hidden="1">
      <c r="A493" s="4"/>
      <c r="B493" s="4"/>
      <c r="C493" s="4"/>
      <c r="D493" s="4"/>
      <c r="E493" s="4"/>
      <c r="F493" s="4"/>
      <c r="G493" s="4"/>
      <c r="H493" s="4"/>
      <c r="I493" s="4"/>
      <c r="J493" s="4"/>
      <c r="K493" s="4"/>
      <c r="L493" s="4"/>
      <c r="M493" s="4"/>
      <c r="N493" s="4"/>
      <c r="O493" s="4"/>
      <c r="P493" s="4"/>
      <c r="Q493" s="4"/>
      <c r="R493" s="4"/>
      <c r="S493" s="4"/>
    </row>
    <row r="494" spans="1:19" hidden="1">
      <c r="A494" s="4"/>
      <c r="B494" s="4"/>
      <c r="C494" s="4"/>
      <c r="D494" s="4"/>
      <c r="E494" s="4"/>
      <c r="F494" s="4"/>
      <c r="G494" s="4"/>
      <c r="H494" s="4"/>
      <c r="I494" s="4"/>
      <c r="J494" s="4"/>
      <c r="K494" s="4"/>
      <c r="L494" s="4"/>
      <c r="M494" s="4"/>
      <c r="N494" s="4"/>
      <c r="O494" s="4"/>
      <c r="P494" s="4"/>
      <c r="Q494" s="4"/>
      <c r="R494" s="4"/>
      <c r="S494" s="4"/>
    </row>
    <row r="495" spans="1:19" hidden="1">
      <c r="A495" s="4"/>
      <c r="B495" s="4"/>
      <c r="C495" s="4"/>
      <c r="D495" s="4"/>
      <c r="E495" s="4"/>
      <c r="F495" s="4"/>
      <c r="G495" s="4"/>
      <c r="H495" s="4"/>
      <c r="I495" s="4"/>
      <c r="J495" s="4"/>
      <c r="K495" s="4"/>
      <c r="L495" s="4"/>
      <c r="M495" s="4"/>
      <c r="N495" s="4"/>
      <c r="O495" s="4"/>
      <c r="P495" s="4"/>
      <c r="Q495" s="4"/>
      <c r="R495" s="4"/>
      <c r="S495" s="4"/>
    </row>
    <row r="496" spans="1:19" hidden="1">
      <c r="A496" s="4"/>
      <c r="B496" s="4"/>
      <c r="C496" s="4"/>
      <c r="D496" s="4"/>
      <c r="E496" s="4"/>
      <c r="F496" s="4"/>
      <c r="G496" s="4"/>
      <c r="H496" s="4"/>
      <c r="I496" s="4"/>
      <c r="J496" s="4"/>
      <c r="K496" s="4"/>
      <c r="L496" s="4"/>
      <c r="M496" s="4"/>
      <c r="N496" s="4"/>
      <c r="O496" s="4"/>
      <c r="P496" s="4"/>
      <c r="Q496" s="4"/>
      <c r="R496" s="4"/>
      <c r="S496" s="4"/>
    </row>
    <row r="497" spans="1:19" hidden="1">
      <c r="A497" s="4"/>
      <c r="B497" s="4"/>
      <c r="C497" s="4"/>
      <c r="D497" s="4"/>
      <c r="E497" s="4"/>
      <c r="F497" s="4"/>
      <c r="G497" s="4"/>
      <c r="H497" s="4"/>
      <c r="I497" s="4"/>
      <c r="J497" s="4"/>
      <c r="K497" s="4"/>
      <c r="L497" s="4"/>
      <c r="M497" s="4"/>
      <c r="N497" s="4"/>
      <c r="O497" s="4"/>
      <c r="P497" s="4"/>
      <c r="Q497" s="4"/>
      <c r="R497" s="4"/>
      <c r="S497" s="4"/>
    </row>
    <row r="498" spans="1:19" hidden="1">
      <c r="A498" s="4"/>
      <c r="B498" s="4"/>
      <c r="C498" s="4"/>
      <c r="D498" s="4"/>
      <c r="E498" s="4"/>
      <c r="F498" s="4"/>
      <c r="G498" s="4"/>
      <c r="H498" s="4"/>
      <c r="I498" s="4"/>
      <c r="J498" s="4"/>
      <c r="K498" s="4"/>
      <c r="L498" s="4"/>
      <c r="M498" s="4"/>
      <c r="N498" s="4"/>
      <c r="O498" s="4"/>
      <c r="P498" s="4"/>
      <c r="Q498" s="4"/>
      <c r="R498" s="4"/>
      <c r="S498" s="4"/>
    </row>
    <row r="499" spans="1:19" hidden="1">
      <c r="A499" s="4"/>
      <c r="B499" s="4"/>
      <c r="C499" s="4"/>
      <c r="D499" s="4"/>
      <c r="E499" s="4"/>
      <c r="F499" s="4"/>
      <c r="G499" s="4"/>
      <c r="H499" s="4"/>
      <c r="I499" s="4"/>
      <c r="J499" s="4"/>
      <c r="K499" s="4"/>
      <c r="L499" s="4"/>
      <c r="M499" s="4"/>
      <c r="N499" s="4"/>
      <c r="O499" s="4"/>
      <c r="P499" s="4"/>
      <c r="Q499" s="4"/>
      <c r="R499" s="4"/>
      <c r="S499" s="4"/>
    </row>
    <row r="500" spans="1:19" hidden="1">
      <c r="A500" s="4"/>
      <c r="B500" s="4"/>
      <c r="C500" s="4"/>
      <c r="D500" s="4"/>
      <c r="E500" s="4"/>
      <c r="F500" s="4"/>
      <c r="G500" s="4"/>
      <c r="H500" s="4"/>
      <c r="I500" s="4"/>
      <c r="J500" s="4"/>
      <c r="K500" s="4"/>
      <c r="L500" s="4"/>
      <c r="M500" s="4"/>
      <c r="N500" s="4"/>
      <c r="O500" s="4"/>
      <c r="P500" s="4"/>
      <c r="Q500" s="4"/>
      <c r="R500" s="4"/>
      <c r="S500" s="4"/>
    </row>
    <row r="501" spans="1:19" hidden="1">
      <c r="A501" s="4"/>
      <c r="B501" s="4"/>
      <c r="C501" s="4"/>
      <c r="D501" s="4"/>
      <c r="E501" s="4"/>
      <c r="F501" s="4"/>
      <c r="G501" s="4"/>
      <c r="H501" s="4"/>
      <c r="I501" s="4"/>
      <c r="J501" s="4"/>
      <c r="K501" s="4"/>
      <c r="L501" s="4"/>
      <c r="M501" s="4"/>
      <c r="N501" s="4"/>
      <c r="O501" s="4"/>
      <c r="P501" s="4"/>
      <c r="Q501" s="4"/>
      <c r="R501" s="4"/>
      <c r="S501" s="4"/>
    </row>
    <row r="502" spans="1:19" hidden="1">
      <c r="A502" s="4"/>
      <c r="B502" s="4"/>
      <c r="C502" s="4"/>
      <c r="D502" s="4"/>
      <c r="E502" s="4"/>
      <c r="F502" s="4"/>
      <c r="G502" s="4"/>
      <c r="H502" s="4"/>
      <c r="I502" s="4"/>
      <c r="J502" s="4"/>
      <c r="K502" s="4"/>
      <c r="L502" s="4"/>
      <c r="M502" s="4"/>
      <c r="N502" s="4"/>
      <c r="O502" s="4"/>
      <c r="P502" s="4"/>
      <c r="Q502" s="4"/>
      <c r="R502" s="4"/>
      <c r="S502" s="4"/>
    </row>
    <row r="503" spans="1:19" hidden="1">
      <c r="A503" s="4"/>
      <c r="B503" s="4"/>
      <c r="C503" s="4"/>
      <c r="D503" s="4"/>
      <c r="E503" s="4"/>
      <c r="F503" s="4"/>
      <c r="G503" s="4"/>
      <c r="H503" s="4"/>
      <c r="I503" s="4"/>
      <c r="J503" s="4"/>
      <c r="K503" s="4"/>
      <c r="L503" s="4"/>
      <c r="M503" s="4"/>
      <c r="N503" s="4"/>
      <c r="O503" s="4"/>
      <c r="P503" s="4"/>
      <c r="Q503" s="4"/>
      <c r="R503" s="4"/>
      <c r="S503" s="4"/>
    </row>
    <row r="504" spans="1:19" hidden="1">
      <c r="A504" s="4"/>
      <c r="B504" s="4"/>
      <c r="C504" s="4"/>
      <c r="D504" s="4"/>
      <c r="E504" s="4"/>
      <c r="F504" s="4"/>
      <c r="G504" s="4"/>
      <c r="H504" s="4"/>
      <c r="I504" s="4"/>
      <c r="J504" s="4"/>
      <c r="K504" s="4"/>
      <c r="L504" s="4"/>
      <c r="M504" s="4"/>
      <c r="N504" s="4"/>
      <c r="O504" s="4"/>
      <c r="P504" s="4"/>
      <c r="Q504" s="4"/>
      <c r="R504" s="4"/>
      <c r="S504" s="4"/>
    </row>
    <row r="505" spans="1:19" hidden="1">
      <c r="A505" s="4"/>
      <c r="B505" s="4"/>
      <c r="C505" s="4"/>
      <c r="D505" s="4"/>
      <c r="E505" s="4"/>
      <c r="F505" s="4"/>
      <c r="G505" s="4"/>
      <c r="H505" s="4"/>
      <c r="I505" s="4"/>
      <c r="J505" s="4"/>
      <c r="K505" s="4"/>
      <c r="L505" s="4"/>
      <c r="M505" s="4"/>
      <c r="N505" s="4"/>
      <c r="O505" s="4"/>
      <c r="P505" s="4"/>
      <c r="Q505" s="4"/>
      <c r="R505" s="4"/>
      <c r="S505" s="4"/>
    </row>
    <row r="506" spans="1:19" hidden="1">
      <c r="A506" s="4"/>
      <c r="B506" s="4"/>
      <c r="C506" s="4"/>
      <c r="D506" s="4"/>
      <c r="E506" s="4"/>
      <c r="F506" s="4"/>
      <c r="G506" s="4"/>
      <c r="H506" s="4"/>
      <c r="I506" s="4"/>
      <c r="J506" s="4"/>
      <c r="K506" s="4"/>
      <c r="L506" s="4"/>
      <c r="M506" s="4"/>
      <c r="N506" s="4"/>
      <c r="O506" s="4"/>
      <c r="P506" s="4"/>
      <c r="Q506" s="4"/>
      <c r="R506" s="4"/>
      <c r="S506" s="4"/>
    </row>
    <row r="507" spans="1:19" hidden="1">
      <c r="A507" s="4"/>
      <c r="B507" s="4"/>
      <c r="C507" s="4"/>
      <c r="D507" s="4"/>
      <c r="E507" s="4"/>
      <c r="F507" s="4"/>
      <c r="G507" s="4"/>
      <c r="H507" s="4"/>
      <c r="I507" s="4"/>
      <c r="J507" s="4"/>
      <c r="K507" s="4"/>
      <c r="L507" s="4"/>
      <c r="M507" s="4"/>
      <c r="N507" s="4"/>
      <c r="O507" s="4"/>
      <c r="P507" s="4"/>
      <c r="Q507" s="4"/>
      <c r="R507" s="4"/>
      <c r="S507" s="4"/>
    </row>
    <row r="508" spans="1:19" hidden="1">
      <c r="A508" s="4"/>
      <c r="B508" s="4"/>
      <c r="C508" s="4"/>
      <c r="D508" s="4"/>
      <c r="E508" s="4"/>
      <c r="F508" s="4"/>
      <c r="G508" s="4"/>
      <c r="H508" s="4"/>
      <c r="I508" s="4"/>
      <c r="J508" s="4"/>
      <c r="K508" s="4"/>
      <c r="L508" s="4"/>
      <c r="M508" s="4"/>
      <c r="N508" s="4"/>
      <c r="O508" s="4"/>
      <c r="P508" s="4"/>
      <c r="Q508" s="4"/>
      <c r="R508" s="4"/>
      <c r="S508" s="4"/>
    </row>
    <row r="509" spans="1:19" hidden="1">
      <c r="A509" s="4"/>
      <c r="B509" s="4"/>
      <c r="C509" s="4"/>
      <c r="D509" s="4"/>
      <c r="E509" s="4"/>
      <c r="F509" s="4"/>
      <c r="G509" s="4"/>
      <c r="H509" s="4"/>
      <c r="I509" s="4"/>
      <c r="J509" s="4"/>
      <c r="K509" s="4"/>
      <c r="L509" s="4"/>
      <c r="M509" s="4"/>
      <c r="N509" s="4"/>
      <c r="O509" s="4"/>
      <c r="P509" s="4"/>
      <c r="Q509" s="4"/>
      <c r="R509" s="4"/>
      <c r="S509" s="4"/>
    </row>
    <row r="510" spans="1:19" hidden="1">
      <c r="A510" s="4"/>
      <c r="B510" s="4"/>
      <c r="C510" s="4"/>
      <c r="D510" s="4"/>
      <c r="E510" s="4"/>
      <c r="F510" s="4"/>
      <c r="G510" s="4"/>
      <c r="H510" s="4"/>
      <c r="I510" s="4"/>
      <c r="J510" s="4"/>
      <c r="K510" s="4"/>
      <c r="L510" s="4"/>
      <c r="M510" s="4"/>
      <c r="N510" s="4"/>
      <c r="O510" s="4"/>
      <c r="P510" s="4"/>
      <c r="Q510" s="4"/>
      <c r="R510" s="4"/>
      <c r="S510" s="4"/>
    </row>
    <row r="511" spans="1:19" hidden="1">
      <c r="A511" s="4"/>
      <c r="B511" s="4"/>
      <c r="C511" s="4"/>
      <c r="D511" s="4"/>
      <c r="E511" s="4"/>
      <c r="F511" s="4"/>
      <c r="G511" s="4"/>
      <c r="H511" s="4"/>
      <c r="I511" s="4"/>
      <c r="J511" s="4"/>
      <c r="K511" s="4"/>
      <c r="L511" s="4"/>
      <c r="M511" s="4"/>
      <c r="N511" s="4"/>
      <c r="O511" s="4"/>
      <c r="P511" s="4"/>
      <c r="Q511" s="4"/>
      <c r="R511" s="4"/>
      <c r="S511" s="4"/>
    </row>
    <row r="512" spans="1:19" hidden="1">
      <c r="A512" s="4"/>
      <c r="B512" s="4"/>
      <c r="C512" s="4"/>
      <c r="D512" s="4"/>
      <c r="E512" s="4"/>
      <c r="F512" s="4"/>
      <c r="G512" s="4"/>
      <c r="H512" s="4"/>
      <c r="I512" s="4"/>
      <c r="J512" s="4"/>
      <c r="K512" s="4"/>
      <c r="L512" s="4"/>
      <c r="M512" s="4"/>
      <c r="N512" s="4"/>
      <c r="O512" s="4"/>
      <c r="P512" s="4"/>
      <c r="Q512" s="4"/>
      <c r="R512" s="4"/>
      <c r="S512" s="4"/>
    </row>
    <row r="513" spans="1:19" hidden="1">
      <c r="A513" s="4"/>
      <c r="B513" s="4"/>
      <c r="C513" s="4"/>
      <c r="D513" s="4"/>
      <c r="E513" s="4"/>
      <c r="F513" s="4"/>
      <c r="G513" s="4"/>
      <c r="H513" s="4"/>
      <c r="I513" s="4"/>
      <c r="J513" s="4"/>
      <c r="K513" s="4"/>
      <c r="L513" s="4"/>
      <c r="M513" s="4"/>
      <c r="N513" s="4"/>
      <c r="O513" s="4"/>
      <c r="P513" s="4"/>
      <c r="Q513" s="4"/>
      <c r="R513" s="4"/>
      <c r="S513" s="4"/>
    </row>
    <row r="514" spans="1:19" hidden="1">
      <c r="A514" s="4"/>
      <c r="B514" s="4"/>
      <c r="C514" s="4"/>
      <c r="D514" s="4"/>
      <c r="E514" s="4"/>
      <c r="F514" s="4"/>
      <c r="G514" s="4"/>
      <c r="H514" s="4"/>
      <c r="I514" s="4"/>
      <c r="J514" s="4"/>
      <c r="K514" s="4"/>
      <c r="L514" s="4"/>
      <c r="M514" s="4"/>
      <c r="N514" s="4"/>
      <c r="O514" s="4"/>
      <c r="P514" s="4"/>
      <c r="Q514" s="4"/>
      <c r="R514" s="4"/>
      <c r="S514" s="4"/>
    </row>
    <row r="515" spans="1:19" hidden="1">
      <c r="A515" s="4"/>
      <c r="B515" s="4"/>
      <c r="C515" s="4"/>
      <c r="D515" s="4"/>
      <c r="E515" s="4"/>
      <c r="F515" s="4"/>
      <c r="G515" s="4"/>
      <c r="H515" s="4"/>
      <c r="I515" s="4"/>
      <c r="J515" s="4"/>
      <c r="K515" s="4"/>
      <c r="L515" s="4"/>
      <c r="M515" s="4"/>
      <c r="N515" s="4"/>
      <c r="O515" s="4"/>
      <c r="P515" s="4"/>
      <c r="Q515" s="4"/>
      <c r="R515" s="4"/>
      <c r="S515" s="4"/>
    </row>
    <row r="516" spans="1:19" hidden="1">
      <c r="A516" s="4"/>
      <c r="B516" s="4"/>
      <c r="C516" s="4"/>
      <c r="D516" s="4"/>
      <c r="E516" s="4"/>
      <c r="F516" s="4"/>
      <c r="G516" s="4"/>
      <c r="H516" s="4"/>
      <c r="I516" s="4"/>
      <c r="J516" s="4"/>
      <c r="K516" s="4"/>
      <c r="L516" s="4"/>
      <c r="M516" s="4"/>
      <c r="N516" s="4"/>
      <c r="O516" s="4"/>
      <c r="P516" s="4"/>
      <c r="Q516" s="4"/>
      <c r="R516" s="4"/>
      <c r="S516" s="4"/>
    </row>
    <row r="517" spans="1:19" hidden="1">
      <c r="A517" s="4"/>
      <c r="B517" s="4"/>
      <c r="C517" s="4"/>
      <c r="D517" s="4"/>
      <c r="E517" s="4"/>
      <c r="F517" s="4"/>
      <c r="G517" s="4"/>
      <c r="H517" s="4"/>
      <c r="I517" s="4"/>
      <c r="J517" s="4"/>
      <c r="K517" s="4"/>
      <c r="L517" s="4"/>
      <c r="M517" s="4"/>
      <c r="N517" s="4"/>
      <c r="O517" s="4"/>
      <c r="P517" s="4"/>
      <c r="Q517" s="4"/>
      <c r="R517" s="4"/>
      <c r="S517" s="4"/>
    </row>
    <row r="518" spans="1:19" hidden="1">
      <c r="A518" s="4"/>
      <c r="B518" s="4"/>
      <c r="C518" s="4"/>
      <c r="D518" s="4"/>
      <c r="E518" s="4"/>
      <c r="F518" s="4"/>
      <c r="G518" s="4"/>
      <c r="H518" s="4"/>
      <c r="I518" s="4"/>
      <c r="J518" s="4"/>
      <c r="K518" s="4"/>
      <c r="L518" s="4"/>
      <c r="M518" s="4"/>
      <c r="N518" s="4"/>
      <c r="O518" s="4"/>
      <c r="P518" s="4"/>
      <c r="Q518" s="4"/>
      <c r="R518" s="4"/>
      <c r="S518" s="4"/>
    </row>
    <row r="519" spans="1:19" hidden="1">
      <c r="A519" s="4"/>
      <c r="B519" s="4"/>
      <c r="C519" s="4"/>
      <c r="D519" s="4"/>
      <c r="E519" s="4"/>
      <c r="F519" s="4"/>
      <c r="G519" s="4"/>
      <c r="H519" s="4"/>
      <c r="I519" s="4"/>
      <c r="J519" s="4"/>
      <c r="K519" s="4"/>
      <c r="L519" s="4"/>
      <c r="M519" s="4"/>
      <c r="N519" s="4"/>
      <c r="O519" s="4"/>
      <c r="P519" s="4"/>
      <c r="Q519" s="4"/>
      <c r="R519" s="4"/>
      <c r="S519" s="4"/>
    </row>
    <row r="520" spans="1:19" hidden="1">
      <c r="A520" s="4"/>
      <c r="B520" s="4"/>
      <c r="C520" s="4"/>
      <c r="D520" s="4"/>
      <c r="E520" s="4"/>
      <c r="F520" s="4"/>
      <c r="G520" s="4"/>
      <c r="H520" s="4"/>
      <c r="I520" s="4"/>
      <c r="J520" s="4"/>
      <c r="K520" s="4"/>
      <c r="L520" s="4"/>
      <c r="M520" s="4"/>
      <c r="N520" s="4"/>
      <c r="O520" s="4"/>
      <c r="P520" s="4"/>
      <c r="Q520" s="4"/>
      <c r="R520" s="4"/>
      <c r="S520" s="4"/>
    </row>
    <row r="521" spans="1:19" hidden="1">
      <c r="A521" s="4"/>
      <c r="B521" s="4"/>
      <c r="C521" s="4"/>
      <c r="D521" s="4"/>
      <c r="E521" s="4"/>
      <c r="F521" s="4"/>
      <c r="G521" s="4"/>
      <c r="H521" s="4"/>
      <c r="I521" s="4"/>
      <c r="J521" s="4"/>
      <c r="K521" s="4"/>
      <c r="L521" s="4"/>
      <c r="M521" s="4"/>
      <c r="N521" s="4"/>
      <c r="O521" s="4"/>
      <c r="P521" s="4"/>
      <c r="Q521" s="4"/>
      <c r="R521" s="4"/>
      <c r="S521" s="4"/>
    </row>
    <row r="522" spans="1:19" hidden="1">
      <c r="A522" s="4"/>
      <c r="B522" s="4"/>
      <c r="C522" s="4"/>
      <c r="D522" s="4"/>
      <c r="E522" s="4"/>
      <c r="F522" s="4"/>
      <c r="G522" s="4"/>
      <c r="H522" s="4"/>
      <c r="I522" s="4"/>
      <c r="J522" s="4"/>
      <c r="K522" s="4"/>
      <c r="L522" s="4"/>
      <c r="M522" s="4"/>
      <c r="N522" s="4"/>
      <c r="O522" s="4"/>
      <c r="P522" s="4"/>
      <c r="Q522" s="4"/>
      <c r="R522" s="4"/>
      <c r="S522" s="4"/>
    </row>
    <row r="523" spans="1:19" hidden="1">
      <c r="A523" s="4"/>
      <c r="B523" s="4"/>
      <c r="C523" s="4"/>
      <c r="D523" s="4"/>
      <c r="E523" s="4"/>
      <c r="F523" s="4"/>
      <c r="G523" s="4"/>
      <c r="H523" s="4"/>
      <c r="I523" s="4"/>
      <c r="J523" s="4"/>
      <c r="K523" s="4"/>
      <c r="L523" s="4"/>
      <c r="M523" s="4"/>
      <c r="N523" s="4"/>
      <c r="O523" s="4"/>
      <c r="P523" s="4"/>
      <c r="Q523" s="4"/>
      <c r="R523" s="4"/>
      <c r="S523" s="4"/>
    </row>
    <row r="524" spans="1:19" hidden="1">
      <c r="A524" s="4"/>
      <c r="B524" s="4"/>
      <c r="C524" s="4"/>
      <c r="D524" s="4"/>
      <c r="E524" s="4"/>
      <c r="F524" s="4"/>
      <c r="G524" s="4"/>
      <c r="H524" s="4"/>
      <c r="I524" s="4"/>
      <c r="J524" s="4"/>
      <c r="K524" s="4"/>
      <c r="L524" s="4"/>
      <c r="M524" s="4"/>
      <c r="N524" s="4"/>
      <c r="O524" s="4"/>
      <c r="P524" s="4"/>
      <c r="Q524" s="4"/>
      <c r="R524" s="4"/>
      <c r="S524" s="4"/>
    </row>
    <row r="525" spans="1:19" hidden="1">
      <c r="A525" s="4"/>
      <c r="B525" s="4"/>
      <c r="C525" s="4"/>
      <c r="D525" s="4"/>
      <c r="E525" s="4"/>
      <c r="F525" s="4"/>
      <c r="G525" s="4"/>
      <c r="H525" s="4"/>
      <c r="I525" s="4"/>
      <c r="J525" s="4"/>
      <c r="K525" s="4"/>
      <c r="L525" s="4"/>
      <c r="M525" s="4"/>
      <c r="N525" s="4"/>
      <c r="O525" s="4"/>
      <c r="P525" s="4"/>
      <c r="Q525" s="4"/>
      <c r="R525" s="4"/>
      <c r="S525" s="4"/>
    </row>
    <row r="526" spans="1:19" hidden="1">
      <c r="A526" s="4"/>
      <c r="B526" s="4"/>
      <c r="C526" s="4"/>
      <c r="D526" s="4"/>
      <c r="E526" s="4"/>
      <c r="F526" s="4"/>
      <c r="G526" s="4"/>
      <c r="H526" s="4"/>
      <c r="I526" s="4"/>
      <c r="J526" s="4"/>
      <c r="K526" s="4"/>
      <c r="L526" s="4"/>
      <c r="M526" s="4"/>
      <c r="N526" s="4"/>
      <c r="O526" s="4"/>
      <c r="P526" s="4"/>
      <c r="Q526" s="4"/>
      <c r="R526" s="4"/>
      <c r="S526" s="4"/>
    </row>
    <row r="527" spans="1:19" hidden="1">
      <c r="A527" s="4"/>
      <c r="B527" s="4"/>
      <c r="C527" s="4"/>
      <c r="D527" s="4"/>
      <c r="E527" s="4"/>
      <c r="F527" s="4"/>
      <c r="G527" s="4"/>
      <c r="H527" s="4"/>
      <c r="I527" s="4"/>
      <c r="J527" s="4"/>
      <c r="K527" s="4"/>
      <c r="L527" s="4"/>
      <c r="M527" s="4"/>
      <c r="N527" s="4"/>
      <c r="O527" s="4"/>
      <c r="P527" s="4"/>
      <c r="Q527" s="4"/>
      <c r="R527" s="4"/>
      <c r="S527" s="4"/>
    </row>
    <row r="528" spans="1:19" hidden="1">
      <c r="A528" s="4"/>
      <c r="B528" s="4"/>
      <c r="C528" s="4"/>
      <c r="D528" s="4"/>
      <c r="E528" s="4"/>
      <c r="F528" s="4"/>
      <c r="G528" s="4"/>
      <c r="H528" s="4"/>
      <c r="I528" s="4"/>
      <c r="J528" s="4"/>
      <c r="K528" s="4"/>
      <c r="L528" s="4"/>
      <c r="M528" s="4"/>
      <c r="N528" s="4"/>
      <c r="O528" s="4"/>
      <c r="P528" s="4"/>
      <c r="Q528" s="4"/>
      <c r="R528" s="4"/>
      <c r="S528" s="4"/>
    </row>
    <row r="529" spans="1:19" hidden="1">
      <c r="A529" s="4"/>
      <c r="B529" s="4"/>
      <c r="C529" s="4"/>
      <c r="D529" s="4"/>
      <c r="E529" s="4"/>
      <c r="F529" s="4"/>
      <c r="G529" s="4"/>
      <c r="H529" s="4"/>
      <c r="I529" s="4"/>
      <c r="J529" s="4"/>
      <c r="K529" s="4"/>
      <c r="L529" s="4"/>
      <c r="M529" s="4"/>
      <c r="N529" s="4"/>
      <c r="O529" s="4"/>
      <c r="P529" s="4"/>
      <c r="Q529" s="4"/>
      <c r="R529" s="4"/>
      <c r="S529" s="4"/>
    </row>
    <row r="530" spans="1:19" hidden="1">
      <c r="A530" s="4"/>
      <c r="B530" s="4"/>
      <c r="C530" s="4"/>
      <c r="D530" s="4"/>
      <c r="E530" s="4"/>
      <c r="F530" s="4"/>
      <c r="G530" s="4"/>
      <c r="H530" s="4"/>
      <c r="I530" s="4"/>
      <c r="J530" s="4"/>
      <c r="K530" s="4"/>
      <c r="L530" s="4"/>
      <c r="M530" s="4"/>
      <c r="N530" s="4"/>
      <c r="O530" s="4"/>
      <c r="P530" s="4"/>
      <c r="Q530" s="4"/>
      <c r="R530" s="4"/>
      <c r="S530" s="4"/>
    </row>
    <row r="531" spans="1:19" hidden="1">
      <c r="A531" s="4"/>
      <c r="B531" s="4"/>
      <c r="C531" s="4"/>
      <c r="D531" s="4"/>
      <c r="E531" s="4"/>
      <c r="F531" s="4"/>
      <c r="G531" s="4"/>
      <c r="H531" s="4"/>
      <c r="I531" s="4"/>
      <c r="J531" s="4"/>
      <c r="K531" s="4"/>
      <c r="L531" s="4"/>
      <c r="M531" s="4"/>
      <c r="N531" s="4"/>
      <c r="O531" s="4"/>
      <c r="P531" s="4"/>
      <c r="Q531" s="4"/>
      <c r="R531" s="4"/>
      <c r="S531" s="4"/>
    </row>
    <row r="532" spans="1:19" hidden="1">
      <c r="A532" s="4"/>
      <c r="B532" s="4"/>
      <c r="C532" s="4"/>
      <c r="D532" s="4"/>
      <c r="E532" s="4"/>
      <c r="F532" s="4"/>
      <c r="G532" s="4"/>
      <c r="H532" s="4"/>
      <c r="I532" s="4"/>
      <c r="J532" s="4"/>
      <c r="K532" s="4"/>
      <c r="L532" s="4"/>
      <c r="M532" s="4"/>
      <c r="N532" s="4"/>
      <c r="O532" s="4"/>
      <c r="P532" s="4"/>
      <c r="Q532" s="4"/>
      <c r="R532" s="4"/>
      <c r="S532" s="4"/>
    </row>
    <row r="533" spans="1:19" hidden="1">
      <c r="A533" s="4"/>
      <c r="B533" s="4"/>
      <c r="C533" s="4"/>
      <c r="D533" s="4"/>
      <c r="E533" s="4"/>
      <c r="F533" s="4"/>
      <c r="G533" s="4"/>
      <c r="H533" s="4"/>
      <c r="I533" s="4"/>
      <c r="J533" s="4"/>
      <c r="K533" s="4"/>
      <c r="L533" s="4"/>
      <c r="M533" s="4"/>
      <c r="N533" s="4"/>
      <c r="O533" s="4"/>
      <c r="P533" s="4"/>
      <c r="Q533" s="4"/>
      <c r="R533" s="4"/>
      <c r="S533" s="4"/>
    </row>
    <row r="534" spans="1:19" hidden="1">
      <c r="A534" s="4"/>
      <c r="B534" s="4"/>
      <c r="C534" s="4"/>
      <c r="D534" s="4"/>
      <c r="E534" s="4"/>
      <c r="F534" s="4"/>
      <c r="G534" s="4"/>
      <c r="H534" s="4"/>
      <c r="I534" s="4"/>
      <c r="J534" s="4"/>
      <c r="K534" s="4"/>
      <c r="L534" s="4"/>
      <c r="M534" s="4"/>
      <c r="N534" s="4"/>
      <c r="O534" s="4"/>
      <c r="P534" s="4"/>
      <c r="Q534" s="4"/>
      <c r="R534" s="4"/>
      <c r="S534" s="4"/>
    </row>
    <row r="535" spans="1:19" hidden="1">
      <c r="A535" s="4"/>
      <c r="B535" s="4"/>
      <c r="C535" s="4"/>
      <c r="D535" s="4"/>
      <c r="E535" s="4"/>
      <c r="F535" s="4"/>
      <c r="G535" s="4"/>
      <c r="H535" s="4"/>
      <c r="I535" s="4"/>
      <c r="J535" s="4"/>
      <c r="K535" s="4"/>
      <c r="L535" s="4"/>
      <c r="M535" s="4"/>
      <c r="N535" s="4"/>
      <c r="O535" s="4"/>
      <c r="P535" s="4"/>
      <c r="Q535" s="4"/>
      <c r="R535" s="4"/>
      <c r="S535" s="4"/>
    </row>
    <row r="536" spans="1:19" hidden="1">
      <c r="A536" s="4"/>
      <c r="B536" s="4"/>
      <c r="C536" s="4"/>
      <c r="D536" s="4"/>
      <c r="E536" s="4"/>
      <c r="F536" s="4"/>
      <c r="G536" s="4"/>
      <c r="H536" s="4"/>
      <c r="I536" s="4"/>
      <c r="J536" s="4"/>
      <c r="K536" s="4"/>
      <c r="L536" s="4"/>
      <c r="M536" s="4"/>
      <c r="N536" s="4"/>
      <c r="O536" s="4"/>
      <c r="P536" s="4"/>
      <c r="Q536" s="4"/>
      <c r="R536" s="4"/>
      <c r="S536" s="4"/>
    </row>
    <row r="537" spans="1:19" hidden="1">
      <c r="A537" s="4"/>
      <c r="B537" s="4"/>
      <c r="C537" s="4"/>
      <c r="D537" s="4"/>
      <c r="E537" s="4"/>
      <c r="F537" s="4"/>
      <c r="G537" s="4"/>
      <c r="H537" s="4"/>
      <c r="I537" s="4"/>
      <c r="J537" s="4"/>
      <c r="K537" s="4"/>
      <c r="L537" s="4"/>
      <c r="M537" s="4"/>
      <c r="N537" s="4"/>
      <c r="O537" s="4"/>
      <c r="P537" s="4"/>
      <c r="Q537" s="4"/>
      <c r="R537" s="4"/>
      <c r="S537" s="4"/>
    </row>
    <row r="538" spans="1:19" hidden="1">
      <c r="A538" s="4"/>
      <c r="B538" s="4"/>
      <c r="C538" s="4"/>
      <c r="D538" s="4"/>
      <c r="E538" s="4"/>
      <c r="F538" s="4"/>
      <c r="G538" s="4"/>
      <c r="H538" s="4"/>
      <c r="I538" s="4"/>
      <c r="J538" s="4"/>
      <c r="K538" s="4"/>
      <c r="L538" s="4"/>
      <c r="M538" s="4"/>
      <c r="N538" s="4"/>
      <c r="O538" s="4"/>
      <c r="P538" s="4"/>
      <c r="Q538" s="4"/>
      <c r="R538" s="4"/>
      <c r="S538" s="4"/>
    </row>
    <row r="539" spans="1:19" hidden="1">
      <c r="A539" s="4"/>
      <c r="B539" s="4"/>
      <c r="C539" s="4"/>
      <c r="D539" s="4"/>
      <c r="E539" s="4"/>
      <c r="F539" s="4"/>
      <c r="G539" s="4"/>
      <c r="H539" s="4"/>
      <c r="I539" s="4"/>
      <c r="J539" s="4"/>
      <c r="K539" s="4"/>
      <c r="L539" s="4"/>
      <c r="M539" s="4"/>
      <c r="N539" s="4"/>
      <c r="O539" s="4"/>
      <c r="P539" s="4"/>
      <c r="Q539" s="4"/>
      <c r="R539" s="4"/>
      <c r="S539" s="4"/>
    </row>
    <row r="540" spans="1:19" hidden="1">
      <c r="A540" s="4"/>
      <c r="B540" s="4"/>
      <c r="C540" s="4"/>
      <c r="D540" s="4"/>
      <c r="E540" s="4"/>
      <c r="F540" s="4"/>
      <c r="G540" s="4"/>
      <c r="H540" s="4"/>
      <c r="I540" s="4"/>
      <c r="J540" s="4"/>
      <c r="K540" s="4"/>
      <c r="L540" s="4"/>
      <c r="M540" s="4"/>
      <c r="N540" s="4"/>
      <c r="O540" s="4"/>
      <c r="P540" s="4"/>
      <c r="Q540" s="4"/>
      <c r="R540" s="4"/>
      <c r="S540" s="4"/>
    </row>
    <row r="541" spans="1:19" hidden="1">
      <c r="A541" s="4"/>
      <c r="B541" s="4"/>
      <c r="C541" s="4"/>
      <c r="D541" s="4"/>
      <c r="E541" s="4"/>
      <c r="F541" s="4"/>
      <c r="G541" s="4"/>
      <c r="H541" s="4"/>
      <c r="I541" s="4"/>
      <c r="J541" s="4"/>
      <c r="K541" s="4"/>
      <c r="L541" s="4"/>
      <c r="M541" s="4"/>
      <c r="N541" s="4"/>
      <c r="O541" s="4"/>
      <c r="P541" s="4"/>
      <c r="Q541" s="4"/>
      <c r="R541" s="4"/>
      <c r="S541" s="4"/>
    </row>
    <row r="542" spans="1:19" hidden="1">
      <c r="A542" s="4"/>
      <c r="B542" s="4"/>
      <c r="C542" s="4"/>
      <c r="D542" s="4"/>
      <c r="E542" s="4"/>
      <c r="F542" s="4"/>
      <c r="G542" s="4"/>
      <c r="H542" s="4"/>
      <c r="I542" s="4"/>
      <c r="J542" s="4"/>
      <c r="K542" s="4"/>
      <c r="L542" s="4"/>
      <c r="M542" s="4"/>
      <c r="N542" s="4"/>
      <c r="O542" s="4"/>
      <c r="P542" s="4"/>
      <c r="Q542" s="4"/>
      <c r="R542" s="4"/>
      <c r="S542" s="4"/>
    </row>
    <row r="543" spans="1:19" hidden="1">
      <c r="A543" s="4"/>
      <c r="B543" s="4"/>
      <c r="C543" s="4"/>
      <c r="D543" s="4"/>
      <c r="E543" s="4"/>
      <c r="F543" s="4"/>
      <c r="G543" s="4"/>
      <c r="H543" s="4"/>
      <c r="I543" s="4"/>
      <c r="J543" s="4"/>
      <c r="K543" s="4"/>
      <c r="L543" s="4"/>
      <c r="M543" s="4"/>
      <c r="N543" s="4"/>
      <c r="O543" s="4"/>
      <c r="P543" s="4"/>
      <c r="Q543" s="4"/>
      <c r="R543" s="4"/>
      <c r="S543" s="4"/>
    </row>
    <row r="544" spans="1:19" hidden="1">
      <c r="A544" s="4"/>
      <c r="B544" s="4"/>
      <c r="C544" s="4"/>
      <c r="D544" s="4"/>
      <c r="E544" s="4"/>
      <c r="F544" s="4"/>
      <c r="G544" s="4"/>
      <c r="H544" s="4"/>
      <c r="I544" s="4"/>
      <c r="J544" s="4"/>
      <c r="K544" s="4"/>
      <c r="L544" s="4"/>
      <c r="M544" s="4"/>
      <c r="N544" s="4"/>
      <c r="O544" s="4"/>
      <c r="P544" s="4"/>
      <c r="Q544" s="4"/>
      <c r="R544" s="4"/>
      <c r="S544" s="4"/>
    </row>
    <row r="545" spans="1:19" hidden="1">
      <c r="A545" s="4"/>
      <c r="B545" s="4"/>
      <c r="C545" s="4"/>
      <c r="D545" s="4"/>
      <c r="E545" s="4"/>
      <c r="F545" s="4"/>
      <c r="G545" s="4"/>
      <c r="H545" s="4"/>
      <c r="I545" s="4"/>
      <c r="J545" s="4"/>
      <c r="K545" s="4"/>
      <c r="L545" s="4"/>
      <c r="M545" s="4"/>
      <c r="N545" s="4"/>
      <c r="O545" s="4"/>
      <c r="P545" s="4"/>
      <c r="Q545" s="4"/>
      <c r="R545" s="4"/>
      <c r="S545" s="4"/>
    </row>
    <row r="546" spans="1:19" hidden="1">
      <c r="A546" s="4"/>
      <c r="B546" s="4"/>
      <c r="C546" s="4"/>
      <c r="D546" s="4"/>
      <c r="E546" s="4"/>
      <c r="F546" s="4"/>
      <c r="G546" s="4"/>
      <c r="H546" s="4"/>
      <c r="I546" s="4"/>
      <c r="J546" s="4"/>
      <c r="K546" s="4"/>
      <c r="L546" s="4"/>
      <c r="M546" s="4"/>
      <c r="N546" s="4"/>
      <c r="O546" s="4"/>
      <c r="P546" s="4"/>
      <c r="Q546" s="4"/>
      <c r="R546" s="4"/>
      <c r="S546" s="4"/>
    </row>
    <row r="547" spans="1:19" hidden="1">
      <c r="A547" s="4"/>
      <c r="B547" s="4"/>
      <c r="C547" s="4"/>
      <c r="D547" s="4"/>
      <c r="E547" s="4"/>
      <c r="F547" s="4"/>
      <c r="G547" s="4"/>
      <c r="H547" s="4"/>
      <c r="I547" s="4"/>
      <c r="J547" s="4"/>
      <c r="K547" s="4"/>
      <c r="L547" s="4"/>
      <c r="M547" s="4"/>
      <c r="N547" s="4"/>
      <c r="O547" s="4"/>
      <c r="P547" s="4"/>
      <c r="Q547" s="4"/>
      <c r="R547" s="4"/>
      <c r="S547" s="4"/>
    </row>
    <row r="548" spans="1:19" hidden="1">
      <c r="A548" s="4"/>
      <c r="B548" s="4"/>
      <c r="C548" s="4"/>
      <c r="D548" s="4"/>
      <c r="E548" s="4"/>
      <c r="F548" s="4"/>
      <c r="G548" s="4"/>
      <c r="H548" s="4"/>
      <c r="I548" s="4"/>
      <c r="J548" s="4"/>
      <c r="K548" s="4"/>
      <c r="L548" s="4"/>
      <c r="M548" s="4"/>
      <c r="N548" s="4"/>
      <c r="O548" s="4"/>
      <c r="P548" s="4"/>
      <c r="Q548" s="4"/>
      <c r="R548" s="4"/>
      <c r="S548" s="4"/>
    </row>
    <row r="549" spans="1:19" hidden="1">
      <c r="A549" s="4"/>
      <c r="B549" s="4"/>
      <c r="C549" s="4"/>
      <c r="D549" s="4"/>
      <c r="E549" s="4"/>
      <c r="F549" s="4"/>
      <c r="G549" s="4"/>
      <c r="H549" s="4"/>
      <c r="I549" s="4"/>
      <c r="J549" s="4"/>
      <c r="K549" s="4"/>
      <c r="L549" s="4"/>
      <c r="M549" s="4"/>
      <c r="N549" s="4"/>
      <c r="O549" s="4"/>
      <c r="P549" s="4"/>
      <c r="Q549" s="4"/>
      <c r="R549" s="4"/>
      <c r="S549" s="4"/>
    </row>
    <row r="550" spans="1:19" hidden="1">
      <c r="A550" s="4"/>
      <c r="B550" s="4"/>
      <c r="C550" s="4"/>
      <c r="D550" s="4"/>
      <c r="E550" s="4"/>
      <c r="F550" s="4"/>
      <c r="G550" s="4"/>
      <c r="H550" s="4"/>
      <c r="I550" s="4"/>
      <c r="J550" s="4"/>
      <c r="K550" s="4"/>
      <c r="L550" s="4"/>
      <c r="M550" s="4"/>
      <c r="N550" s="4"/>
      <c r="O550" s="4"/>
      <c r="P550" s="4"/>
      <c r="Q550" s="4"/>
      <c r="R550" s="4"/>
      <c r="S550" s="4"/>
    </row>
    <row r="551" spans="1:19" hidden="1">
      <c r="A551" s="4"/>
      <c r="B551" s="4"/>
      <c r="C551" s="4"/>
      <c r="D551" s="4"/>
      <c r="E551" s="4"/>
      <c r="F551" s="4"/>
      <c r="G551" s="4"/>
      <c r="H551" s="4"/>
      <c r="I551" s="4"/>
      <c r="J551" s="4"/>
      <c r="K551" s="4"/>
      <c r="L551" s="4"/>
      <c r="M551" s="4"/>
      <c r="N551" s="4"/>
      <c r="O551" s="4"/>
      <c r="P551" s="4"/>
      <c r="Q551" s="4"/>
      <c r="R551" s="4"/>
      <c r="S551" s="4"/>
    </row>
    <row r="552" spans="1:19" hidden="1">
      <c r="A552" s="4"/>
      <c r="B552" s="4"/>
      <c r="C552" s="4"/>
      <c r="D552" s="4"/>
      <c r="E552" s="4"/>
      <c r="F552" s="4"/>
      <c r="G552" s="4"/>
      <c r="H552" s="4"/>
      <c r="I552" s="4"/>
      <c r="J552" s="4"/>
      <c r="K552" s="4"/>
      <c r="L552" s="4"/>
      <c r="M552" s="4"/>
      <c r="N552" s="4"/>
      <c r="O552" s="4"/>
      <c r="P552" s="4"/>
      <c r="Q552" s="4"/>
      <c r="R552" s="4"/>
      <c r="S552" s="4"/>
    </row>
    <row r="553" spans="1:19" hidden="1">
      <c r="A553" s="4"/>
      <c r="B553" s="4"/>
      <c r="C553" s="4"/>
      <c r="D553" s="4"/>
      <c r="E553" s="4"/>
      <c r="F553" s="4"/>
      <c r="G553" s="4"/>
      <c r="H553" s="4"/>
      <c r="I553" s="4"/>
      <c r="J553" s="4"/>
      <c r="K553" s="4"/>
      <c r="L553" s="4"/>
      <c r="M553" s="4"/>
      <c r="N553" s="4"/>
      <c r="O553" s="4"/>
      <c r="P553" s="4"/>
      <c r="Q553" s="4"/>
      <c r="R553" s="4"/>
      <c r="S553" s="4"/>
    </row>
    <row r="554" spans="1:19" hidden="1">
      <c r="A554" s="4"/>
      <c r="B554" s="4"/>
      <c r="C554" s="4"/>
      <c r="D554" s="4"/>
      <c r="E554" s="4"/>
      <c r="F554" s="4"/>
      <c r="G554" s="4"/>
      <c r="H554" s="4"/>
      <c r="I554" s="4"/>
      <c r="J554" s="4"/>
      <c r="K554" s="4"/>
      <c r="L554" s="4"/>
      <c r="M554" s="4"/>
      <c r="N554" s="4"/>
      <c r="O554" s="4"/>
      <c r="P554" s="4"/>
      <c r="Q554" s="4"/>
      <c r="R554" s="4"/>
      <c r="S554" s="4"/>
    </row>
    <row r="555" spans="1:19" hidden="1">
      <c r="A555" s="4"/>
      <c r="B555" s="4"/>
      <c r="C555" s="4"/>
      <c r="D555" s="4"/>
      <c r="E555" s="4"/>
      <c r="F555" s="4"/>
      <c r="G555" s="4"/>
      <c r="H555" s="4"/>
      <c r="I555" s="4"/>
      <c r="J555" s="4"/>
      <c r="K555" s="4"/>
      <c r="L555" s="4"/>
      <c r="M555" s="4"/>
      <c r="N555" s="4"/>
      <c r="O555" s="4"/>
      <c r="P555" s="4"/>
      <c r="Q555" s="4"/>
      <c r="R555" s="4"/>
      <c r="S555" s="4"/>
    </row>
    <row r="556" spans="1:19" hidden="1">
      <c r="A556" s="4"/>
      <c r="B556" s="4"/>
      <c r="C556" s="4"/>
      <c r="D556" s="4"/>
      <c r="E556" s="4"/>
      <c r="F556" s="4"/>
      <c r="G556" s="4"/>
      <c r="H556" s="4"/>
      <c r="I556" s="4"/>
      <c r="J556" s="4"/>
      <c r="K556" s="4"/>
      <c r="L556" s="4"/>
      <c r="M556" s="4"/>
      <c r="N556" s="4"/>
      <c r="O556" s="4"/>
      <c r="P556" s="4"/>
      <c r="Q556" s="4"/>
      <c r="R556" s="4"/>
      <c r="S556" s="4"/>
    </row>
    <row r="557" spans="1:19" hidden="1">
      <c r="A557" s="4"/>
      <c r="B557" s="4"/>
      <c r="C557" s="4"/>
      <c r="D557" s="4"/>
      <c r="E557" s="4"/>
      <c r="F557" s="4"/>
      <c r="G557" s="4"/>
      <c r="H557" s="4"/>
      <c r="I557" s="4"/>
      <c r="J557" s="4"/>
      <c r="K557" s="4"/>
      <c r="L557" s="4"/>
      <c r="M557" s="4"/>
      <c r="N557" s="4"/>
      <c r="O557" s="4"/>
      <c r="P557" s="4"/>
      <c r="Q557" s="4"/>
      <c r="R557" s="4"/>
      <c r="S557" s="4"/>
    </row>
    <row r="558" spans="1:19" hidden="1">
      <c r="A558" s="4"/>
      <c r="B558" s="4"/>
      <c r="C558" s="4"/>
      <c r="D558" s="4"/>
      <c r="E558" s="4"/>
      <c r="F558" s="4"/>
      <c r="G558" s="4"/>
      <c r="H558" s="4"/>
      <c r="I558" s="4"/>
      <c r="J558" s="4"/>
      <c r="K558" s="4"/>
      <c r="L558" s="4"/>
      <c r="M558" s="4"/>
      <c r="N558" s="4"/>
      <c r="O558" s="4"/>
      <c r="P558" s="4"/>
      <c r="Q558" s="4"/>
      <c r="R558" s="4"/>
      <c r="S558" s="4"/>
    </row>
    <row r="559" spans="1:19" hidden="1">
      <c r="A559" s="4"/>
      <c r="B559" s="4"/>
      <c r="C559" s="4"/>
      <c r="D559" s="4"/>
      <c r="E559" s="4"/>
      <c r="F559" s="4"/>
      <c r="G559" s="4"/>
      <c r="H559" s="4"/>
      <c r="I559" s="4"/>
      <c r="J559" s="4"/>
      <c r="K559" s="4"/>
      <c r="L559" s="4"/>
      <c r="M559" s="4"/>
      <c r="N559" s="4"/>
      <c r="O559" s="4"/>
      <c r="P559" s="4"/>
      <c r="Q559" s="4"/>
      <c r="R559" s="4"/>
      <c r="S559" s="4"/>
    </row>
    <row r="560" spans="1:19" hidden="1">
      <c r="A560" s="4"/>
      <c r="B560" s="4"/>
      <c r="C560" s="4"/>
      <c r="D560" s="4"/>
      <c r="E560" s="4"/>
      <c r="F560" s="4"/>
      <c r="G560" s="4"/>
      <c r="H560" s="4"/>
      <c r="I560" s="4"/>
      <c r="J560" s="4"/>
      <c r="K560" s="4"/>
      <c r="L560" s="4"/>
      <c r="M560" s="4"/>
      <c r="N560" s="4"/>
      <c r="O560" s="4"/>
      <c r="P560" s="4"/>
      <c r="Q560" s="4"/>
      <c r="R560" s="4"/>
      <c r="S560" s="4"/>
    </row>
    <row r="561" spans="1:19" hidden="1">
      <c r="A561" s="4"/>
      <c r="B561" s="4"/>
      <c r="C561" s="4"/>
      <c r="D561" s="4"/>
      <c r="E561" s="4"/>
      <c r="F561" s="4"/>
      <c r="G561" s="4"/>
      <c r="H561" s="4"/>
      <c r="I561" s="4"/>
      <c r="J561" s="4"/>
      <c r="K561" s="4"/>
      <c r="L561" s="4"/>
      <c r="M561" s="4"/>
      <c r="N561" s="4"/>
      <c r="O561" s="4"/>
      <c r="P561" s="4"/>
      <c r="Q561" s="4"/>
      <c r="R561" s="4"/>
      <c r="S561" s="4"/>
    </row>
    <row r="562" spans="1:19" hidden="1">
      <c r="A562" s="4"/>
      <c r="B562" s="4"/>
      <c r="C562" s="4"/>
      <c r="D562" s="4"/>
      <c r="E562" s="4"/>
      <c r="F562" s="4"/>
      <c r="G562" s="4"/>
      <c r="H562" s="4"/>
      <c r="I562" s="4"/>
      <c r="J562" s="4"/>
      <c r="K562" s="4"/>
      <c r="L562" s="4"/>
      <c r="M562" s="4"/>
      <c r="N562" s="4"/>
      <c r="O562" s="4"/>
      <c r="P562" s="4"/>
      <c r="Q562" s="4"/>
      <c r="R562" s="4"/>
      <c r="S562" s="4"/>
    </row>
    <row r="563" spans="1:19" hidden="1">
      <c r="A563" s="4"/>
      <c r="B563" s="4"/>
      <c r="C563" s="4"/>
      <c r="D563" s="4"/>
      <c r="E563" s="4"/>
      <c r="F563" s="4"/>
      <c r="G563" s="4"/>
      <c r="H563" s="4"/>
      <c r="I563" s="4"/>
      <c r="J563" s="4"/>
      <c r="K563" s="4"/>
      <c r="L563" s="4"/>
      <c r="M563" s="4"/>
      <c r="N563" s="4"/>
      <c r="O563" s="4"/>
      <c r="P563" s="4"/>
      <c r="Q563" s="4"/>
      <c r="R563" s="4"/>
      <c r="S563" s="4"/>
    </row>
    <row r="564" spans="1:19" hidden="1">
      <c r="A564" s="4"/>
      <c r="B564" s="4"/>
      <c r="C564" s="4"/>
      <c r="D564" s="4"/>
      <c r="E564" s="4"/>
      <c r="F564" s="4"/>
      <c r="G564" s="4"/>
      <c r="H564" s="4"/>
      <c r="I564" s="4"/>
      <c r="J564" s="4"/>
      <c r="K564" s="4"/>
      <c r="L564" s="4"/>
      <c r="M564" s="4"/>
      <c r="N564" s="4"/>
      <c r="O564" s="4"/>
      <c r="P564" s="4"/>
      <c r="Q564" s="4"/>
      <c r="R564" s="4"/>
      <c r="S564" s="4"/>
    </row>
    <row r="565" spans="1:19" hidden="1">
      <c r="A565" s="4"/>
      <c r="B565" s="4"/>
      <c r="C565" s="4"/>
      <c r="D565" s="4"/>
      <c r="E565" s="4"/>
      <c r="F565" s="4"/>
      <c r="G565" s="4"/>
      <c r="H565" s="4"/>
      <c r="I565" s="4"/>
      <c r="J565" s="4"/>
      <c r="K565" s="4"/>
      <c r="L565" s="4"/>
      <c r="M565" s="4"/>
      <c r="N565" s="4"/>
      <c r="O565" s="4"/>
      <c r="P565" s="4"/>
      <c r="Q565" s="4"/>
      <c r="R565" s="4"/>
      <c r="S565" s="4"/>
    </row>
    <row r="566" spans="1:19" hidden="1">
      <c r="A566" s="4"/>
      <c r="B566" s="4"/>
      <c r="C566" s="4"/>
      <c r="D566" s="4"/>
      <c r="E566" s="4"/>
      <c r="F566" s="4"/>
      <c r="G566" s="4"/>
      <c r="H566" s="4"/>
      <c r="I566" s="4"/>
      <c r="J566" s="4"/>
      <c r="K566" s="4"/>
      <c r="L566" s="4"/>
      <c r="M566" s="4"/>
      <c r="N566" s="4"/>
      <c r="O566" s="4"/>
      <c r="P566" s="4"/>
      <c r="Q566" s="4"/>
      <c r="R566" s="4"/>
      <c r="S566" s="4"/>
    </row>
    <row r="567" spans="1:19" hidden="1">
      <c r="A567" s="4"/>
      <c r="B567" s="4"/>
      <c r="C567" s="4"/>
      <c r="D567" s="4"/>
      <c r="E567" s="4"/>
      <c r="F567" s="4"/>
      <c r="G567" s="4"/>
      <c r="H567" s="4"/>
      <c r="I567" s="4"/>
      <c r="J567" s="4"/>
      <c r="K567" s="4"/>
      <c r="L567" s="4"/>
      <c r="M567" s="4"/>
      <c r="N567" s="4"/>
      <c r="O567" s="4"/>
      <c r="P567" s="4"/>
      <c r="Q567" s="4"/>
      <c r="R567" s="4"/>
      <c r="S567" s="4"/>
    </row>
    <row r="568" spans="1:19" hidden="1">
      <c r="A568" s="4"/>
      <c r="B568" s="4"/>
      <c r="C568" s="4"/>
      <c r="D568" s="4"/>
      <c r="E568" s="4"/>
      <c r="F568" s="4"/>
      <c r="G568" s="4"/>
      <c r="H568" s="4"/>
      <c r="I568" s="4"/>
      <c r="J568" s="4"/>
      <c r="K568" s="4"/>
      <c r="L568" s="4"/>
      <c r="M568" s="4"/>
      <c r="N568" s="4"/>
      <c r="O568" s="4"/>
      <c r="P568" s="4"/>
      <c r="Q568" s="4"/>
      <c r="R568" s="4"/>
      <c r="S568" s="4"/>
    </row>
    <row r="569" spans="1:19" hidden="1">
      <c r="A569" s="4"/>
      <c r="B569" s="4"/>
      <c r="C569" s="4"/>
      <c r="D569" s="4"/>
      <c r="E569" s="4"/>
      <c r="F569" s="4"/>
      <c r="G569" s="4"/>
      <c r="H569" s="4"/>
      <c r="I569" s="4"/>
      <c r="J569" s="4"/>
      <c r="K569" s="4"/>
      <c r="L569" s="4"/>
      <c r="M569" s="4"/>
      <c r="N569" s="4"/>
      <c r="O569" s="4"/>
      <c r="P569" s="4"/>
      <c r="Q569" s="4"/>
      <c r="R569" s="4"/>
      <c r="S569" s="4"/>
    </row>
    <row r="570" spans="1:19" hidden="1">
      <c r="A570" s="4"/>
      <c r="B570" s="4"/>
      <c r="C570" s="4"/>
      <c r="D570" s="4"/>
      <c r="E570" s="4"/>
      <c r="F570" s="4"/>
      <c r="G570" s="4"/>
      <c r="H570" s="4"/>
      <c r="I570" s="4"/>
      <c r="J570" s="4"/>
      <c r="K570" s="4"/>
      <c r="L570" s="4"/>
      <c r="M570" s="4"/>
      <c r="N570" s="4"/>
      <c r="O570" s="4"/>
      <c r="P570" s="4"/>
      <c r="Q570" s="4"/>
      <c r="R570" s="4"/>
      <c r="S570" s="4"/>
    </row>
    <row r="571" spans="1:19" hidden="1">
      <c r="A571" s="4"/>
      <c r="B571" s="4"/>
      <c r="C571" s="4"/>
      <c r="D571" s="4"/>
      <c r="E571" s="4"/>
      <c r="F571" s="4"/>
      <c r="G571" s="4"/>
      <c r="H571" s="4"/>
      <c r="I571" s="4"/>
      <c r="J571" s="4"/>
      <c r="K571" s="4"/>
      <c r="L571" s="4"/>
      <c r="M571" s="4"/>
      <c r="N571" s="4"/>
      <c r="O571" s="4"/>
      <c r="P571" s="4"/>
      <c r="Q571" s="4"/>
      <c r="R571" s="4"/>
      <c r="S571" s="4"/>
    </row>
    <row r="572" spans="1:19" hidden="1">
      <c r="A572" s="4"/>
      <c r="B572" s="4"/>
      <c r="C572" s="4"/>
      <c r="D572" s="4"/>
      <c r="E572" s="4"/>
      <c r="F572" s="4"/>
      <c r="G572" s="4"/>
      <c r="H572" s="4"/>
      <c r="I572" s="4"/>
      <c r="J572" s="4"/>
      <c r="K572" s="4"/>
      <c r="L572" s="4"/>
      <c r="M572" s="4"/>
      <c r="N572" s="4"/>
      <c r="O572" s="4"/>
      <c r="P572" s="4"/>
      <c r="Q572" s="4"/>
      <c r="R572" s="4"/>
      <c r="S572" s="4"/>
    </row>
    <row r="573" spans="1:19" hidden="1">
      <c r="A573" s="4"/>
      <c r="B573" s="4"/>
      <c r="C573" s="4"/>
      <c r="D573" s="4"/>
      <c r="E573" s="4"/>
      <c r="F573" s="4"/>
      <c r="G573" s="4"/>
      <c r="H573" s="4"/>
      <c r="I573" s="4"/>
      <c r="J573" s="4"/>
      <c r="K573" s="4"/>
      <c r="L573" s="4"/>
      <c r="M573" s="4"/>
      <c r="N573" s="4"/>
      <c r="O573" s="4"/>
      <c r="P573" s="4"/>
      <c r="Q573" s="4"/>
      <c r="R573" s="4"/>
      <c r="S573" s="4"/>
    </row>
    <row r="574" spans="1:19" hidden="1">
      <c r="A574" s="4"/>
      <c r="B574" s="4"/>
      <c r="C574" s="4"/>
      <c r="D574" s="4"/>
      <c r="E574" s="4"/>
      <c r="F574" s="4"/>
      <c r="G574" s="4"/>
      <c r="H574" s="4"/>
      <c r="I574" s="4"/>
      <c r="J574" s="4"/>
      <c r="K574" s="4"/>
      <c r="L574" s="4"/>
      <c r="M574" s="4"/>
      <c r="N574" s="4"/>
      <c r="O574" s="4"/>
      <c r="P574" s="4"/>
      <c r="Q574" s="4"/>
      <c r="R574" s="4"/>
      <c r="S574" s="4"/>
    </row>
    <row r="575" spans="1:19" hidden="1">
      <c r="A575" s="4"/>
      <c r="B575" s="4"/>
      <c r="C575" s="4"/>
      <c r="D575" s="4"/>
      <c r="E575" s="4"/>
      <c r="F575" s="4"/>
      <c r="G575" s="4"/>
      <c r="H575" s="4"/>
      <c r="I575" s="4"/>
      <c r="J575" s="4"/>
      <c r="K575" s="4"/>
      <c r="L575" s="4"/>
      <c r="M575" s="4"/>
      <c r="N575" s="4"/>
      <c r="O575" s="4"/>
      <c r="P575" s="4"/>
      <c r="Q575" s="4"/>
      <c r="R575" s="4"/>
      <c r="S575" s="4"/>
    </row>
    <row r="576" spans="1:19" hidden="1">
      <c r="A576" s="4"/>
      <c r="B576" s="4"/>
      <c r="C576" s="4"/>
      <c r="D576" s="4"/>
      <c r="E576" s="4"/>
      <c r="F576" s="4"/>
      <c r="G576" s="4"/>
      <c r="H576" s="4"/>
      <c r="I576" s="4"/>
      <c r="J576" s="4"/>
      <c r="K576" s="4"/>
      <c r="L576" s="4"/>
      <c r="M576" s="4"/>
      <c r="N576" s="4"/>
      <c r="O576" s="4"/>
      <c r="P576" s="4"/>
      <c r="Q576" s="4"/>
      <c r="R576" s="4"/>
      <c r="S576" s="4"/>
    </row>
    <row r="577" spans="1:19" hidden="1">
      <c r="A577" s="4"/>
      <c r="B577" s="4"/>
      <c r="C577" s="4"/>
      <c r="D577" s="4"/>
      <c r="E577" s="4"/>
      <c r="F577" s="4"/>
      <c r="G577" s="4"/>
      <c r="H577" s="4"/>
      <c r="I577" s="4"/>
      <c r="J577" s="4"/>
      <c r="K577" s="4"/>
      <c r="L577" s="4"/>
      <c r="M577" s="4"/>
      <c r="N577" s="4"/>
      <c r="O577" s="4"/>
      <c r="P577" s="4"/>
      <c r="Q577" s="4"/>
      <c r="R577" s="4"/>
      <c r="S577" s="4"/>
    </row>
    <row r="578" spans="1:19" hidden="1">
      <c r="A578" s="4"/>
      <c r="B578" s="4"/>
      <c r="C578" s="4"/>
      <c r="D578" s="4"/>
      <c r="E578" s="4"/>
      <c r="F578" s="4"/>
      <c r="G578" s="4"/>
      <c r="H578" s="4"/>
      <c r="I578" s="4"/>
      <c r="J578" s="4"/>
      <c r="K578" s="4"/>
      <c r="L578" s="4"/>
      <c r="M578" s="4"/>
      <c r="N578" s="4"/>
      <c r="O578" s="4"/>
      <c r="P578" s="4"/>
      <c r="Q578" s="4"/>
      <c r="R578" s="4"/>
      <c r="S578" s="4"/>
    </row>
    <row r="579" spans="1:19" hidden="1">
      <c r="A579" s="4"/>
      <c r="B579" s="4"/>
      <c r="C579" s="4"/>
      <c r="D579" s="4"/>
      <c r="E579" s="4"/>
      <c r="F579" s="4"/>
      <c r="G579" s="4"/>
      <c r="H579" s="4"/>
      <c r="I579" s="4"/>
      <c r="J579" s="4"/>
      <c r="K579" s="4"/>
      <c r="L579" s="4"/>
      <c r="M579" s="4"/>
      <c r="N579" s="4"/>
      <c r="O579" s="4"/>
      <c r="P579" s="4"/>
      <c r="Q579" s="4"/>
      <c r="R579" s="4"/>
      <c r="S579" s="4"/>
    </row>
    <row r="580" spans="1:19" hidden="1">
      <c r="A580" s="4"/>
      <c r="B580" s="4"/>
      <c r="C580" s="4"/>
      <c r="D580" s="4"/>
      <c r="E580" s="4"/>
      <c r="F580" s="4"/>
      <c r="G580" s="4"/>
      <c r="H580" s="4"/>
      <c r="I580" s="4"/>
      <c r="J580" s="4"/>
      <c r="K580" s="4"/>
      <c r="L580" s="4"/>
      <c r="M580" s="4"/>
      <c r="N580" s="4"/>
      <c r="O580" s="4"/>
      <c r="P580" s="4"/>
      <c r="Q580" s="4"/>
      <c r="R580" s="4"/>
      <c r="S580" s="4"/>
    </row>
    <row r="581" spans="1:19" hidden="1">
      <c r="A581" s="4"/>
      <c r="B581" s="4"/>
      <c r="C581" s="4"/>
      <c r="D581" s="4"/>
      <c r="E581" s="4"/>
      <c r="F581" s="4"/>
      <c r="G581" s="4"/>
      <c r="H581" s="4"/>
      <c r="I581" s="4"/>
      <c r="J581" s="4"/>
      <c r="K581" s="4"/>
      <c r="L581" s="4"/>
      <c r="M581" s="4"/>
      <c r="N581" s="4"/>
      <c r="O581" s="4"/>
      <c r="P581" s="4"/>
      <c r="Q581" s="4"/>
      <c r="R581" s="4"/>
      <c r="S581" s="4"/>
    </row>
    <row r="582" spans="1:19" hidden="1">
      <c r="A582" s="4"/>
      <c r="B582" s="4"/>
      <c r="C582" s="4"/>
      <c r="D582" s="4"/>
      <c r="E582" s="4"/>
      <c r="F582" s="4"/>
      <c r="G582" s="4"/>
      <c r="H582" s="4"/>
      <c r="I582" s="4"/>
      <c r="J582" s="4"/>
      <c r="K582" s="4"/>
      <c r="L582" s="4"/>
      <c r="M582" s="4"/>
      <c r="N582" s="4"/>
      <c r="O582" s="4"/>
      <c r="P582" s="4"/>
      <c r="Q582" s="4"/>
      <c r="R582" s="4"/>
      <c r="S582" s="4"/>
    </row>
    <row r="583" spans="1:19" hidden="1">
      <c r="A583" s="4"/>
      <c r="B583" s="4"/>
      <c r="C583" s="4"/>
      <c r="D583" s="4"/>
      <c r="E583" s="4"/>
      <c r="F583" s="4"/>
      <c r="G583" s="4"/>
      <c r="H583" s="4"/>
      <c r="I583" s="4"/>
      <c r="J583" s="4"/>
      <c r="K583" s="4"/>
      <c r="L583" s="4"/>
      <c r="M583" s="4"/>
      <c r="N583" s="4"/>
      <c r="O583" s="4"/>
      <c r="P583" s="4"/>
      <c r="Q583" s="4"/>
      <c r="R583" s="4"/>
      <c r="S583" s="4"/>
    </row>
    <row r="584" spans="1:19" hidden="1">
      <c r="A584" s="4"/>
      <c r="B584" s="4"/>
      <c r="C584" s="4"/>
      <c r="D584" s="4"/>
      <c r="E584" s="4"/>
      <c r="F584" s="4"/>
      <c r="G584" s="4"/>
      <c r="H584" s="4"/>
      <c r="I584" s="4"/>
      <c r="J584" s="4"/>
      <c r="K584" s="4"/>
      <c r="L584" s="4"/>
      <c r="M584" s="4"/>
      <c r="N584" s="4"/>
      <c r="O584" s="4"/>
      <c r="P584" s="4"/>
      <c r="Q584" s="4"/>
      <c r="R584" s="4"/>
      <c r="S584" s="4"/>
    </row>
    <row r="585" spans="1:19" hidden="1">
      <c r="A585" s="4"/>
      <c r="B585" s="4"/>
      <c r="C585" s="4"/>
      <c r="D585" s="4"/>
      <c r="E585" s="4"/>
      <c r="F585" s="4"/>
      <c r="G585" s="4"/>
      <c r="H585" s="4"/>
      <c r="I585" s="4"/>
      <c r="J585" s="4"/>
      <c r="K585" s="4"/>
      <c r="L585" s="4"/>
      <c r="M585" s="4"/>
      <c r="N585" s="4"/>
      <c r="O585" s="4"/>
      <c r="P585" s="4"/>
      <c r="Q585" s="4"/>
      <c r="R585" s="4"/>
      <c r="S585" s="4"/>
    </row>
    <row r="586" spans="1:19" hidden="1">
      <c r="A586" s="4"/>
      <c r="B586" s="4"/>
      <c r="C586" s="4"/>
      <c r="D586" s="4"/>
      <c r="E586" s="4"/>
      <c r="F586" s="4"/>
      <c r="G586" s="4"/>
      <c r="H586" s="4"/>
      <c r="I586" s="4"/>
      <c r="J586" s="4"/>
      <c r="K586" s="4"/>
      <c r="L586" s="4"/>
      <c r="M586" s="4"/>
      <c r="N586" s="4"/>
      <c r="O586" s="4"/>
      <c r="P586" s="4"/>
      <c r="Q586" s="4"/>
      <c r="R586" s="4"/>
      <c r="S586" s="4"/>
    </row>
    <row r="587" spans="1:19" hidden="1">
      <c r="A587" s="4"/>
      <c r="B587" s="4"/>
      <c r="C587" s="4"/>
      <c r="D587" s="4"/>
      <c r="E587" s="4"/>
      <c r="F587" s="4"/>
      <c r="G587" s="4"/>
      <c r="H587" s="4"/>
      <c r="I587" s="4"/>
      <c r="J587" s="4"/>
      <c r="K587" s="4"/>
      <c r="L587" s="4"/>
      <c r="M587" s="4"/>
      <c r="N587" s="4"/>
      <c r="O587" s="4"/>
      <c r="P587" s="4"/>
      <c r="Q587" s="4"/>
      <c r="R587" s="4"/>
      <c r="S587" s="4"/>
    </row>
    <row r="588" spans="1:19" hidden="1">
      <c r="A588" s="4"/>
      <c r="B588" s="4"/>
      <c r="C588" s="4"/>
      <c r="D588" s="4"/>
      <c r="E588" s="4"/>
      <c r="F588" s="4"/>
      <c r="G588" s="4"/>
      <c r="H588" s="4"/>
      <c r="I588" s="4"/>
      <c r="J588" s="4"/>
      <c r="K588" s="4"/>
      <c r="L588" s="4"/>
      <c r="M588" s="4"/>
      <c r="N588" s="4"/>
      <c r="O588" s="4"/>
      <c r="P588" s="4"/>
      <c r="Q588" s="4"/>
      <c r="R588" s="4"/>
      <c r="S588" s="4"/>
    </row>
  </sheetData>
  <sheetProtection password="EF6F" sheet="1" objects="1" scenarios="1"/>
  <mergeCells count="43">
    <mergeCell ref="D40:N41"/>
    <mergeCell ref="D43:N44"/>
    <mergeCell ref="C36:C37"/>
    <mergeCell ref="C38:C39"/>
    <mergeCell ref="C10:C11"/>
    <mergeCell ref="D16:N17"/>
    <mergeCell ref="D18:N18"/>
    <mergeCell ref="D20:N21"/>
    <mergeCell ref="C12:C13"/>
    <mergeCell ref="C14:C15"/>
    <mergeCell ref="D10:N11"/>
    <mergeCell ref="D55:N55"/>
    <mergeCell ref="C22:C23"/>
    <mergeCell ref="C24:C25"/>
    <mergeCell ref="C16:C17"/>
    <mergeCell ref="C20:C21"/>
    <mergeCell ref="C27:C28"/>
    <mergeCell ref="C29:C30"/>
    <mergeCell ref="D27:N28"/>
    <mergeCell ref="D29:N30"/>
    <mergeCell ref="D36:N37"/>
    <mergeCell ref="D49:N51"/>
    <mergeCell ref="D52:N53"/>
    <mergeCell ref="C45:C46"/>
    <mergeCell ref="C47:C48"/>
    <mergeCell ref="D45:N46"/>
    <mergeCell ref="D47:N48"/>
    <mergeCell ref="C7:N7"/>
    <mergeCell ref="D54:N54"/>
    <mergeCell ref="D12:N13"/>
    <mergeCell ref="D14:N15"/>
    <mergeCell ref="D38:N39"/>
    <mergeCell ref="C32:C33"/>
    <mergeCell ref="C34:C35"/>
    <mergeCell ref="D32:N33"/>
    <mergeCell ref="D34:N35"/>
    <mergeCell ref="C52:C53"/>
    <mergeCell ref="D22:N23"/>
    <mergeCell ref="D24:N25"/>
    <mergeCell ref="D26:N26"/>
    <mergeCell ref="C49:C51"/>
    <mergeCell ref="C40:C41"/>
    <mergeCell ref="C43:C44"/>
  </mergeCells>
  <phoneticPr fontId="49" type="noConversion"/>
  <pageMargins left="0" right="0" top="0" bottom="0" header="0.5" footer="0.5"/>
  <pageSetup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rgb="FF00B0F0"/>
  </sheetPr>
  <dimension ref="A1:D255"/>
  <sheetViews>
    <sheetView showGridLines="0" showRowColHeaders="0" workbookViewId="0">
      <pane ySplit="6" topLeftCell="A10" activePane="bottomLeft" state="frozen"/>
      <selection activeCell="C13" sqref="C13"/>
      <selection pane="bottomLeft"/>
    </sheetView>
  </sheetViews>
  <sheetFormatPr defaultColWidth="0" defaultRowHeight="12.5" zeroHeight="1"/>
  <cols>
    <col min="1" max="1" width="4.7265625" style="185" customWidth="1"/>
    <col min="2" max="2" width="75.7265625" style="185" customWidth="1"/>
    <col min="3" max="3" width="75.26953125" style="185" customWidth="1"/>
    <col min="4" max="4" width="1.453125" style="176" hidden="1" customWidth="1"/>
    <col min="5" max="16384" width="39.7265625" style="176" hidden="1"/>
  </cols>
  <sheetData>
    <row r="1" spans="1:3">
      <c r="A1" s="1640"/>
      <c r="B1" s="1640"/>
      <c r="C1" s="1640"/>
    </row>
    <row r="2" spans="1:3" ht="31.5" customHeight="1">
      <c r="A2" s="1640"/>
      <c r="B2" s="226"/>
      <c r="C2"/>
    </row>
    <row r="3" spans="1:3" ht="18">
      <c r="A3" s="1640"/>
      <c r="B3" s="215" t="s">
        <v>4109</v>
      </c>
      <c r="C3" s="227"/>
    </row>
    <row r="4" spans="1:3" ht="6.75" customHeight="1">
      <c r="A4" s="1640"/>
      <c r="B4" s="227"/>
      <c r="C4" s="227"/>
    </row>
    <row r="5" spans="1:3" s="180" customFormat="1" ht="30.75" customHeight="1">
      <c r="A5" s="228"/>
      <c r="B5" s="1839" t="s">
        <v>4110</v>
      </c>
      <c r="C5" s="1839"/>
    </row>
    <row r="6" spans="1:3" ht="14">
      <c r="A6" s="191"/>
      <c r="B6" s="229"/>
      <c r="C6" s="229"/>
    </row>
    <row r="7" spans="1:3" ht="21.75" customHeight="1">
      <c r="A7" s="232" t="s">
        <v>4111</v>
      </c>
      <c r="B7" s="548" t="s">
        <v>4112</v>
      </c>
      <c r="C7" s="548" t="s">
        <v>4113</v>
      </c>
    </row>
    <row r="8" spans="1:3" ht="24.75" customHeight="1">
      <c r="A8" s="232" t="s">
        <v>4111</v>
      </c>
      <c r="B8" s="548" t="s">
        <v>4114</v>
      </c>
      <c r="C8" s="548" t="s">
        <v>4113</v>
      </c>
    </row>
    <row r="9" spans="1:3" ht="21" customHeight="1">
      <c r="A9" s="232" t="s">
        <v>4111</v>
      </c>
      <c r="B9" s="548" t="s">
        <v>4115</v>
      </c>
      <c r="C9" s="548" t="s">
        <v>4116</v>
      </c>
    </row>
    <row r="10" spans="1:3" ht="47.25" customHeight="1">
      <c r="A10" s="232" t="s">
        <v>4111</v>
      </c>
      <c r="B10" s="548" t="s">
        <v>4117</v>
      </c>
      <c r="C10" s="548" t="s">
        <v>4118</v>
      </c>
    </row>
    <row r="11" spans="1:3" ht="58">
      <c r="A11" s="232" t="s">
        <v>4111</v>
      </c>
      <c r="B11" s="548" t="s">
        <v>4119</v>
      </c>
      <c r="C11" s="548" t="s">
        <v>4120</v>
      </c>
    </row>
    <row r="12" spans="1:3" ht="58">
      <c r="A12" s="232" t="s">
        <v>4111</v>
      </c>
      <c r="B12" s="548" t="s">
        <v>4121</v>
      </c>
      <c r="C12" s="548" t="s">
        <v>4122</v>
      </c>
    </row>
    <row r="13" spans="1:3" ht="22.5">
      <c r="A13" s="232" t="s">
        <v>4111</v>
      </c>
      <c r="B13" s="548" t="s">
        <v>4123</v>
      </c>
      <c r="C13" s="548" t="s">
        <v>4124</v>
      </c>
    </row>
    <row r="14" spans="1:3" ht="29.25" customHeight="1">
      <c r="A14" s="232" t="s">
        <v>4111</v>
      </c>
      <c r="B14" s="548" t="s">
        <v>4125</v>
      </c>
      <c r="C14" s="548" t="s">
        <v>4126</v>
      </c>
    </row>
    <row r="15" spans="1:3" ht="29.25" customHeight="1">
      <c r="A15" s="232" t="s">
        <v>4111</v>
      </c>
      <c r="B15" s="548" t="s">
        <v>4127</v>
      </c>
      <c r="C15" s="548" t="s">
        <v>4128</v>
      </c>
    </row>
    <row r="16" spans="1:3" ht="29.25" customHeight="1">
      <c r="A16" s="232" t="s">
        <v>4111</v>
      </c>
      <c r="B16" s="548" t="s">
        <v>4129</v>
      </c>
      <c r="C16" s="548" t="s">
        <v>4130</v>
      </c>
    </row>
    <row r="17" spans="1:3" ht="29.25" customHeight="1">
      <c r="A17" s="232" t="s">
        <v>4111</v>
      </c>
      <c r="B17" s="548" t="s">
        <v>4131</v>
      </c>
      <c r="C17" s="548" t="s">
        <v>4132</v>
      </c>
    </row>
    <row r="18" spans="1:3" ht="29.25" customHeight="1">
      <c r="A18" s="232" t="s">
        <v>4111</v>
      </c>
      <c r="B18" s="548" t="s">
        <v>4133</v>
      </c>
      <c r="C18" s="548" t="s">
        <v>4126</v>
      </c>
    </row>
    <row r="19" spans="1:3" ht="29.25" customHeight="1">
      <c r="A19" s="232" t="s">
        <v>4111</v>
      </c>
      <c r="B19" s="548" t="s">
        <v>4134</v>
      </c>
      <c r="C19" s="548" t="s">
        <v>4126</v>
      </c>
    </row>
    <row r="20" spans="1:3" ht="29.25" customHeight="1">
      <c r="A20" s="232" t="s">
        <v>4111</v>
      </c>
      <c r="B20" s="548" t="s">
        <v>4135</v>
      </c>
      <c r="C20" s="548" t="s">
        <v>4136</v>
      </c>
    </row>
    <row r="21" spans="1:3" ht="29.25" customHeight="1">
      <c r="A21" s="232" t="s">
        <v>4111</v>
      </c>
      <c r="B21" s="548" t="s">
        <v>4137</v>
      </c>
      <c r="C21" s="549" t="s">
        <v>4138</v>
      </c>
    </row>
    <row r="22" spans="1:3" ht="29.25" customHeight="1">
      <c r="A22" s="550" t="s">
        <v>4111</v>
      </c>
      <c r="B22" s="548" t="s">
        <v>4139</v>
      </c>
      <c r="C22" s="548" t="s">
        <v>4140</v>
      </c>
    </row>
    <row r="23" spans="1:3" ht="29.25" customHeight="1">
      <c r="A23" s="550" t="s">
        <v>4111</v>
      </c>
      <c r="B23" s="548" t="s">
        <v>4141</v>
      </c>
      <c r="C23" s="548" t="s">
        <v>4142</v>
      </c>
    </row>
    <row r="24" spans="1:3" ht="29.25" customHeight="1">
      <c r="A24" s="550" t="s">
        <v>4111</v>
      </c>
      <c r="B24" s="548" t="s">
        <v>4143</v>
      </c>
      <c r="C24" s="548" t="s">
        <v>4144</v>
      </c>
    </row>
    <row r="25" spans="1:3" ht="29.25" customHeight="1">
      <c r="A25" s="550" t="s">
        <v>4111</v>
      </c>
      <c r="B25" s="548" t="s">
        <v>4145</v>
      </c>
      <c r="C25" s="548" t="s">
        <v>4146</v>
      </c>
    </row>
    <row r="26" spans="1:3" ht="29.25" customHeight="1">
      <c r="A26" s="550" t="s">
        <v>4111</v>
      </c>
      <c r="B26" s="548" t="s">
        <v>4147</v>
      </c>
      <c r="C26" s="548" t="s">
        <v>4148</v>
      </c>
    </row>
    <row r="27" spans="1:3" ht="29.25" customHeight="1">
      <c r="A27" s="550" t="s">
        <v>4111</v>
      </c>
      <c r="B27" s="548" t="s">
        <v>4149</v>
      </c>
      <c r="C27" s="548" t="s">
        <v>4150</v>
      </c>
    </row>
    <row r="28" spans="1:3" ht="29.25" customHeight="1">
      <c r="A28" s="550" t="s">
        <v>4111</v>
      </c>
      <c r="B28" s="548" t="s">
        <v>4151</v>
      </c>
      <c r="C28" s="548" t="s">
        <v>4152</v>
      </c>
    </row>
    <row r="29" spans="1:3" ht="29.25" customHeight="1">
      <c r="A29" s="550" t="s">
        <v>4111</v>
      </c>
      <c r="B29" s="548" t="s">
        <v>4153</v>
      </c>
      <c r="C29" s="548" t="s">
        <v>4154</v>
      </c>
    </row>
    <row r="30" spans="1:3" ht="14.5">
      <c r="A30" s="1640"/>
      <c r="B30" s="548" t="s">
        <v>4155</v>
      </c>
      <c r="C30" s="548" t="s">
        <v>4128</v>
      </c>
    </row>
    <row r="31" spans="1:3" ht="14.25" hidden="1" customHeight="1">
      <c r="A31" s="1640"/>
      <c r="B31" s="230"/>
      <c r="C31" s="230"/>
    </row>
    <row r="32" spans="1:3" ht="14.25" hidden="1" customHeight="1">
      <c r="A32" s="1640"/>
      <c r="B32" s="230"/>
      <c r="C32" s="230"/>
    </row>
    <row r="33" spans="2:3" ht="14.25" hidden="1" customHeight="1">
      <c r="B33" s="230"/>
      <c r="C33" s="230"/>
    </row>
    <row r="34" spans="2:3" ht="14.25" hidden="1" customHeight="1">
      <c r="B34" s="230"/>
      <c r="C34" s="230"/>
    </row>
    <row r="35" spans="2:3" ht="14.25" hidden="1" customHeight="1">
      <c r="B35" s="230"/>
      <c r="C35" s="230"/>
    </row>
    <row r="36" spans="2:3" ht="14.25" hidden="1" customHeight="1">
      <c r="B36" s="231"/>
      <c r="C36" s="231"/>
    </row>
    <row r="37" spans="2:3" ht="14" hidden="1">
      <c r="B37" s="231"/>
      <c r="C37" s="231"/>
    </row>
    <row r="38" spans="2:3" ht="14" hidden="1">
      <c r="B38" s="231"/>
      <c r="C38" s="231"/>
    </row>
    <row r="39" spans="2:3" ht="14" hidden="1">
      <c r="B39" s="231"/>
      <c r="C39" s="231"/>
    </row>
    <row r="40" spans="2:3" ht="14" hidden="1">
      <c r="B40" s="231"/>
      <c r="C40" s="231"/>
    </row>
    <row r="41" spans="2:3" ht="14" hidden="1">
      <c r="B41" s="231"/>
      <c r="C41" s="231"/>
    </row>
    <row r="42" spans="2:3" ht="14" hidden="1">
      <c r="B42" s="231"/>
      <c r="C42" s="231"/>
    </row>
    <row r="43" spans="2:3" ht="14" hidden="1">
      <c r="B43" s="231"/>
      <c r="C43" s="231"/>
    </row>
    <row r="44" spans="2:3" ht="14" hidden="1">
      <c r="B44" s="231"/>
      <c r="C44" s="231"/>
    </row>
    <row r="45" spans="2:3" ht="14" hidden="1">
      <c r="B45" s="231"/>
      <c r="C45" s="231"/>
    </row>
    <row r="46" spans="2:3" ht="14" hidden="1">
      <c r="B46" s="231"/>
      <c r="C46" s="231"/>
    </row>
    <row r="51" spans="2:3">
      <c r="B51" s="1640"/>
      <c r="C51" s="474"/>
    </row>
    <row r="52" spans="2:3">
      <c r="B52" s="1640"/>
      <c r="C52" s="474"/>
    </row>
    <row r="53" spans="2:3" ht="13.5">
      <c r="B53" s="580"/>
      <c r="C53" s="579"/>
    </row>
    <row r="54" spans="2:3">
      <c r="B54" s="494"/>
      <c r="C54" s="579"/>
    </row>
    <row r="55" spans="2:3" ht="13.5">
      <c r="B55" s="581"/>
      <c r="C55" s="579"/>
    </row>
    <row r="56" spans="2:3">
      <c r="B56" s="494"/>
      <c r="C56" s="579"/>
    </row>
    <row r="57" spans="2:3">
      <c r="B57" s="494"/>
      <c r="C57" s="579"/>
    </row>
    <row r="58" spans="2:3" ht="13.5">
      <c r="B58" s="581"/>
      <c r="C58" s="579"/>
    </row>
    <row r="59" spans="2:3">
      <c r="B59" s="582"/>
      <c r="C59" s="579"/>
    </row>
    <row r="60" spans="2:3">
      <c r="B60" s="582"/>
      <c r="C60" s="579"/>
    </row>
    <row r="61" spans="2:3" ht="13.5">
      <c r="B61" s="583"/>
      <c r="C61" s="579"/>
    </row>
    <row r="62" spans="2:3" ht="13.5">
      <c r="B62" s="583"/>
      <c r="C62" s="579"/>
    </row>
    <row r="63" spans="2:3" ht="13.5">
      <c r="B63" s="583"/>
      <c r="C63" s="579"/>
    </row>
    <row r="64" spans="2:3" ht="13.5">
      <c r="B64" s="583"/>
      <c r="C64" s="579"/>
    </row>
    <row r="65" spans="2:3">
      <c r="B65" s="494"/>
      <c r="C65" s="579"/>
    </row>
    <row r="66" spans="2:3" ht="13.5">
      <c r="B66" s="581"/>
      <c r="C66" s="579"/>
    </row>
    <row r="67" spans="2:3">
      <c r="B67" s="494"/>
      <c r="C67" s="579"/>
    </row>
    <row r="68" spans="2:3" ht="13.5">
      <c r="B68" s="581"/>
      <c r="C68" s="579"/>
    </row>
    <row r="69" spans="2:3" ht="13.5">
      <c r="B69" s="584"/>
      <c r="C69" s="579"/>
    </row>
    <row r="70" spans="2:3">
      <c r="B70" s="582"/>
      <c r="C70" s="579"/>
    </row>
    <row r="71" spans="2:3" ht="13.5">
      <c r="B71" s="585"/>
      <c r="C71" s="579"/>
    </row>
    <row r="72" spans="2:3" ht="13.5">
      <c r="B72" s="585"/>
      <c r="C72" s="579"/>
    </row>
    <row r="73" spans="2:3" ht="13.5">
      <c r="B73" s="585"/>
      <c r="C73" s="579"/>
    </row>
    <row r="74" spans="2:3" ht="13.5">
      <c r="B74" s="585"/>
      <c r="C74" s="579"/>
    </row>
    <row r="75" spans="2:3">
      <c r="B75" s="494"/>
      <c r="C75" s="579"/>
    </row>
    <row r="76" spans="2:3">
      <c r="B76" s="494"/>
      <c r="C76" s="579"/>
    </row>
    <row r="77" spans="2:3" ht="13.5">
      <c r="B77" s="580"/>
      <c r="C77" s="579"/>
    </row>
    <row r="78" spans="2:3">
      <c r="B78" s="494"/>
      <c r="C78" s="579"/>
    </row>
    <row r="79" spans="2:3" ht="13.5">
      <c r="B79" s="581"/>
      <c r="C79" s="579"/>
    </row>
    <row r="80" spans="2:3">
      <c r="B80" s="494"/>
      <c r="C80" s="579"/>
    </row>
    <row r="81" spans="2:3" ht="13.5">
      <c r="B81" s="581"/>
      <c r="C81" s="579"/>
    </row>
    <row r="82" spans="2:3">
      <c r="B82" s="582"/>
      <c r="C82" s="579"/>
    </row>
    <row r="83" spans="2:3" ht="13.5">
      <c r="B83" s="585"/>
      <c r="C83" s="579"/>
    </row>
    <row r="84" spans="2:3" ht="13.5">
      <c r="B84" s="585"/>
      <c r="C84" s="579"/>
    </row>
    <row r="85" spans="2:3" ht="13.5">
      <c r="B85" s="585"/>
      <c r="C85" s="579"/>
    </row>
    <row r="86" spans="2:3">
      <c r="B86" s="494"/>
      <c r="C86" s="579"/>
    </row>
    <row r="87" spans="2:3" ht="13.5">
      <c r="B87" s="581"/>
      <c r="C87" s="579"/>
    </row>
    <row r="88" spans="2:3">
      <c r="B88" s="494"/>
      <c r="C88" s="579"/>
    </row>
    <row r="89" spans="2:3" ht="13.5">
      <c r="B89" s="581"/>
      <c r="C89" s="579"/>
    </row>
    <row r="90" spans="2:3">
      <c r="B90" s="494"/>
      <c r="C90" s="579"/>
    </row>
    <row r="91" spans="2:3" ht="13.5">
      <c r="B91" s="581"/>
      <c r="C91" s="579"/>
    </row>
    <row r="92" spans="2:3">
      <c r="B92" s="494"/>
      <c r="C92" s="579"/>
    </row>
    <row r="93" spans="2:3" ht="13.5">
      <c r="B93" s="581"/>
      <c r="C93" s="579"/>
    </row>
    <row r="94" spans="2:3">
      <c r="B94" s="494"/>
      <c r="C94" s="579"/>
    </row>
    <row r="95" spans="2:3" ht="13.5">
      <c r="B95" s="581"/>
      <c r="C95" s="579"/>
    </row>
    <row r="96" spans="2:3">
      <c r="B96" s="494"/>
      <c r="C96" s="579"/>
    </row>
    <row r="97" spans="2:3" ht="13.5">
      <c r="B97" s="581"/>
      <c r="C97" s="579"/>
    </row>
    <row r="98" spans="2:3">
      <c r="B98" s="494"/>
      <c r="C98" s="579"/>
    </row>
    <row r="99" spans="2:3">
      <c r="B99" s="494"/>
      <c r="C99" s="579"/>
    </row>
    <row r="100" spans="2:3">
      <c r="B100" s="494"/>
      <c r="C100" s="579"/>
    </row>
    <row r="101" spans="2:3" ht="13.5">
      <c r="B101" s="581"/>
      <c r="C101" s="579"/>
    </row>
    <row r="102" spans="2:3">
      <c r="B102" s="494"/>
      <c r="C102" s="579"/>
    </row>
    <row r="103" spans="2:3">
      <c r="B103" s="494"/>
      <c r="C103" s="579"/>
    </row>
    <row r="104" spans="2:3" ht="13.5">
      <c r="B104" s="580"/>
      <c r="C104" s="579"/>
    </row>
    <row r="105" spans="2:3">
      <c r="B105" s="494"/>
      <c r="C105" s="579"/>
    </row>
    <row r="106" spans="2:3" ht="13.5">
      <c r="B106" s="581"/>
      <c r="C106" s="579"/>
    </row>
    <row r="107" spans="2:3" ht="13.5">
      <c r="B107" s="584"/>
      <c r="C107" s="579"/>
    </row>
    <row r="108" spans="2:3" ht="13.5">
      <c r="B108" s="585"/>
      <c r="C108" s="579"/>
    </row>
    <row r="109" spans="2:3" ht="13.5">
      <c r="B109" s="585"/>
      <c r="C109" s="579"/>
    </row>
    <row r="110" spans="2:3" ht="13.5">
      <c r="B110" s="585"/>
      <c r="C110" s="579"/>
    </row>
    <row r="111" spans="2:3" ht="13.5">
      <c r="B111" s="585"/>
      <c r="C111" s="579"/>
    </row>
    <row r="112" spans="2:3" ht="13.5">
      <c r="B112" s="585"/>
      <c r="C112" s="579"/>
    </row>
    <row r="113" spans="2:3">
      <c r="B113" s="494"/>
      <c r="C113" s="579"/>
    </row>
    <row r="114" spans="2:3" ht="13.5">
      <c r="B114" s="581"/>
      <c r="C114" s="579"/>
    </row>
    <row r="115" spans="2:3">
      <c r="B115" s="494"/>
      <c r="C115" s="579"/>
    </row>
    <row r="116" spans="2:3" ht="13.5">
      <c r="B116" s="581"/>
      <c r="C116" s="579"/>
    </row>
    <row r="117" spans="2:3">
      <c r="B117" s="586"/>
      <c r="C117" s="579"/>
    </row>
    <row r="118" spans="2:3" ht="13.5">
      <c r="B118" s="581"/>
      <c r="C118" s="579"/>
    </row>
    <row r="119" spans="2:3">
      <c r="B119" s="494"/>
      <c r="C119" s="579"/>
    </row>
    <row r="120" spans="2:3" ht="13.5">
      <c r="B120" s="581"/>
      <c r="C120" s="579"/>
    </row>
    <row r="121" spans="2:3">
      <c r="B121" s="586"/>
      <c r="C121" s="579"/>
    </row>
    <row r="122" spans="2:3" ht="13.5">
      <c r="B122" s="581"/>
      <c r="C122" s="579"/>
    </row>
    <row r="123" spans="2:3">
      <c r="B123" s="586"/>
      <c r="C123" s="579"/>
    </row>
    <row r="124" spans="2:3" ht="13.5">
      <c r="B124" s="581"/>
      <c r="C124" s="579"/>
    </row>
    <row r="125" spans="2:3">
      <c r="B125" s="494"/>
      <c r="C125" s="579"/>
    </row>
    <row r="126" spans="2:3" ht="13.5">
      <c r="B126" s="580"/>
      <c r="C126" s="579"/>
    </row>
    <row r="127" spans="2:3" ht="13.5">
      <c r="B127" s="584"/>
      <c r="C127" s="579"/>
    </row>
    <row r="128" spans="2:3">
      <c r="B128" s="582"/>
      <c r="C128" s="579"/>
    </row>
    <row r="129" spans="2:3" ht="13.5">
      <c r="B129" s="585"/>
      <c r="C129" s="579"/>
    </row>
    <row r="130" spans="2:3" ht="13.5">
      <c r="B130" s="585"/>
      <c r="C130" s="579"/>
    </row>
    <row r="131" spans="2:3" ht="13.5">
      <c r="B131" s="585"/>
      <c r="C131" s="579"/>
    </row>
    <row r="132" spans="2:3" ht="13.5">
      <c r="B132" s="585"/>
      <c r="C132" s="579"/>
    </row>
    <row r="133" spans="2:3">
      <c r="B133" s="587"/>
      <c r="C133" s="579"/>
    </row>
    <row r="134" spans="2:3" ht="13.5">
      <c r="B134" s="588"/>
      <c r="C134" s="579"/>
    </row>
    <row r="135" spans="2:3" ht="13.5">
      <c r="B135" s="588"/>
      <c r="C135" s="579"/>
    </row>
    <row r="136" spans="2:3">
      <c r="B136" s="589"/>
      <c r="C136" s="579"/>
    </row>
    <row r="137" spans="2:3" ht="13.5">
      <c r="B137" s="590"/>
      <c r="C137" s="579"/>
    </row>
    <row r="138" spans="2:3" ht="13.5">
      <c r="B138" s="591"/>
      <c r="C138" s="579"/>
    </row>
    <row r="139" spans="2:3" ht="13.5">
      <c r="B139" s="590"/>
      <c r="C139" s="579"/>
    </row>
    <row r="140" spans="2:3" ht="13.5">
      <c r="B140" s="591"/>
      <c r="C140" s="579"/>
    </row>
    <row r="141" spans="2:3" ht="13.5">
      <c r="B141" s="590"/>
      <c r="C141" s="579"/>
    </row>
    <row r="142" spans="2:3">
      <c r="B142" s="592"/>
      <c r="C142" s="579"/>
    </row>
    <row r="143" spans="2:3">
      <c r="B143" s="592"/>
      <c r="C143" s="579"/>
    </row>
    <row r="144" spans="2:3" ht="13.5">
      <c r="B144" s="584"/>
      <c r="C144" s="579"/>
    </row>
    <row r="145" spans="2:3">
      <c r="B145" s="582"/>
      <c r="C145" s="579"/>
    </row>
    <row r="146" spans="2:3">
      <c r="B146" s="593"/>
      <c r="C146" s="579"/>
    </row>
    <row r="147" spans="2:3" ht="13.5">
      <c r="B147" s="594"/>
      <c r="C147" s="579"/>
    </row>
    <row r="148" spans="2:3">
      <c r="B148" s="587"/>
      <c r="C148" s="579"/>
    </row>
    <row r="149" spans="2:3" ht="13.5">
      <c r="B149" s="588"/>
      <c r="C149" s="579"/>
    </row>
    <row r="150" spans="2:3" ht="13.5">
      <c r="B150" s="588"/>
      <c r="C150" s="579"/>
    </row>
    <row r="151" spans="2:3">
      <c r="B151" s="589"/>
      <c r="C151" s="579"/>
    </row>
    <row r="152" spans="2:3" ht="13.5">
      <c r="B152" s="590"/>
      <c r="C152" s="579"/>
    </row>
    <row r="153" spans="2:3" ht="13.5">
      <c r="B153" s="590"/>
      <c r="C153" s="579"/>
    </row>
    <row r="154" spans="2:3" ht="13.5">
      <c r="B154" s="590"/>
      <c r="C154" s="579"/>
    </row>
    <row r="155" spans="2:3" ht="13.5">
      <c r="B155" s="590"/>
      <c r="C155" s="579"/>
    </row>
    <row r="156" spans="2:3">
      <c r="B156" s="592"/>
      <c r="C156" s="579"/>
    </row>
    <row r="157" spans="2:3">
      <c r="B157" s="595"/>
      <c r="C157" s="579"/>
    </row>
    <row r="158" spans="2:3" ht="13.5">
      <c r="B158" s="584"/>
      <c r="C158" s="579"/>
    </row>
    <row r="159" spans="2:3">
      <c r="B159" s="582"/>
      <c r="C159" s="579"/>
    </row>
    <row r="160" spans="2:3" ht="13.5">
      <c r="B160" s="594"/>
      <c r="C160" s="579"/>
    </row>
    <row r="161" spans="2:3">
      <c r="B161" s="587"/>
      <c r="C161" s="579"/>
    </row>
    <row r="162" spans="2:3" ht="13.5">
      <c r="B162" s="588"/>
      <c r="C162" s="579"/>
    </row>
    <row r="163" spans="2:3" ht="13.5">
      <c r="B163" s="588"/>
      <c r="C163" s="579"/>
    </row>
    <row r="164" spans="2:3" ht="13.5">
      <c r="B164" s="588"/>
      <c r="C164" s="579"/>
    </row>
    <row r="165" spans="2:3" ht="13.5">
      <c r="B165" s="596"/>
      <c r="C165" s="579"/>
    </row>
    <row r="166" spans="2:3" ht="13.5">
      <c r="B166" s="596"/>
      <c r="C166" s="579"/>
    </row>
    <row r="167" spans="2:3" ht="13.5">
      <c r="B167" s="584"/>
      <c r="C167" s="579"/>
    </row>
    <row r="168" spans="2:3">
      <c r="B168" s="582"/>
      <c r="C168" s="579"/>
    </row>
    <row r="169" spans="2:3" ht="13.5">
      <c r="B169" s="585"/>
      <c r="C169" s="579"/>
    </row>
    <row r="170" spans="2:3">
      <c r="B170" s="587"/>
      <c r="C170" s="579"/>
    </row>
    <row r="171" spans="2:3" ht="13.5">
      <c r="B171" s="588"/>
      <c r="C171" s="579"/>
    </row>
    <row r="172" spans="2:3" ht="13.5">
      <c r="B172" s="588"/>
      <c r="C172" s="579"/>
    </row>
    <row r="173" spans="2:3">
      <c r="B173" s="592"/>
      <c r="C173" s="579"/>
    </row>
    <row r="174" spans="2:3" ht="13.5">
      <c r="B174" s="584"/>
      <c r="C174" s="579"/>
    </row>
    <row r="175" spans="2:3" ht="13.5">
      <c r="B175" s="597"/>
      <c r="C175" s="579"/>
    </row>
    <row r="176" spans="2:3" ht="13.5">
      <c r="B176" s="597"/>
      <c r="C176" s="579"/>
    </row>
    <row r="177" spans="2:3">
      <c r="B177" s="1321"/>
      <c r="C177" s="1322"/>
    </row>
    <row r="178" spans="2:3">
      <c r="B178" s="1323"/>
      <c r="C178" s="1322"/>
    </row>
    <row r="179" spans="2:3">
      <c r="B179" s="1323"/>
      <c r="C179" s="1322"/>
    </row>
    <row r="180" spans="2:3" ht="13.5">
      <c r="B180" s="585"/>
      <c r="C180" s="579"/>
    </row>
    <row r="181" spans="2:3" ht="13.5">
      <c r="B181" s="588"/>
      <c r="C181" s="579"/>
    </row>
    <row r="182" spans="2:3" ht="13.5">
      <c r="B182" s="588"/>
      <c r="C182" s="579"/>
    </row>
    <row r="183" spans="2:3" ht="13.5">
      <c r="B183" s="588"/>
      <c r="C183" s="579"/>
    </row>
    <row r="184" spans="2:3" ht="13.5">
      <c r="B184" s="596"/>
      <c r="C184" s="579"/>
    </row>
    <row r="185" spans="2:3" ht="13.5">
      <c r="B185" s="584"/>
      <c r="C185" s="579"/>
    </row>
    <row r="186" spans="2:3" ht="13.5">
      <c r="B186" s="597"/>
      <c r="C186" s="579"/>
    </row>
    <row r="187" spans="2:3" ht="13.5">
      <c r="B187" s="585"/>
      <c r="C187" s="579"/>
    </row>
    <row r="188" spans="2:3" ht="13.5">
      <c r="B188" s="598"/>
      <c r="C188" s="579"/>
    </row>
    <row r="189" spans="2:3" ht="13.5">
      <c r="B189" s="588"/>
      <c r="C189" s="579"/>
    </row>
    <row r="190" spans="2:3" ht="13.5">
      <c r="B190" s="588"/>
      <c r="C190" s="579"/>
    </row>
    <row r="191" spans="2:3" ht="13.5">
      <c r="B191" s="588"/>
      <c r="C191" s="579"/>
    </row>
    <row r="192" spans="2:3" ht="13.5">
      <c r="B192" s="599"/>
      <c r="C192" s="579"/>
    </row>
    <row r="193" spans="2:3" ht="13.5">
      <c r="B193" s="599"/>
      <c r="C193" s="579"/>
    </row>
    <row r="194" spans="2:3" ht="13.5">
      <c r="B194" s="580"/>
      <c r="C194" s="579"/>
    </row>
    <row r="195" spans="2:3">
      <c r="B195" s="494"/>
      <c r="C195" s="579"/>
    </row>
    <row r="196" spans="2:3" ht="13.5">
      <c r="B196" s="581"/>
      <c r="C196" s="579"/>
    </row>
    <row r="197" spans="2:3" ht="13.5">
      <c r="B197" s="599"/>
      <c r="C197" s="579"/>
    </row>
    <row r="198" spans="2:3" ht="13.5">
      <c r="B198" s="599"/>
      <c r="C198" s="579"/>
    </row>
    <row r="199" spans="2:3" ht="13.5">
      <c r="B199" s="581"/>
      <c r="C199" s="579"/>
    </row>
    <row r="200" spans="2:3" ht="13.5">
      <c r="B200" s="599"/>
      <c r="C200" s="579"/>
    </row>
    <row r="201" spans="2:3">
      <c r="B201" s="494"/>
      <c r="C201" s="579"/>
    </row>
    <row r="202" spans="2:3">
      <c r="B202" s="1640"/>
      <c r="C202" s="474"/>
    </row>
    <row r="203" spans="2:3">
      <c r="B203" s="1640"/>
      <c r="C203" s="474"/>
    </row>
    <row r="204" spans="2:3">
      <c r="B204" s="1640"/>
      <c r="C204" s="474"/>
    </row>
    <row r="205" spans="2:3">
      <c r="B205" s="1640"/>
      <c r="C205" s="474"/>
    </row>
    <row r="206" spans="2:3">
      <c r="B206" s="1640"/>
      <c r="C206" s="474"/>
    </row>
    <row r="207" spans="2:3">
      <c r="B207" s="1640"/>
      <c r="C207" s="474"/>
    </row>
    <row r="208" spans="2:3">
      <c r="B208" s="1640"/>
      <c r="C208" s="474"/>
    </row>
    <row r="209" spans="3:3">
      <c r="C209" s="474"/>
    </row>
    <row r="210" spans="3:3">
      <c r="C210" s="474"/>
    </row>
    <row r="211" spans="3:3">
      <c r="C211" s="474"/>
    </row>
    <row r="212" spans="3:3">
      <c r="C212" s="474"/>
    </row>
    <row r="213" spans="3:3">
      <c r="C213" s="474"/>
    </row>
    <row r="214" spans="3:3">
      <c r="C214" s="474"/>
    </row>
    <row r="215" spans="3:3">
      <c r="C215" s="474"/>
    </row>
    <row r="216" spans="3:3">
      <c r="C216" s="474"/>
    </row>
    <row r="217" spans="3:3">
      <c r="C217" s="474"/>
    </row>
    <row r="218" spans="3:3">
      <c r="C218" s="474"/>
    </row>
    <row r="219" spans="3:3">
      <c r="C219" s="474"/>
    </row>
    <row r="220" spans="3:3">
      <c r="C220" s="474"/>
    </row>
    <row r="221" spans="3:3">
      <c r="C221" s="474"/>
    </row>
    <row r="222" spans="3:3">
      <c r="C222" s="474"/>
    </row>
    <row r="223" spans="3:3">
      <c r="C223" s="474"/>
    </row>
    <row r="224" spans="3:3">
      <c r="C224" s="474"/>
    </row>
    <row r="225" spans="3:3">
      <c r="C225" s="474"/>
    </row>
    <row r="226" spans="3:3">
      <c r="C226" s="474"/>
    </row>
    <row r="227" spans="3:3">
      <c r="C227" s="474"/>
    </row>
    <row r="228" spans="3:3">
      <c r="C228" s="474"/>
    </row>
    <row r="229" spans="3:3">
      <c r="C229" s="474"/>
    </row>
    <row r="230" spans="3:3">
      <c r="C230" s="474"/>
    </row>
    <row r="231" spans="3:3">
      <c r="C231" s="474"/>
    </row>
    <row r="232" spans="3:3">
      <c r="C232" s="474"/>
    </row>
    <row r="233" spans="3:3">
      <c r="C233" s="474"/>
    </row>
    <row r="234" spans="3:3">
      <c r="C234" s="474"/>
    </row>
    <row r="235" spans="3:3">
      <c r="C235" s="474"/>
    </row>
    <row r="236" spans="3:3">
      <c r="C236" s="474"/>
    </row>
    <row r="237" spans="3:3">
      <c r="C237" s="474"/>
    </row>
    <row r="238" spans="3:3">
      <c r="C238" s="474"/>
    </row>
    <row r="239" spans="3:3">
      <c r="C239" s="474"/>
    </row>
    <row r="240" spans="3:3">
      <c r="C240" s="474"/>
    </row>
    <row r="241" spans="3:3">
      <c r="C241" s="474"/>
    </row>
    <row r="242" spans="3:3">
      <c r="C242" s="474"/>
    </row>
    <row r="243" spans="3:3">
      <c r="C243" s="474"/>
    </row>
    <row r="244" spans="3:3">
      <c r="C244" s="474"/>
    </row>
    <row r="245" spans="3:3">
      <c r="C245" s="474"/>
    </row>
    <row r="246" spans="3:3">
      <c r="C246" s="474"/>
    </row>
    <row r="247" spans="3:3">
      <c r="C247" s="474"/>
    </row>
    <row r="248" spans="3:3">
      <c r="C248" s="474"/>
    </row>
    <row r="249" spans="3:3">
      <c r="C249" s="474"/>
    </row>
    <row r="250" spans="3:3">
      <c r="C250" s="474"/>
    </row>
    <row r="251" spans="3:3">
      <c r="C251" s="474"/>
    </row>
    <row r="252" spans="3:3">
      <c r="C252" s="474"/>
    </row>
    <row r="253" spans="3:3">
      <c r="C253" s="474"/>
    </row>
    <row r="254" spans="3:3">
      <c r="C254" s="474"/>
    </row>
    <row r="255" spans="3:3">
      <c r="C255" s="1640"/>
    </row>
  </sheetData>
  <sheetProtection password="E8EF" sheet="1" objects="1" scenarios="1"/>
  <mergeCells count="1">
    <mergeCell ref="B5:C5"/>
  </mergeCells>
  <phoneticPr fontId="0" type="noConversion"/>
  <pageMargins left="0.25" right="0.25" top="0.25" bottom="0.25"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L68"/>
  <sheetViews>
    <sheetView showGridLines="0" showRowColHeaders="0" workbookViewId="0"/>
  </sheetViews>
  <sheetFormatPr defaultColWidth="8.7265625" defaultRowHeight="12.5"/>
  <sheetData>
    <row r="1" spans="1:38">
      <c r="A1" s="601"/>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row>
    <row r="2" spans="1:38">
      <c r="A2" s="601"/>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row>
    <row r="3" spans="1:38">
      <c r="A3" s="601"/>
      <c r="B3" s="601"/>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38" ht="35">
      <c r="A4" s="601"/>
      <c r="B4" s="601"/>
      <c r="C4" s="602" t="s">
        <v>3882</v>
      </c>
      <c r="D4" s="601"/>
      <c r="E4" s="601"/>
      <c r="F4" s="601"/>
      <c r="G4" s="601"/>
      <c r="H4" s="601"/>
      <c r="I4" s="601"/>
      <c r="J4" s="601"/>
      <c r="K4" s="601"/>
      <c r="L4" s="601"/>
      <c r="M4" s="601"/>
      <c r="N4" s="601"/>
      <c r="O4" s="601"/>
      <c r="P4" s="601"/>
      <c r="Q4" s="601"/>
      <c r="R4" s="601"/>
      <c r="S4" s="601"/>
      <c r="T4" s="601"/>
      <c r="U4" s="601"/>
      <c r="V4" s="601"/>
      <c r="W4" s="601"/>
      <c r="X4" s="601"/>
      <c r="Y4" s="601"/>
      <c r="Z4" s="601"/>
      <c r="AA4" s="601"/>
      <c r="AB4" s="601"/>
      <c r="AC4" s="601"/>
      <c r="AD4" s="601"/>
      <c r="AE4" s="601"/>
      <c r="AF4" s="601"/>
      <c r="AG4" s="601"/>
      <c r="AH4" s="601"/>
      <c r="AI4" s="601"/>
      <c r="AJ4" s="601"/>
      <c r="AK4" s="601"/>
      <c r="AL4" s="601"/>
    </row>
    <row r="5" spans="1:38">
      <c r="A5" s="601"/>
      <c r="B5" s="601"/>
      <c r="C5" s="601"/>
      <c r="D5" s="601"/>
      <c r="E5" s="601"/>
      <c r="F5" s="601"/>
      <c r="G5" s="601"/>
      <c r="H5" s="601"/>
      <c r="I5" s="601"/>
      <c r="J5" s="601"/>
      <c r="K5" s="601"/>
      <c r="L5" s="601"/>
      <c r="M5" s="601"/>
      <c r="N5" s="601"/>
      <c r="O5" s="601"/>
      <c r="P5" s="601"/>
      <c r="Q5" s="601"/>
      <c r="R5" s="601"/>
      <c r="S5" s="601"/>
      <c r="T5" s="601"/>
      <c r="U5" s="601"/>
      <c r="V5" s="601"/>
      <c r="W5" s="601"/>
      <c r="X5" s="601"/>
      <c r="Y5" s="601"/>
      <c r="Z5" s="601"/>
      <c r="AA5" s="601"/>
      <c r="AB5" s="601"/>
      <c r="AC5" s="601"/>
      <c r="AD5" s="601"/>
      <c r="AE5" s="601"/>
      <c r="AF5" s="601"/>
      <c r="AG5" s="601"/>
      <c r="AH5" s="601"/>
      <c r="AI5" s="601"/>
      <c r="AJ5" s="601"/>
      <c r="AK5" s="601"/>
      <c r="AL5" s="601"/>
    </row>
    <row r="6" spans="1:38" ht="18" customHeight="1">
      <c r="A6" s="601"/>
      <c r="B6" s="601"/>
      <c r="C6" s="605" t="s">
        <v>3883</v>
      </c>
      <c r="D6" s="601"/>
      <c r="E6" s="601"/>
      <c r="F6" s="601"/>
      <c r="G6" s="601"/>
      <c r="H6" s="601"/>
      <c r="I6" s="601"/>
      <c r="J6" s="601"/>
      <c r="K6" s="601"/>
      <c r="L6" s="601"/>
      <c r="M6" s="601"/>
      <c r="N6" s="601"/>
      <c r="O6" s="601"/>
      <c r="P6" s="601"/>
      <c r="Q6" s="601"/>
      <c r="R6" s="601"/>
      <c r="S6" s="601"/>
      <c r="T6" s="601"/>
      <c r="U6" s="601"/>
      <c r="V6" s="601"/>
      <c r="W6" s="601"/>
      <c r="X6" s="601"/>
      <c r="Y6" s="601"/>
      <c r="Z6" s="601"/>
      <c r="AA6" s="601"/>
      <c r="AB6" s="601"/>
      <c r="AC6" s="601"/>
      <c r="AD6" s="601"/>
      <c r="AE6" s="601"/>
      <c r="AF6" s="601"/>
      <c r="AG6" s="601"/>
      <c r="AH6" s="601"/>
      <c r="AI6" s="601"/>
      <c r="AJ6" s="601"/>
      <c r="AK6" s="601"/>
      <c r="AL6" s="601"/>
    </row>
    <row r="7" spans="1:38" ht="18" customHeight="1">
      <c r="A7" s="601"/>
      <c r="B7" s="601"/>
      <c r="C7" s="603" t="s">
        <v>3884</v>
      </c>
      <c r="D7" s="601"/>
      <c r="E7" s="601"/>
      <c r="F7" s="601"/>
      <c r="G7" s="601"/>
      <c r="H7" s="601"/>
      <c r="I7" s="601"/>
      <c r="J7" s="601"/>
      <c r="K7" s="601"/>
      <c r="L7" s="601"/>
      <c r="M7" s="601"/>
      <c r="N7" s="601"/>
      <c r="O7" s="601"/>
      <c r="P7" s="601"/>
      <c r="Q7" s="601"/>
      <c r="R7" s="601"/>
      <c r="S7" s="601"/>
      <c r="T7" s="601"/>
      <c r="U7" s="601"/>
      <c r="V7" s="601"/>
      <c r="W7" s="601"/>
      <c r="X7" s="601"/>
      <c r="Y7" s="601"/>
      <c r="Z7" s="601"/>
      <c r="AA7" s="601"/>
      <c r="AB7" s="601"/>
      <c r="AC7" s="601"/>
      <c r="AD7" s="601"/>
      <c r="AE7" s="601"/>
      <c r="AF7" s="601"/>
      <c r="AG7" s="601"/>
      <c r="AH7" s="601"/>
      <c r="AI7" s="601"/>
      <c r="AJ7" s="601"/>
      <c r="AK7" s="601"/>
      <c r="AL7" s="601"/>
    </row>
    <row r="8" spans="1:38" ht="18" customHeight="1">
      <c r="A8" s="601"/>
      <c r="B8" s="601"/>
      <c r="C8" s="603" t="s">
        <v>3885</v>
      </c>
      <c r="D8" s="601"/>
      <c r="E8" s="601"/>
      <c r="F8" s="601"/>
      <c r="G8" s="601"/>
      <c r="H8" s="601"/>
      <c r="I8" s="601"/>
      <c r="J8" s="601"/>
      <c r="K8" s="601"/>
      <c r="L8" s="601"/>
      <c r="M8" s="601"/>
      <c r="N8" s="601"/>
      <c r="O8" s="601"/>
      <c r="P8" s="601"/>
      <c r="Q8" s="601"/>
      <c r="R8" s="601"/>
      <c r="S8" s="601"/>
      <c r="T8" s="601"/>
      <c r="U8" s="601"/>
      <c r="V8" s="601"/>
      <c r="W8" s="601"/>
      <c r="X8" s="601"/>
      <c r="Y8" s="601"/>
      <c r="Z8" s="601"/>
      <c r="AA8" s="601"/>
      <c r="AB8" s="601"/>
      <c r="AC8" s="601"/>
      <c r="AD8" s="601"/>
      <c r="AE8" s="601"/>
      <c r="AF8" s="601"/>
      <c r="AG8" s="601"/>
      <c r="AH8" s="601"/>
      <c r="AI8" s="601"/>
      <c r="AJ8" s="601"/>
      <c r="AK8" s="601"/>
      <c r="AL8" s="601"/>
    </row>
    <row r="9" spans="1:38" ht="18" customHeight="1">
      <c r="A9" s="601"/>
      <c r="B9" s="601"/>
      <c r="C9" s="604" t="s">
        <v>3886</v>
      </c>
      <c r="D9" s="601"/>
      <c r="E9" s="601"/>
      <c r="F9" s="601"/>
      <c r="G9" s="601"/>
      <c r="H9" s="601"/>
      <c r="I9" s="601"/>
      <c r="J9" s="601"/>
      <c r="K9" s="601"/>
      <c r="L9" s="601"/>
      <c r="M9" s="601"/>
      <c r="N9" s="601"/>
      <c r="O9" s="601"/>
      <c r="P9" s="601"/>
      <c r="Q9" s="601"/>
      <c r="R9" s="601"/>
      <c r="S9" s="601"/>
      <c r="T9" s="601"/>
      <c r="U9" s="601"/>
      <c r="V9" s="601"/>
      <c r="W9" s="601"/>
      <c r="X9" s="601"/>
      <c r="Y9" s="601"/>
      <c r="Z9" s="601"/>
      <c r="AA9" s="601"/>
      <c r="AB9" s="601"/>
      <c r="AC9" s="601"/>
      <c r="AD9" s="601"/>
      <c r="AE9" s="601"/>
      <c r="AF9" s="601"/>
      <c r="AG9" s="601"/>
      <c r="AH9" s="601"/>
      <c r="AI9" s="601"/>
      <c r="AJ9" s="601"/>
      <c r="AK9" s="601"/>
      <c r="AL9" s="601"/>
    </row>
    <row r="10" spans="1:38" ht="18">
      <c r="A10" s="601"/>
      <c r="B10" s="601"/>
      <c r="C10" s="604"/>
      <c r="D10" s="601"/>
      <c r="E10" s="601"/>
      <c r="F10" s="601"/>
      <c r="G10" s="601"/>
      <c r="H10" s="601"/>
      <c r="I10" s="601"/>
      <c r="J10" s="601"/>
      <c r="K10" s="601"/>
      <c r="L10" s="601"/>
      <c r="M10" s="601"/>
      <c r="N10" s="601"/>
      <c r="O10" s="601"/>
      <c r="P10" s="601"/>
      <c r="Q10" s="601"/>
      <c r="R10" s="601"/>
      <c r="S10" s="601"/>
      <c r="T10" s="601"/>
      <c r="U10" s="601"/>
      <c r="V10" s="601"/>
      <c r="W10" s="601"/>
      <c r="X10" s="601"/>
      <c r="Y10" s="601"/>
      <c r="Z10" s="601"/>
      <c r="AA10" s="601"/>
      <c r="AB10" s="601"/>
      <c r="AC10" s="601"/>
      <c r="AD10" s="601"/>
      <c r="AE10" s="601"/>
      <c r="AF10" s="601"/>
      <c r="AG10" s="601"/>
      <c r="AH10" s="601"/>
      <c r="AI10" s="601"/>
      <c r="AJ10" s="601"/>
      <c r="AK10" s="601"/>
      <c r="AL10" s="601"/>
    </row>
    <row r="11" spans="1:38" ht="18">
      <c r="A11" s="601"/>
      <c r="B11" s="601"/>
      <c r="C11" s="604" t="s">
        <v>3887</v>
      </c>
      <c r="D11" s="601"/>
      <c r="E11" s="601"/>
      <c r="F11" s="601"/>
      <c r="G11" s="601"/>
      <c r="H11" s="601"/>
      <c r="I11" s="601"/>
      <c r="J11" s="601"/>
      <c r="K11" s="601"/>
      <c r="L11" s="601"/>
      <c r="M11" s="601"/>
      <c r="N11" s="601"/>
      <c r="O11" s="601"/>
      <c r="P11" s="601"/>
      <c r="Q11" s="601"/>
      <c r="R11" s="601"/>
      <c r="S11" s="601"/>
      <c r="T11" s="601"/>
      <c r="U11" s="601"/>
      <c r="V11" s="601"/>
      <c r="W11" s="601"/>
      <c r="X11" s="601"/>
      <c r="Y11" s="601"/>
      <c r="Z11" s="601"/>
      <c r="AA11" s="601"/>
      <c r="AB11" s="601"/>
      <c r="AC11" s="601"/>
      <c r="AD11" s="601"/>
      <c r="AE11" s="601"/>
      <c r="AF11" s="601"/>
      <c r="AG11" s="601"/>
      <c r="AH11" s="601"/>
      <c r="AI11" s="601"/>
      <c r="AJ11" s="601"/>
      <c r="AK11" s="601"/>
      <c r="AL11" s="601"/>
    </row>
    <row r="12" spans="1:38">
      <c r="A12" s="601"/>
      <c r="B12" s="601"/>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row>
    <row r="13" spans="1:38">
      <c r="A13" s="601"/>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row>
    <row r="14" spans="1:38">
      <c r="A14" s="601"/>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c r="AH14" s="601"/>
      <c r="AI14" s="601"/>
      <c r="AJ14" s="601"/>
      <c r="AK14" s="601"/>
      <c r="AL14" s="601"/>
    </row>
    <row r="15" spans="1:38">
      <c r="A15" s="601"/>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c r="AH15" s="601"/>
      <c r="AI15" s="601"/>
      <c r="AJ15" s="601"/>
      <c r="AK15" s="601"/>
      <c r="AL15" s="601"/>
    </row>
    <row r="16" spans="1:38">
      <c r="A16" s="601"/>
      <c r="B16" s="601"/>
      <c r="C16" s="601"/>
      <c r="D16" s="601"/>
      <c r="E16" s="601"/>
      <c r="F16" s="601"/>
      <c r="G16" s="601"/>
      <c r="H16" s="601"/>
      <c r="I16" s="601"/>
      <c r="J16" s="601"/>
      <c r="K16" s="601"/>
      <c r="L16" s="601"/>
      <c r="M16" s="601"/>
      <c r="N16" s="601"/>
      <c r="O16" s="601"/>
      <c r="P16" s="601"/>
      <c r="Q16" s="601"/>
      <c r="R16" s="601"/>
      <c r="S16" s="601"/>
      <c r="T16" s="601"/>
      <c r="U16" s="601"/>
      <c r="V16" s="601"/>
      <c r="W16" s="601"/>
      <c r="X16" s="601"/>
      <c r="Y16" s="601"/>
      <c r="Z16" s="601"/>
      <c r="AA16" s="601"/>
      <c r="AB16" s="601"/>
      <c r="AC16" s="601"/>
      <c r="AD16" s="601"/>
      <c r="AE16" s="601"/>
      <c r="AF16" s="601"/>
      <c r="AG16" s="601"/>
      <c r="AH16" s="601"/>
      <c r="AI16" s="601"/>
      <c r="AJ16" s="601"/>
      <c r="AK16" s="601"/>
      <c r="AL16" s="601"/>
    </row>
    <row r="17" spans="1:38">
      <c r="A17" s="601"/>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row>
    <row r="18" spans="1:38" ht="18">
      <c r="A18" s="601"/>
      <c r="B18" s="1349"/>
      <c r="C18" s="1723" t="s">
        <v>3888</v>
      </c>
      <c r="D18" s="1724"/>
      <c r="E18" s="1724"/>
      <c r="F18" s="1724"/>
      <c r="G18" s="1724"/>
      <c r="H18" s="1724"/>
      <c r="I18" s="1724"/>
      <c r="J18" s="1724"/>
      <c r="K18" s="1724"/>
      <c r="L18" s="601"/>
      <c r="M18" s="601"/>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1"/>
      <c r="AK18" s="601"/>
      <c r="AL18" s="601"/>
    </row>
    <row r="19" spans="1:38">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row>
    <row r="20" spans="1:38">
      <c r="A20" s="601"/>
      <c r="B20" s="601"/>
      <c r="C20" s="601"/>
      <c r="D20" s="601"/>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row>
    <row r="21" spans="1:38">
      <c r="A21" s="601"/>
      <c r="B21" s="601"/>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row>
    <row r="22" spans="1:38">
      <c r="A22" s="601"/>
      <c r="B22" s="601"/>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row>
    <row r="23" spans="1:38">
      <c r="A23" s="601"/>
      <c r="B23" s="601"/>
      <c r="C23" s="601"/>
      <c r="D23" s="601"/>
      <c r="E23" s="601"/>
      <c r="F23" s="601"/>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c r="AH23" s="601"/>
      <c r="AI23" s="601"/>
      <c r="AJ23" s="601"/>
      <c r="AK23" s="601"/>
      <c r="AL23" s="601"/>
    </row>
    <row r="24" spans="1:38">
      <c r="A24" s="601"/>
      <c r="B24" s="601"/>
      <c r="C24" s="601"/>
      <c r="D24" s="601"/>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row>
    <row r="25" spans="1:38">
      <c r="A25" s="601"/>
      <c r="B25" s="601"/>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row>
    <row r="26" spans="1:38">
      <c r="A26" s="601"/>
      <c r="B26" s="601"/>
      <c r="C26" s="601"/>
      <c r="D26" s="601"/>
      <c r="E26" s="601"/>
      <c r="F26" s="601"/>
      <c r="G26" s="601"/>
      <c r="H26" s="601"/>
      <c r="I26" s="601"/>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c r="AK26" s="601"/>
      <c r="AL26" s="601"/>
    </row>
    <row r="27" spans="1:38">
      <c r="A27" s="601"/>
      <c r="B27" s="601"/>
      <c r="C27" s="601"/>
      <c r="D27" s="601"/>
      <c r="E27" s="601"/>
      <c r="F27" s="601"/>
      <c r="G27" s="601"/>
      <c r="H27" s="601"/>
      <c r="I27" s="601"/>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c r="AK27" s="601"/>
      <c r="AL27" s="601"/>
    </row>
    <row r="28" spans="1:38">
      <c r="A28" s="601"/>
      <c r="B28" s="601"/>
      <c r="C28" s="601"/>
      <c r="D28" s="601"/>
      <c r="E28" s="601"/>
      <c r="F28" s="601"/>
      <c r="G28" s="601"/>
      <c r="H28" s="601"/>
      <c r="I28" s="601"/>
      <c r="J28" s="601"/>
      <c r="K28" s="601"/>
      <c r="L28" s="601"/>
      <c r="M28" s="601"/>
      <c r="N28" s="601"/>
      <c r="O28" s="601"/>
      <c r="P28" s="601"/>
      <c r="Q28" s="601"/>
      <c r="R28" s="601"/>
      <c r="S28" s="601"/>
      <c r="T28" s="601"/>
      <c r="U28" s="601"/>
      <c r="V28" s="601"/>
      <c r="W28" s="601"/>
      <c r="X28" s="601"/>
      <c r="Y28" s="601"/>
      <c r="Z28" s="601"/>
      <c r="AA28" s="601"/>
      <c r="AB28" s="601"/>
      <c r="AC28" s="601"/>
      <c r="AD28" s="601"/>
      <c r="AE28" s="601"/>
      <c r="AF28" s="601"/>
      <c r="AG28" s="601"/>
      <c r="AH28" s="601"/>
      <c r="AI28" s="601"/>
      <c r="AJ28" s="601"/>
      <c r="AK28" s="601"/>
      <c r="AL28" s="601"/>
    </row>
    <row r="29" spans="1:38">
      <c r="A29" s="601"/>
      <c r="B29" s="601"/>
      <c r="C29" s="601"/>
      <c r="D29" s="601"/>
      <c r="E29" s="601"/>
      <c r="F29" s="601"/>
      <c r="G29" s="601"/>
      <c r="H29" s="601"/>
      <c r="I29" s="601"/>
      <c r="J29" s="601"/>
      <c r="K29" s="601"/>
      <c r="L29" s="601"/>
      <c r="M29" s="601"/>
      <c r="N29" s="601"/>
      <c r="O29" s="601"/>
      <c r="P29" s="601"/>
      <c r="Q29" s="601"/>
      <c r="R29" s="601"/>
      <c r="S29" s="601"/>
      <c r="T29" s="601"/>
      <c r="U29" s="601"/>
      <c r="V29" s="601"/>
      <c r="W29" s="601"/>
      <c r="X29" s="601"/>
      <c r="Y29" s="601"/>
      <c r="Z29" s="601"/>
      <c r="AA29" s="601"/>
      <c r="AB29" s="601"/>
      <c r="AC29" s="601"/>
      <c r="AD29" s="601"/>
      <c r="AE29" s="601"/>
      <c r="AF29" s="601"/>
      <c r="AG29" s="601"/>
      <c r="AH29" s="601"/>
      <c r="AI29" s="601"/>
      <c r="AJ29" s="601"/>
      <c r="AK29" s="601"/>
      <c r="AL29" s="601"/>
    </row>
    <row r="30" spans="1:38">
      <c r="A30" s="601"/>
      <c r="B30" s="601"/>
      <c r="C30" s="601"/>
      <c r="D30" s="601"/>
      <c r="E30" s="601"/>
      <c r="F30" s="601"/>
      <c r="G30" s="601"/>
      <c r="H30" s="601"/>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row>
    <row r="31" spans="1:38">
      <c r="A31" s="601"/>
      <c r="B31" s="601"/>
      <c r="C31" s="601"/>
      <c r="D31" s="601"/>
      <c r="E31" s="601"/>
      <c r="F31" s="601"/>
      <c r="G31" s="601"/>
      <c r="H31" s="601"/>
      <c r="I31" s="601"/>
      <c r="J31" s="601"/>
      <c r="K31" s="601"/>
      <c r="L31" s="601"/>
      <c r="M31" s="601"/>
      <c r="N31" s="601"/>
      <c r="O31" s="601"/>
      <c r="P31" s="601"/>
      <c r="Q31" s="601"/>
      <c r="R31" s="601"/>
      <c r="S31" s="601"/>
      <c r="T31" s="601"/>
      <c r="U31" s="601"/>
      <c r="V31" s="601"/>
      <c r="W31" s="601"/>
      <c r="X31" s="601"/>
      <c r="Y31" s="601"/>
      <c r="Z31" s="601"/>
      <c r="AA31" s="601"/>
      <c r="AB31" s="601"/>
      <c r="AC31" s="601"/>
      <c r="AD31" s="601"/>
      <c r="AE31" s="601"/>
      <c r="AF31" s="601"/>
      <c r="AG31" s="601"/>
      <c r="AH31" s="601"/>
      <c r="AI31" s="601"/>
      <c r="AJ31" s="601"/>
      <c r="AK31" s="601"/>
      <c r="AL31" s="601"/>
    </row>
    <row r="32" spans="1:38">
      <c r="A32" s="601"/>
      <c r="B32" s="601"/>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row>
    <row r="33" spans="1:38">
      <c r="A33" s="601"/>
      <c r="B33" s="601"/>
      <c r="C33" s="601"/>
      <c r="D33" s="601"/>
      <c r="E33" s="601"/>
      <c r="F33" s="601"/>
      <c r="G33" s="601"/>
      <c r="H33" s="601"/>
      <c r="I33" s="601"/>
      <c r="J33" s="601"/>
      <c r="K33" s="601"/>
      <c r="L33" s="601"/>
      <c r="M33" s="601"/>
      <c r="N33" s="601"/>
      <c r="O33" s="601"/>
      <c r="P33" s="601"/>
      <c r="Q33" s="601"/>
      <c r="R33" s="601"/>
      <c r="S33" s="601"/>
      <c r="T33" s="601"/>
      <c r="U33" s="601"/>
      <c r="V33" s="601"/>
      <c r="W33" s="601"/>
      <c r="X33" s="601"/>
      <c r="Y33" s="601"/>
      <c r="Z33" s="601"/>
      <c r="AA33" s="601"/>
      <c r="AB33" s="601"/>
      <c r="AC33" s="601"/>
      <c r="AD33" s="601"/>
      <c r="AE33" s="601"/>
      <c r="AF33" s="601"/>
      <c r="AG33" s="601"/>
      <c r="AH33" s="601"/>
      <c r="AI33" s="601"/>
      <c r="AJ33" s="601"/>
      <c r="AK33" s="601"/>
      <c r="AL33" s="601"/>
    </row>
    <row r="34" spans="1:38">
      <c r="A34" s="601"/>
      <c r="B34" s="601"/>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row>
    <row r="35" spans="1:38">
      <c r="A35" s="601"/>
      <c r="B35" s="601"/>
      <c r="C35" s="601"/>
      <c r="D35" s="601"/>
      <c r="E35" s="601"/>
      <c r="F35" s="601"/>
      <c r="G35" s="601"/>
      <c r="H35" s="601"/>
      <c r="I35" s="601"/>
      <c r="J35" s="601"/>
      <c r="K35" s="601"/>
      <c r="L35" s="601"/>
      <c r="M35" s="601"/>
      <c r="N35" s="601"/>
      <c r="O35" s="601"/>
      <c r="P35" s="601"/>
      <c r="Q35" s="601"/>
      <c r="R35" s="601"/>
      <c r="S35" s="601"/>
      <c r="T35" s="601"/>
      <c r="U35" s="601"/>
      <c r="V35" s="601"/>
      <c r="W35" s="601"/>
      <c r="X35" s="601"/>
      <c r="Y35" s="601"/>
      <c r="Z35" s="601"/>
      <c r="AA35" s="601"/>
      <c r="AB35" s="601"/>
      <c r="AC35" s="601"/>
      <c r="AD35" s="601"/>
      <c r="AE35" s="601"/>
      <c r="AF35" s="601"/>
      <c r="AG35" s="601"/>
      <c r="AH35" s="601"/>
      <c r="AI35" s="601"/>
      <c r="AJ35" s="601"/>
      <c r="AK35" s="601"/>
      <c r="AL35" s="601"/>
    </row>
    <row r="36" spans="1:38">
      <c r="A36" s="601"/>
      <c r="B36" s="601"/>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c r="AB36" s="601"/>
      <c r="AC36" s="601"/>
      <c r="AD36" s="601"/>
      <c r="AE36" s="601"/>
      <c r="AF36" s="601"/>
      <c r="AG36" s="601"/>
      <c r="AH36" s="601"/>
      <c r="AI36" s="601"/>
      <c r="AJ36" s="601"/>
      <c r="AK36" s="601"/>
      <c r="AL36" s="601"/>
    </row>
    <row r="37" spans="1:38">
      <c r="A37" s="601"/>
      <c r="B37" s="601"/>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row>
    <row r="38" spans="1:38">
      <c r="A38" s="601"/>
      <c r="B38" s="601"/>
      <c r="C38" s="601"/>
      <c r="D38" s="601"/>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row>
    <row r="39" spans="1:38">
      <c r="A39" s="601"/>
      <c r="B39" s="601"/>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row>
    <row r="40" spans="1:38">
      <c r="A40" s="601"/>
      <c r="B40" s="601"/>
      <c r="C40" s="601"/>
      <c r="D40" s="601"/>
      <c r="E40" s="601"/>
      <c r="F40" s="601"/>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1"/>
      <c r="AF40" s="601"/>
      <c r="AG40" s="601"/>
      <c r="AH40" s="601"/>
      <c r="AI40" s="601"/>
      <c r="AJ40" s="601"/>
      <c r="AK40" s="601"/>
      <c r="AL40" s="601"/>
    </row>
    <row r="41" spans="1:38">
      <c r="A41" s="601"/>
      <c r="B41" s="601"/>
      <c r="C41" s="601"/>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c r="AJ41" s="601"/>
      <c r="AK41" s="601"/>
      <c r="AL41" s="601"/>
    </row>
    <row r="42" spans="1:38">
      <c r="A42" s="601"/>
      <c r="B42" s="601"/>
      <c r="C42" s="601"/>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601"/>
    </row>
    <row r="43" spans="1:38">
      <c r="A43" s="601"/>
      <c r="B43" s="601"/>
      <c r="C43" s="601"/>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1"/>
      <c r="AI43" s="601"/>
      <c r="AJ43" s="601"/>
      <c r="AK43" s="601"/>
      <c r="AL43" s="601"/>
    </row>
    <row r="44" spans="1:38">
      <c r="A44" s="601"/>
      <c r="B44" s="601"/>
      <c r="C44" s="601"/>
      <c r="D44" s="601"/>
      <c r="E44" s="601"/>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601"/>
    </row>
    <row r="45" spans="1:38">
      <c r="A45" s="601"/>
      <c r="B45" s="601"/>
      <c r="C45" s="601"/>
      <c r="D45" s="601"/>
      <c r="E45" s="601"/>
      <c r="F45" s="601"/>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601"/>
    </row>
    <row r="46" spans="1:38">
      <c r="A46" s="601"/>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row>
    <row r="47" spans="1:38">
      <c r="A47" s="601"/>
      <c r="B47" s="601"/>
      <c r="C47" s="601"/>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row>
    <row r="48" spans="1:38">
      <c r="A48" s="601"/>
      <c r="B48" s="601"/>
      <c r="C48" s="601"/>
      <c r="D48" s="601"/>
      <c r="E48" s="601"/>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row>
    <row r="49" spans="1:38">
      <c r="A49" s="601"/>
      <c r="B49" s="601"/>
      <c r="C49" s="601"/>
      <c r="D49" s="601"/>
      <c r="E49" s="601"/>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row>
    <row r="50" spans="1:38">
      <c r="A50" s="601"/>
      <c r="B50" s="601"/>
      <c r="C50" s="601"/>
      <c r="D50" s="601"/>
      <c r="E50" s="601"/>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row>
    <row r="51" spans="1:38">
      <c r="A51" s="601"/>
      <c r="B51" s="601"/>
      <c r="C51" s="601"/>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row>
    <row r="52" spans="1:38">
      <c r="A52" s="601"/>
      <c r="B52" s="601"/>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row>
    <row r="53" spans="1:38">
      <c r="A53" s="601"/>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row>
    <row r="54" spans="1:38">
      <c r="A54" s="601"/>
      <c r="B54" s="601"/>
      <c r="C54" s="601"/>
      <c r="D54" s="601"/>
      <c r="E54" s="601"/>
      <c r="F54" s="601"/>
      <c r="G54" s="601"/>
      <c r="H54" s="601"/>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601"/>
      <c r="AH54" s="601"/>
      <c r="AI54" s="601"/>
      <c r="AJ54" s="601"/>
      <c r="AK54" s="601"/>
      <c r="AL54" s="601"/>
    </row>
    <row r="55" spans="1:38">
      <c r="A55" s="601"/>
      <c r="B55" s="601"/>
      <c r="C55" s="601"/>
      <c r="D55" s="601"/>
      <c r="E55" s="601"/>
      <c r="F55" s="601"/>
      <c r="G55" s="601"/>
      <c r="H55" s="601"/>
      <c r="I55" s="601"/>
      <c r="J55" s="601"/>
      <c r="K55" s="601"/>
      <c r="L55" s="601"/>
      <c r="M55" s="601"/>
      <c r="N55" s="601"/>
      <c r="O55" s="601"/>
      <c r="P55" s="601"/>
      <c r="Q55" s="601"/>
      <c r="R55" s="601"/>
      <c r="S55" s="601"/>
      <c r="T55" s="601"/>
      <c r="U55" s="601"/>
      <c r="V55" s="601"/>
      <c r="W55" s="601"/>
      <c r="X55" s="601"/>
      <c r="Y55" s="601"/>
      <c r="Z55" s="601"/>
      <c r="AA55" s="601"/>
      <c r="AB55" s="601"/>
      <c r="AC55" s="601"/>
      <c r="AD55" s="601"/>
      <c r="AE55" s="601"/>
      <c r="AF55" s="601"/>
      <c r="AG55" s="601"/>
      <c r="AH55" s="601"/>
      <c r="AI55" s="601"/>
      <c r="AJ55" s="601"/>
      <c r="AK55" s="601"/>
      <c r="AL55" s="601"/>
    </row>
    <row r="56" spans="1:38">
      <c r="A56" s="601"/>
      <c r="B56" s="601"/>
      <c r="C56" s="601"/>
      <c r="D56" s="601"/>
      <c r="E56" s="601"/>
      <c r="F56" s="601"/>
      <c r="G56" s="601"/>
      <c r="H56" s="601"/>
      <c r="I56" s="601"/>
      <c r="J56" s="601"/>
      <c r="K56" s="601"/>
      <c r="L56" s="601"/>
      <c r="M56" s="601"/>
      <c r="N56" s="601"/>
      <c r="O56" s="601"/>
      <c r="P56" s="601"/>
      <c r="Q56" s="601"/>
      <c r="R56" s="601"/>
      <c r="S56" s="601"/>
      <c r="T56" s="601"/>
      <c r="U56" s="601"/>
      <c r="V56" s="601"/>
      <c r="W56" s="601"/>
      <c r="X56" s="601"/>
      <c r="Y56" s="601"/>
      <c r="Z56" s="601"/>
      <c r="AA56" s="601"/>
      <c r="AB56" s="601"/>
      <c r="AC56" s="601"/>
      <c r="AD56" s="601"/>
      <c r="AE56" s="601"/>
      <c r="AF56" s="601"/>
      <c r="AG56" s="601"/>
      <c r="AH56" s="601"/>
      <c r="AI56" s="601"/>
      <c r="AJ56" s="601"/>
      <c r="AK56" s="601"/>
      <c r="AL56" s="601"/>
    </row>
    <row r="57" spans="1:38">
      <c r="A57" s="601"/>
      <c r="B57" s="601"/>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row>
    <row r="58" spans="1:38">
      <c r="A58" s="601"/>
      <c r="B58" s="601"/>
      <c r="C58" s="601"/>
      <c r="D58" s="601"/>
      <c r="E58" s="601"/>
      <c r="F58" s="601"/>
      <c r="G58" s="601"/>
      <c r="H58" s="601"/>
      <c r="I58" s="601"/>
      <c r="J58" s="601"/>
      <c r="K58" s="601"/>
      <c r="L58" s="601"/>
      <c r="M58" s="601"/>
      <c r="N58" s="601"/>
      <c r="O58" s="601"/>
      <c r="P58" s="601"/>
      <c r="Q58" s="601"/>
      <c r="R58" s="601"/>
      <c r="S58" s="601"/>
      <c r="T58" s="601"/>
      <c r="U58" s="601"/>
      <c r="V58" s="601"/>
      <c r="W58" s="601"/>
      <c r="X58" s="601"/>
      <c r="Y58" s="601"/>
      <c r="Z58" s="601"/>
      <c r="AA58" s="601"/>
      <c r="AB58" s="601"/>
      <c r="AC58" s="601"/>
      <c r="AD58" s="601"/>
      <c r="AE58" s="601"/>
      <c r="AF58" s="601"/>
      <c r="AG58" s="601"/>
      <c r="AH58" s="601"/>
      <c r="AI58" s="601"/>
      <c r="AJ58" s="601"/>
      <c r="AK58" s="601"/>
      <c r="AL58" s="601"/>
    </row>
    <row r="59" spans="1:38">
      <c r="A59" s="601"/>
      <c r="B59" s="601"/>
      <c r="C59" s="601"/>
      <c r="D59" s="601"/>
      <c r="E59" s="601"/>
      <c r="F59" s="601"/>
      <c r="G59" s="601"/>
      <c r="H59" s="601"/>
      <c r="I59" s="601"/>
      <c r="J59" s="601"/>
      <c r="K59" s="601"/>
      <c r="L59" s="601"/>
      <c r="M59" s="601"/>
      <c r="N59" s="601"/>
      <c r="O59" s="601"/>
      <c r="P59" s="601"/>
      <c r="Q59" s="601"/>
      <c r="R59" s="601"/>
      <c r="S59" s="601"/>
      <c r="T59" s="601"/>
      <c r="U59" s="601"/>
      <c r="V59" s="601"/>
      <c r="W59" s="601"/>
      <c r="X59" s="601"/>
      <c r="Y59" s="601"/>
      <c r="Z59" s="601"/>
      <c r="AA59" s="601"/>
      <c r="AB59" s="601"/>
      <c r="AC59" s="601"/>
      <c r="AD59" s="601"/>
      <c r="AE59" s="601"/>
      <c r="AF59" s="601"/>
      <c r="AG59" s="601"/>
      <c r="AH59" s="601"/>
      <c r="AI59" s="601"/>
      <c r="AJ59" s="601"/>
      <c r="AK59" s="601"/>
      <c r="AL59" s="601"/>
    </row>
    <row r="60" spans="1:38">
      <c r="A60" s="601"/>
      <c r="B60" s="601"/>
      <c r="C60" s="601"/>
      <c r="D60" s="601"/>
      <c r="E60" s="601"/>
      <c r="F60" s="601"/>
      <c r="G60" s="601"/>
      <c r="H60" s="601"/>
      <c r="I60" s="601"/>
      <c r="J60" s="601"/>
      <c r="K60" s="601"/>
      <c r="L60" s="601"/>
      <c r="M60" s="601"/>
      <c r="N60" s="601"/>
      <c r="O60" s="601"/>
      <c r="P60" s="601"/>
      <c r="Q60" s="601"/>
      <c r="R60" s="601"/>
      <c r="S60" s="601"/>
      <c r="T60" s="601"/>
      <c r="U60" s="601"/>
      <c r="V60" s="601"/>
      <c r="W60" s="601"/>
      <c r="X60" s="601"/>
      <c r="Y60" s="601"/>
      <c r="Z60" s="601"/>
      <c r="AA60" s="601"/>
      <c r="AB60" s="601"/>
      <c r="AC60" s="601"/>
      <c r="AD60" s="601"/>
      <c r="AE60" s="601"/>
      <c r="AF60" s="601"/>
      <c r="AG60" s="601"/>
      <c r="AH60" s="601"/>
      <c r="AI60" s="601"/>
      <c r="AJ60" s="601"/>
      <c r="AK60" s="601"/>
      <c r="AL60" s="601"/>
    </row>
    <row r="61" spans="1:38">
      <c r="A61" s="601"/>
      <c r="B61" s="601"/>
      <c r="C61" s="601"/>
      <c r="D61" s="601"/>
      <c r="E61" s="601"/>
      <c r="F61" s="601"/>
      <c r="G61" s="601"/>
      <c r="H61" s="601"/>
      <c r="I61" s="601"/>
      <c r="J61" s="601"/>
      <c r="K61" s="601"/>
      <c r="L61" s="601"/>
      <c r="M61" s="601"/>
      <c r="N61" s="601"/>
      <c r="O61" s="601"/>
      <c r="P61" s="601"/>
      <c r="Q61" s="601"/>
      <c r="R61" s="601"/>
      <c r="S61" s="601"/>
      <c r="T61" s="601"/>
      <c r="U61" s="601"/>
      <c r="V61" s="601"/>
      <c r="W61" s="601"/>
      <c r="X61" s="601"/>
      <c r="Y61" s="601"/>
      <c r="Z61" s="601"/>
      <c r="AA61" s="601"/>
      <c r="AB61" s="601"/>
      <c r="AC61" s="601"/>
      <c r="AD61" s="601"/>
      <c r="AE61" s="601"/>
      <c r="AF61" s="601"/>
      <c r="AG61" s="601"/>
      <c r="AH61" s="601"/>
      <c r="AI61" s="601"/>
      <c r="AJ61" s="601"/>
      <c r="AK61" s="601"/>
      <c r="AL61" s="601"/>
    </row>
    <row r="62" spans="1:38">
      <c r="A62" s="601"/>
      <c r="B62" s="601"/>
      <c r="C62" s="601"/>
      <c r="D62" s="601"/>
      <c r="E62" s="601"/>
      <c r="F62" s="601"/>
      <c r="G62" s="601"/>
      <c r="H62" s="601"/>
      <c r="I62" s="601"/>
      <c r="J62" s="601"/>
      <c r="K62" s="601"/>
      <c r="L62" s="601"/>
      <c r="M62" s="601"/>
      <c r="N62" s="601"/>
      <c r="O62" s="601"/>
      <c r="P62" s="601"/>
      <c r="Q62" s="601"/>
      <c r="R62" s="601"/>
      <c r="S62" s="601"/>
      <c r="T62" s="601"/>
      <c r="U62" s="601"/>
      <c r="V62" s="601"/>
      <c r="W62" s="601"/>
      <c r="X62" s="601"/>
      <c r="Y62" s="601"/>
      <c r="Z62" s="601"/>
      <c r="AA62" s="601"/>
      <c r="AB62" s="601"/>
      <c r="AC62" s="601"/>
      <c r="AD62" s="601"/>
      <c r="AE62" s="601"/>
      <c r="AF62" s="601"/>
      <c r="AG62" s="601"/>
      <c r="AH62" s="601"/>
      <c r="AI62" s="601"/>
      <c r="AJ62" s="601"/>
      <c r="AK62" s="601"/>
      <c r="AL62" s="601"/>
    </row>
    <row r="63" spans="1:38">
      <c r="A63" s="601"/>
      <c r="B63" s="601"/>
      <c r="C63" s="601"/>
      <c r="D63" s="601"/>
      <c r="E63" s="601"/>
      <c r="F63" s="601"/>
      <c r="G63" s="601"/>
      <c r="H63" s="601"/>
      <c r="I63" s="601"/>
      <c r="J63" s="601"/>
      <c r="K63" s="601"/>
      <c r="L63" s="601"/>
      <c r="M63" s="601"/>
      <c r="N63" s="601"/>
      <c r="O63" s="601"/>
      <c r="P63" s="601"/>
      <c r="Q63" s="601"/>
      <c r="R63" s="601"/>
      <c r="S63" s="601"/>
      <c r="T63" s="601"/>
      <c r="U63" s="601"/>
      <c r="V63" s="601"/>
      <c r="W63" s="601"/>
      <c r="X63" s="601"/>
      <c r="Y63" s="601"/>
      <c r="Z63" s="601"/>
      <c r="AA63" s="601"/>
      <c r="AB63" s="601"/>
      <c r="AC63" s="601"/>
      <c r="AD63" s="601"/>
      <c r="AE63" s="601"/>
      <c r="AF63" s="601"/>
      <c r="AG63" s="601"/>
      <c r="AH63" s="601"/>
      <c r="AI63" s="601"/>
      <c r="AJ63" s="601"/>
      <c r="AK63" s="601"/>
      <c r="AL63" s="601"/>
    </row>
    <row r="64" spans="1:38">
      <c r="A64" s="601"/>
      <c r="B64" s="601"/>
      <c r="C64" s="601"/>
      <c r="D64" s="601"/>
      <c r="E64" s="601"/>
      <c r="F64" s="601"/>
      <c r="G64" s="601"/>
      <c r="H64" s="601"/>
      <c r="I64" s="601"/>
      <c r="J64" s="601"/>
      <c r="K64" s="601"/>
      <c r="L64" s="601"/>
      <c r="M64" s="601"/>
      <c r="N64" s="601"/>
      <c r="O64" s="601"/>
      <c r="P64" s="601"/>
      <c r="Q64" s="601"/>
      <c r="R64" s="601"/>
      <c r="S64" s="601"/>
      <c r="T64" s="601"/>
      <c r="U64" s="601"/>
      <c r="V64" s="601"/>
      <c r="W64" s="601"/>
      <c r="X64" s="601"/>
      <c r="Y64" s="601"/>
      <c r="Z64" s="601"/>
      <c r="AA64" s="601"/>
      <c r="AB64" s="601"/>
      <c r="AC64" s="601"/>
      <c r="AD64" s="601"/>
      <c r="AE64" s="601"/>
      <c r="AF64" s="601"/>
      <c r="AG64" s="601"/>
      <c r="AH64" s="601"/>
      <c r="AI64" s="601"/>
      <c r="AJ64" s="601"/>
      <c r="AK64" s="601"/>
      <c r="AL64" s="601"/>
    </row>
    <row r="65" spans="1:38">
      <c r="A65" s="601"/>
      <c r="B65" s="601"/>
      <c r="C65" s="601"/>
      <c r="D65" s="601"/>
      <c r="E65" s="601"/>
      <c r="F65" s="601"/>
      <c r="G65" s="601"/>
      <c r="H65" s="601"/>
      <c r="I65" s="601"/>
      <c r="J65" s="601"/>
      <c r="K65" s="601"/>
      <c r="L65" s="601"/>
      <c r="M65" s="601"/>
      <c r="N65" s="601"/>
      <c r="O65" s="601"/>
      <c r="P65" s="601"/>
      <c r="Q65" s="601"/>
      <c r="R65" s="601"/>
      <c r="S65" s="601"/>
      <c r="T65" s="601"/>
      <c r="U65" s="601"/>
      <c r="V65" s="601"/>
      <c r="W65" s="601"/>
      <c r="X65" s="601"/>
      <c r="Y65" s="601"/>
      <c r="Z65" s="601"/>
      <c r="AA65" s="601"/>
      <c r="AB65" s="601"/>
      <c r="AC65" s="601"/>
      <c r="AD65" s="601"/>
      <c r="AE65" s="601"/>
      <c r="AF65" s="601"/>
      <c r="AG65" s="601"/>
      <c r="AH65" s="601"/>
      <c r="AI65" s="601"/>
      <c r="AJ65" s="601"/>
      <c r="AK65" s="601"/>
      <c r="AL65" s="601"/>
    </row>
    <row r="66" spans="1:38">
      <c r="A66" s="601"/>
      <c r="B66" s="601"/>
      <c r="C66" s="601"/>
      <c r="D66" s="601"/>
      <c r="E66" s="601"/>
      <c r="F66" s="601"/>
      <c r="G66" s="601"/>
      <c r="H66" s="601"/>
      <c r="I66" s="601"/>
      <c r="J66" s="601"/>
      <c r="K66" s="601"/>
      <c r="L66" s="601"/>
      <c r="M66" s="601"/>
      <c r="N66" s="601"/>
      <c r="O66" s="601"/>
      <c r="P66" s="601"/>
      <c r="Q66" s="601"/>
      <c r="R66" s="601"/>
      <c r="S66" s="601"/>
      <c r="T66" s="601"/>
      <c r="U66" s="601"/>
      <c r="V66" s="601"/>
      <c r="W66" s="601"/>
      <c r="X66" s="601"/>
      <c r="Y66" s="601"/>
      <c r="Z66" s="601"/>
      <c r="AA66" s="601"/>
      <c r="AB66" s="601"/>
      <c r="AC66" s="601"/>
      <c r="AD66" s="601"/>
      <c r="AE66" s="601"/>
      <c r="AF66" s="601"/>
      <c r="AG66" s="601"/>
      <c r="AH66" s="601"/>
      <c r="AI66" s="601"/>
      <c r="AJ66" s="601"/>
      <c r="AK66" s="601"/>
      <c r="AL66" s="601"/>
    </row>
    <row r="67" spans="1:38">
      <c r="A67" s="601"/>
      <c r="B67" s="601"/>
      <c r="C67" s="601"/>
      <c r="D67" s="601"/>
      <c r="E67" s="601"/>
      <c r="F67" s="601"/>
      <c r="G67" s="601"/>
      <c r="H67" s="601"/>
      <c r="I67" s="601"/>
      <c r="J67" s="601"/>
      <c r="K67" s="601"/>
      <c r="L67" s="601"/>
      <c r="M67" s="601"/>
      <c r="N67" s="601"/>
      <c r="O67" s="601"/>
      <c r="P67" s="601"/>
      <c r="Q67" s="601"/>
      <c r="R67" s="601"/>
      <c r="S67" s="601"/>
      <c r="T67" s="601"/>
      <c r="U67" s="601"/>
      <c r="V67" s="601"/>
      <c r="W67" s="601"/>
      <c r="X67" s="601"/>
      <c r="Y67" s="601"/>
      <c r="Z67" s="601"/>
      <c r="AA67" s="601"/>
      <c r="AB67" s="601"/>
      <c r="AC67" s="601"/>
      <c r="AD67" s="601"/>
      <c r="AE67" s="601"/>
      <c r="AF67" s="601"/>
      <c r="AG67" s="601"/>
      <c r="AH67" s="601"/>
      <c r="AI67" s="601"/>
      <c r="AJ67" s="601"/>
      <c r="AK67" s="601"/>
      <c r="AL67" s="601"/>
    </row>
    <row r="68" spans="1:38">
      <c r="A68" s="601"/>
      <c r="B68" s="601"/>
      <c r="C68" s="601"/>
      <c r="D68" s="601"/>
      <c r="E68" s="601"/>
      <c r="F68" s="601"/>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c r="AI68" s="601"/>
      <c r="AJ68" s="601"/>
      <c r="AK68" s="601"/>
      <c r="AL68" s="601"/>
    </row>
  </sheetData>
  <sheetProtection algorithmName="SHA-512" hashValue="z+CNOO795lSfRBc/DcCfCFwDWCq2c5jwhOw57OWT/imdXsk4ON1CxLWNMJCBLYUi0xTnIecZad7qlktKrhXCLw==" saltValue="IQRHmraLXrOVD4a0nq1PxA==" spinCount="100000" sheet="1" objects="1" scenarios="1"/>
  <mergeCells count="1">
    <mergeCell ref="C18:K18"/>
  </mergeCells>
  <hyperlinks>
    <hyperlink ref="C18" location="'K0108 Worksheet'!A1" display="K108 Detail Wooksheet (w/ secondary discount) form (click)" xr:uid="{00000000-0004-0000-0100-000000000000}"/>
    <hyperlink ref="C18:K18" location="'K0108 Worksheet 2'!A1" display="K108 Detail Wooksheet (w/ secondary discount) form (click)" xr:uid="{00000000-0004-0000-0100-000001000000}"/>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2" tint="-0.499984740745262"/>
  </sheetPr>
  <dimension ref="A1:C670"/>
  <sheetViews>
    <sheetView showGridLines="0" showRowColHeaders="0" workbookViewId="0">
      <pane ySplit="7" topLeftCell="A374" activePane="bottomLeft" state="frozen"/>
      <selection activeCell="C13" sqref="C13"/>
      <selection pane="bottomLeft"/>
    </sheetView>
  </sheetViews>
  <sheetFormatPr defaultColWidth="0" defaultRowHeight="14"/>
  <cols>
    <col min="1" max="1" width="3.1796875" style="97" customWidth="1"/>
    <col min="2" max="2" width="9.453125" style="98" customWidth="1"/>
    <col min="3" max="3" width="90.453125" style="97" customWidth="1"/>
    <col min="4" max="16384" width="0" style="97" hidden="1"/>
  </cols>
  <sheetData>
    <row r="1" spans="1:3">
      <c r="A1" s="241"/>
      <c r="B1" s="242"/>
      <c r="C1" s="241"/>
    </row>
    <row r="2" spans="1:3">
      <c r="A2" s="241"/>
      <c r="B2" s="242"/>
      <c r="C2" s="243"/>
    </row>
    <row r="3" spans="1:3">
      <c r="A3" s="241"/>
      <c r="B3" s="242"/>
      <c r="C3" s="241"/>
    </row>
    <row r="4" spans="1:3">
      <c r="A4" s="241"/>
      <c r="B4" s="242"/>
      <c r="C4" s="241"/>
    </row>
    <row r="5" spans="1:3" ht="15.5">
      <c r="A5" s="244"/>
      <c r="B5" s="245" t="s">
        <v>4156</v>
      </c>
      <c r="C5" s="246"/>
    </row>
    <row r="6" spans="1:3">
      <c r="A6" s="241"/>
      <c r="B6" s="247"/>
      <c r="C6" s="246"/>
    </row>
    <row r="7" spans="1:3">
      <c r="A7" s="241"/>
      <c r="B7" s="248" t="s">
        <v>4157</v>
      </c>
      <c r="C7" s="249" t="s">
        <v>4158</v>
      </c>
    </row>
    <row r="8" spans="1:3" ht="4.5" customHeight="1">
      <c r="A8" s="241"/>
      <c r="B8" s="242"/>
      <c r="C8" s="241"/>
    </row>
    <row r="9" spans="1:3">
      <c r="A9" s="241"/>
      <c r="B9" s="823" t="s">
        <v>1078</v>
      </c>
      <c r="C9" s="824" t="s">
        <v>4159</v>
      </c>
    </row>
    <row r="10" spans="1:3">
      <c r="A10" s="241"/>
      <c r="B10" s="823" t="s">
        <v>1078</v>
      </c>
      <c r="C10" s="824" t="s">
        <v>4160</v>
      </c>
    </row>
    <row r="11" spans="1:3">
      <c r="A11" s="241"/>
      <c r="B11" s="823" t="s">
        <v>1078</v>
      </c>
      <c r="C11" s="824" t="s">
        <v>4161</v>
      </c>
    </row>
    <row r="12" spans="1:3">
      <c r="A12" s="241"/>
      <c r="B12" s="823" t="s">
        <v>1078</v>
      </c>
      <c r="C12" s="189"/>
    </row>
    <row r="13" spans="1:3">
      <c r="A13" s="241"/>
      <c r="B13" s="823" t="s">
        <v>1078</v>
      </c>
      <c r="C13" s="824" t="s">
        <v>4162</v>
      </c>
    </row>
    <row r="14" spans="1:3">
      <c r="A14" s="241"/>
      <c r="B14" s="823" t="s">
        <v>1078</v>
      </c>
      <c r="C14" s="824" t="s">
        <v>4163</v>
      </c>
    </row>
    <row r="15" spans="1:3">
      <c r="A15" s="241"/>
      <c r="B15" s="823" t="s">
        <v>1078</v>
      </c>
      <c r="C15" s="824" t="s">
        <v>4164</v>
      </c>
    </row>
    <row r="16" spans="1:3">
      <c r="A16" s="241"/>
      <c r="B16" s="823" t="s">
        <v>1078</v>
      </c>
      <c r="C16" s="824" t="s">
        <v>4165</v>
      </c>
    </row>
    <row r="17" spans="1:3">
      <c r="A17" s="241"/>
      <c r="B17" s="823" t="s">
        <v>1078</v>
      </c>
      <c r="C17" s="824" t="s">
        <v>4166</v>
      </c>
    </row>
    <row r="18" spans="1:3">
      <c r="A18" s="241"/>
      <c r="B18" s="823" t="s">
        <v>1078</v>
      </c>
      <c r="C18" s="824" t="s">
        <v>4167</v>
      </c>
    </row>
    <row r="19" spans="1:3">
      <c r="A19" s="241"/>
      <c r="B19" s="823" t="s">
        <v>1084</v>
      </c>
      <c r="C19" s="824" t="s">
        <v>4168</v>
      </c>
    </row>
    <row r="20" spans="1:3">
      <c r="A20" s="241"/>
      <c r="B20" s="823" t="s">
        <v>1084</v>
      </c>
      <c r="C20" s="824" t="s">
        <v>4169</v>
      </c>
    </row>
    <row r="21" spans="1:3">
      <c r="A21" s="241"/>
      <c r="B21" s="823" t="s">
        <v>1084</v>
      </c>
      <c r="C21" s="824" t="s">
        <v>4170</v>
      </c>
    </row>
    <row r="22" spans="1:3" ht="16.5" customHeight="1">
      <c r="A22" s="241"/>
      <c r="B22" s="823" t="s">
        <v>1084</v>
      </c>
      <c r="C22" s="824" t="s">
        <v>4171</v>
      </c>
    </row>
    <row r="23" spans="1:3">
      <c r="A23" s="241"/>
      <c r="B23" s="823" t="s">
        <v>1084</v>
      </c>
      <c r="C23" s="824" t="s">
        <v>4172</v>
      </c>
    </row>
    <row r="24" spans="1:3">
      <c r="A24" s="241"/>
      <c r="B24" s="823" t="s">
        <v>1084</v>
      </c>
      <c r="C24" s="824" t="s">
        <v>4173</v>
      </c>
    </row>
    <row r="25" spans="1:3">
      <c r="A25" s="241"/>
      <c r="B25" s="823" t="s">
        <v>1084</v>
      </c>
      <c r="C25" s="824" t="s">
        <v>4174</v>
      </c>
    </row>
    <row r="26" spans="1:3">
      <c r="A26" s="241"/>
      <c r="B26" s="823" t="s">
        <v>1084</v>
      </c>
      <c r="C26" s="824" t="s">
        <v>4175</v>
      </c>
    </row>
    <row r="27" spans="1:3">
      <c r="A27" s="241"/>
      <c r="B27" s="823" t="s">
        <v>1084</v>
      </c>
      <c r="C27" s="824" t="s">
        <v>4176</v>
      </c>
    </row>
    <row r="28" spans="1:3">
      <c r="A28" s="241"/>
      <c r="B28" s="823" t="s">
        <v>1091</v>
      </c>
      <c r="C28" s="824" t="s">
        <v>4172</v>
      </c>
    </row>
    <row r="29" spans="1:3">
      <c r="A29" s="241"/>
      <c r="B29" s="823" t="s">
        <v>1091</v>
      </c>
      <c r="C29" s="824" t="s">
        <v>4173</v>
      </c>
    </row>
    <row r="30" spans="1:3">
      <c r="A30" s="241"/>
      <c r="B30" s="823" t="s">
        <v>1091</v>
      </c>
      <c r="C30" s="824" t="s">
        <v>4174</v>
      </c>
    </row>
    <row r="31" spans="1:3">
      <c r="A31" s="241"/>
      <c r="B31" s="823" t="s">
        <v>1091</v>
      </c>
      <c r="C31" s="824" t="s">
        <v>4177</v>
      </c>
    </row>
    <row r="32" spans="1:3">
      <c r="A32" s="241"/>
      <c r="B32" s="823" t="s">
        <v>1095</v>
      </c>
      <c r="C32" s="824" t="s">
        <v>4178</v>
      </c>
    </row>
    <row r="33" spans="1:3">
      <c r="A33" s="241"/>
      <c r="B33" s="823" t="s">
        <v>1095</v>
      </c>
      <c r="C33" s="824" t="s">
        <v>4179</v>
      </c>
    </row>
    <row r="34" spans="1:3">
      <c r="A34" s="241"/>
      <c r="B34" s="823" t="s">
        <v>1095</v>
      </c>
      <c r="C34" s="824" t="s">
        <v>4180</v>
      </c>
    </row>
    <row r="35" spans="1:3">
      <c r="A35" s="241"/>
      <c r="B35" s="823" t="s">
        <v>1095</v>
      </c>
      <c r="C35" s="824" t="s">
        <v>4181</v>
      </c>
    </row>
    <row r="36" spans="1:3">
      <c r="A36" s="241"/>
      <c r="B36" s="823" t="s">
        <v>1095</v>
      </c>
      <c r="C36" s="824" t="s">
        <v>4182</v>
      </c>
    </row>
    <row r="37" spans="1:3">
      <c r="A37" s="241"/>
      <c r="B37" s="823" t="s">
        <v>1095</v>
      </c>
      <c r="C37" s="824" t="s">
        <v>4183</v>
      </c>
    </row>
    <row r="38" spans="1:3">
      <c r="A38" s="241"/>
      <c r="B38" s="823" t="s">
        <v>1095</v>
      </c>
      <c r="C38" s="824" t="s">
        <v>4184</v>
      </c>
    </row>
    <row r="39" spans="1:3">
      <c r="A39" s="241"/>
      <c r="B39" s="823" t="s">
        <v>1095</v>
      </c>
      <c r="C39" s="824" t="s">
        <v>4185</v>
      </c>
    </row>
    <row r="40" spans="1:3">
      <c r="A40" s="241"/>
      <c r="B40" s="823" t="s">
        <v>1095</v>
      </c>
      <c r="C40" s="824" t="s">
        <v>4186</v>
      </c>
    </row>
    <row r="41" spans="1:3">
      <c r="A41" s="241"/>
      <c r="B41" s="823" t="s">
        <v>1095</v>
      </c>
      <c r="C41" s="824" t="s">
        <v>4187</v>
      </c>
    </row>
    <row r="42" spans="1:3">
      <c r="A42" s="241"/>
      <c r="B42" s="823" t="s">
        <v>1095</v>
      </c>
      <c r="C42" s="824" t="s">
        <v>4188</v>
      </c>
    </row>
    <row r="43" spans="1:3">
      <c r="A43" s="241"/>
      <c r="B43" s="823" t="s">
        <v>1095</v>
      </c>
      <c r="C43" s="824" t="s">
        <v>4189</v>
      </c>
    </row>
    <row r="44" spans="1:3">
      <c r="A44" s="241"/>
      <c r="B44" s="823" t="s">
        <v>1095</v>
      </c>
      <c r="C44" s="824" t="s">
        <v>4190</v>
      </c>
    </row>
    <row r="45" spans="1:3">
      <c r="A45" s="241"/>
      <c r="B45" s="823" t="s">
        <v>1095</v>
      </c>
      <c r="C45" s="824" t="s">
        <v>4191</v>
      </c>
    </row>
    <row r="46" spans="1:3">
      <c r="A46" s="241"/>
      <c r="B46" s="823" t="s">
        <v>1095</v>
      </c>
      <c r="C46" s="824" t="s">
        <v>4192</v>
      </c>
    </row>
    <row r="47" spans="1:3">
      <c r="A47" s="241"/>
      <c r="B47" s="823" t="s">
        <v>1095</v>
      </c>
      <c r="C47" s="824" t="s">
        <v>4193</v>
      </c>
    </row>
    <row r="48" spans="1:3">
      <c r="A48" s="241"/>
      <c r="B48" s="823" t="s">
        <v>1095</v>
      </c>
      <c r="C48" s="824" t="s">
        <v>4194</v>
      </c>
    </row>
    <row r="49" spans="1:3">
      <c r="A49" s="241"/>
      <c r="B49" s="823" t="s">
        <v>1095</v>
      </c>
      <c r="C49" s="824" t="s">
        <v>4195</v>
      </c>
    </row>
    <row r="50" spans="1:3">
      <c r="A50" s="241"/>
      <c r="B50" s="823" t="s">
        <v>1105</v>
      </c>
      <c r="C50" s="824" t="s">
        <v>4196</v>
      </c>
    </row>
    <row r="51" spans="1:3">
      <c r="A51" s="241"/>
      <c r="B51" s="823" t="s">
        <v>1105</v>
      </c>
      <c r="C51" s="824" t="s">
        <v>4197</v>
      </c>
    </row>
    <row r="52" spans="1:3">
      <c r="A52" s="241"/>
      <c r="B52" s="823" t="s">
        <v>1105</v>
      </c>
      <c r="C52" s="824" t="s">
        <v>4198</v>
      </c>
    </row>
    <row r="53" spans="1:3">
      <c r="A53" s="241"/>
      <c r="B53" s="823" t="s">
        <v>1105</v>
      </c>
      <c r="C53" s="824" t="s">
        <v>4199</v>
      </c>
    </row>
    <row r="54" spans="1:3">
      <c r="A54" s="241"/>
      <c r="B54" s="823" t="s">
        <v>1110</v>
      </c>
      <c r="C54" s="824" t="s">
        <v>4200</v>
      </c>
    </row>
    <row r="55" spans="1:3">
      <c r="A55" s="241"/>
      <c r="B55" s="823" t="s">
        <v>1110</v>
      </c>
      <c r="C55" s="824" t="s">
        <v>4201</v>
      </c>
    </row>
    <row r="56" spans="1:3">
      <c r="A56" s="241"/>
      <c r="B56" s="823" t="s">
        <v>1110</v>
      </c>
      <c r="C56" s="824" t="s">
        <v>4202</v>
      </c>
    </row>
    <row r="57" spans="1:3">
      <c r="A57" s="241"/>
      <c r="B57" s="823" t="s">
        <v>1110</v>
      </c>
      <c r="C57" s="824" t="s">
        <v>4203</v>
      </c>
    </row>
    <row r="58" spans="1:3">
      <c r="A58" s="241"/>
      <c r="B58" s="823" t="s">
        <v>1110</v>
      </c>
      <c r="C58" s="824" t="s">
        <v>4204</v>
      </c>
    </row>
    <row r="59" spans="1:3">
      <c r="A59" s="241"/>
      <c r="B59" s="823" t="s">
        <v>1110</v>
      </c>
      <c r="C59" s="824" t="s">
        <v>4205</v>
      </c>
    </row>
    <row r="60" spans="1:3">
      <c r="A60" s="241"/>
      <c r="B60" s="823" t="s">
        <v>1110</v>
      </c>
      <c r="C60" s="824" t="s">
        <v>4206</v>
      </c>
    </row>
    <row r="61" spans="1:3">
      <c r="A61" s="241"/>
      <c r="B61" s="823" t="s">
        <v>1110</v>
      </c>
      <c r="C61" s="824" t="s">
        <v>4207</v>
      </c>
    </row>
    <row r="62" spans="1:3">
      <c r="A62" s="241"/>
      <c r="B62" s="823" t="s">
        <v>1110</v>
      </c>
      <c r="C62" s="824" t="s">
        <v>4208</v>
      </c>
    </row>
    <row r="63" spans="1:3">
      <c r="A63" s="241"/>
      <c r="B63" s="823" t="s">
        <v>1110</v>
      </c>
      <c r="C63" s="824" t="s">
        <v>4209</v>
      </c>
    </row>
    <row r="64" spans="1:3">
      <c r="A64" s="241"/>
      <c r="B64" s="823" t="s">
        <v>1110</v>
      </c>
      <c r="C64" s="824" t="s">
        <v>4210</v>
      </c>
    </row>
    <row r="65" spans="1:3">
      <c r="A65" s="241"/>
      <c r="B65" s="823" t="s">
        <v>1110</v>
      </c>
      <c r="C65" s="824" t="s">
        <v>4211</v>
      </c>
    </row>
    <row r="66" spans="1:3">
      <c r="A66" s="241"/>
      <c r="B66" s="823" t="s">
        <v>1110</v>
      </c>
      <c r="C66" s="824" t="s">
        <v>4212</v>
      </c>
    </row>
    <row r="67" spans="1:3">
      <c r="A67" s="241"/>
      <c r="B67" s="823" t="s">
        <v>1110</v>
      </c>
      <c r="C67" s="824" t="s">
        <v>4213</v>
      </c>
    </row>
    <row r="68" spans="1:3">
      <c r="A68" s="241"/>
      <c r="B68" s="823" t="s">
        <v>1110</v>
      </c>
      <c r="C68" s="824" t="s">
        <v>4214</v>
      </c>
    </row>
    <row r="69" spans="1:3">
      <c r="A69" s="241"/>
      <c r="B69" s="823" t="s">
        <v>1110</v>
      </c>
      <c r="C69" s="824" t="s">
        <v>4215</v>
      </c>
    </row>
    <row r="70" spans="1:3">
      <c r="A70" s="241"/>
      <c r="B70" s="823" t="s">
        <v>1110</v>
      </c>
      <c r="C70" s="824" t="s">
        <v>4216</v>
      </c>
    </row>
    <row r="71" spans="1:3">
      <c r="A71" s="241"/>
      <c r="B71" s="823" t="s">
        <v>1110</v>
      </c>
      <c r="C71" s="824" t="s">
        <v>4217</v>
      </c>
    </row>
    <row r="72" spans="1:3">
      <c r="A72" s="241"/>
      <c r="B72" s="823" t="s">
        <v>1110</v>
      </c>
      <c r="C72" s="824" t="s">
        <v>4218</v>
      </c>
    </row>
    <row r="73" spans="1:3">
      <c r="A73" s="241"/>
      <c r="B73" s="823" t="s">
        <v>1110</v>
      </c>
      <c r="C73" s="824" t="s">
        <v>4219</v>
      </c>
    </row>
    <row r="74" spans="1:3">
      <c r="A74" s="241"/>
      <c r="B74" s="823" t="s">
        <v>1110</v>
      </c>
      <c r="C74" s="824" t="s">
        <v>4220</v>
      </c>
    </row>
    <row r="75" spans="1:3">
      <c r="A75" s="241"/>
      <c r="B75" s="823" t="s">
        <v>1110</v>
      </c>
      <c r="C75" s="824" t="s">
        <v>4221</v>
      </c>
    </row>
    <row r="76" spans="1:3">
      <c r="A76" s="241"/>
      <c r="B76" s="823" t="s">
        <v>1110</v>
      </c>
      <c r="C76" s="824" t="s">
        <v>4222</v>
      </c>
    </row>
    <row r="77" spans="1:3">
      <c r="A77" s="241"/>
      <c r="B77" s="823" t="s">
        <v>1110</v>
      </c>
      <c r="C77" s="824" t="s">
        <v>4223</v>
      </c>
    </row>
    <row r="78" spans="1:3">
      <c r="A78" s="241"/>
      <c r="B78" s="823" t="s">
        <v>1110</v>
      </c>
      <c r="C78" s="824" t="s">
        <v>4224</v>
      </c>
    </row>
    <row r="79" spans="1:3">
      <c r="A79" s="241"/>
      <c r="B79" s="823" t="s">
        <v>1110</v>
      </c>
      <c r="C79" s="824" t="s">
        <v>4225</v>
      </c>
    </row>
    <row r="80" spans="1:3">
      <c r="A80" s="241"/>
      <c r="B80" s="823" t="s">
        <v>1110</v>
      </c>
      <c r="C80" s="824" t="s">
        <v>4226</v>
      </c>
    </row>
    <row r="81" spans="1:3">
      <c r="A81" s="241"/>
      <c r="B81" s="823" t="s">
        <v>1110</v>
      </c>
      <c r="C81" s="824" t="s">
        <v>4227</v>
      </c>
    </row>
    <row r="82" spans="1:3">
      <c r="A82" s="241"/>
      <c r="B82" s="823" t="s">
        <v>1110</v>
      </c>
      <c r="C82" s="824" t="s">
        <v>4228</v>
      </c>
    </row>
    <row r="83" spans="1:3">
      <c r="A83" s="241"/>
      <c r="B83" s="823" t="s">
        <v>1110</v>
      </c>
      <c r="C83" s="824" t="s">
        <v>4229</v>
      </c>
    </row>
    <row r="84" spans="1:3">
      <c r="A84" s="241"/>
      <c r="B84" s="823" t="s">
        <v>1110</v>
      </c>
      <c r="C84" s="824" t="s">
        <v>4230</v>
      </c>
    </row>
    <row r="85" spans="1:3">
      <c r="A85" s="241"/>
      <c r="B85" s="823" t="s">
        <v>1110</v>
      </c>
      <c r="C85" s="824" t="s">
        <v>4231</v>
      </c>
    </row>
    <row r="86" spans="1:3">
      <c r="A86" s="241"/>
      <c r="B86" s="823" t="s">
        <v>1110</v>
      </c>
      <c r="C86" s="824" t="s">
        <v>4232</v>
      </c>
    </row>
    <row r="87" spans="1:3">
      <c r="A87" s="241"/>
      <c r="B87" s="823" t="s">
        <v>1110</v>
      </c>
      <c r="C87" s="824" t="s">
        <v>4233</v>
      </c>
    </row>
    <row r="88" spans="1:3">
      <c r="A88" s="241"/>
      <c r="B88" s="823" t="s">
        <v>1110</v>
      </c>
      <c r="C88" s="824" t="s">
        <v>4234</v>
      </c>
    </row>
    <row r="89" spans="1:3">
      <c r="A89" s="241"/>
      <c r="B89" s="823" t="s">
        <v>1110</v>
      </c>
      <c r="C89" s="824" t="s">
        <v>4235</v>
      </c>
    </row>
    <row r="90" spans="1:3">
      <c r="A90" s="241"/>
      <c r="B90" s="823" t="s">
        <v>1110</v>
      </c>
      <c r="C90" s="824" t="s">
        <v>4236</v>
      </c>
    </row>
    <row r="91" spans="1:3">
      <c r="A91" s="241"/>
      <c r="B91" s="823" t="s">
        <v>1110</v>
      </c>
      <c r="C91" s="824" t="s">
        <v>4237</v>
      </c>
    </row>
    <row r="92" spans="1:3">
      <c r="A92" s="241"/>
      <c r="B92" s="823" t="s">
        <v>1110</v>
      </c>
      <c r="C92" s="824" t="s">
        <v>4238</v>
      </c>
    </row>
    <row r="93" spans="1:3">
      <c r="A93" s="241"/>
      <c r="B93" s="823" t="s">
        <v>1110</v>
      </c>
      <c r="C93" s="824" t="s">
        <v>4239</v>
      </c>
    </row>
    <row r="94" spans="1:3">
      <c r="A94" s="241"/>
      <c r="B94" s="823" t="s">
        <v>1110</v>
      </c>
      <c r="C94" s="824" t="s">
        <v>4240</v>
      </c>
    </row>
    <row r="95" spans="1:3">
      <c r="A95" s="241"/>
      <c r="B95" s="823" t="s">
        <v>1110</v>
      </c>
      <c r="C95" s="824" t="s">
        <v>4241</v>
      </c>
    </row>
    <row r="96" spans="1:3">
      <c r="A96" s="241"/>
      <c r="B96" s="823" t="s">
        <v>1110</v>
      </c>
      <c r="C96" s="824" t="s">
        <v>4242</v>
      </c>
    </row>
    <row r="97" spans="1:3">
      <c r="A97" s="241"/>
      <c r="B97" s="823" t="s">
        <v>1110</v>
      </c>
      <c r="C97" s="824" t="s">
        <v>4243</v>
      </c>
    </row>
    <row r="98" spans="1:3">
      <c r="A98" s="241"/>
      <c r="B98" s="823" t="s">
        <v>1110</v>
      </c>
      <c r="C98" s="824" t="s">
        <v>4244</v>
      </c>
    </row>
    <row r="99" spans="1:3">
      <c r="A99" s="241"/>
      <c r="B99" s="823" t="s">
        <v>1110</v>
      </c>
      <c r="C99" s="824" t="s">
        <v>4245</v>
      </c>
    </row>
    <row r="100" spans="1:3">
      <c r="A100" s="241"/>
      <c r="B100" s="823" t="s">
        <v>1110</v>
      </c>
      <c r="C100" s="824" t="s">
        <v>4246</v>
      </c>
    </row>
    <row r="101" spans="1:3">
      <c r="A101" s="241"/>
      <c r="B101" s="823" t="s">
        <v>1110</v>
      </c>
      <c r="C101" s="824" t="s">
        <v>4247</v>
      </c>
    </row>
    <row r="102" spans="1:3">
      <c r="A102" s="241"/>
      <c r="B102" s="823" t="s">
        <v>1110</v>
      </c>
      <c r="C102" s="824" t="s">
        <v>4248</v>
      </c>
    </row>
    <row r="103" spans="1:3">
      <c r="A103" s="241"/>
      <c r="B103" s="823" t="s">
        <v>1110</v>
      </c>
      <c r="C103" s="824" t="s">
        <v>4249</v>
      </c>
    </row>
    <row r="104" spans="1:3">
      <c r="A104" s="241"/>
      <c r="B104" s="823" t="s">
        <v>1110</v>
      </c>
      <c r="C104" s="824" t="s">
        <v>4250</v>
      </c>
    </row>
    <row r="105" spans="1:3">
      <c r="A105" s="241"/>
      <c r="B105" s="823" t="s">
        <v>1110</v>
      </c>
      <c r="C105" s="824" t="s">
        <v>4251</v>
      </c>
    </row>
    <row r="106" spans="1:3">
      <c r="A106" s="241"/>
      <c r="B106" s="823" t="s">
        <v>1110</v>
      </c>
      <c r="C106" s="824" t="s">
        <v>4252</v>
      </c>
    </row>
    <row r="107" spans="1:3">
      <c r="A107" s="241"/>
      <c r="B107" s="823" t="s">
        <v>1110</v>
      </c>
      <c r="C107" s="824" t="s">
        <v>4253</v>
      </c>
    </row>
    <row r="108" spans="1:3">
      <c r="A108" s="241"/>
      <c r="B108" s="823" t="s">
        <v>1110</v>
      </c>
      <c r="C108" s="824" t="s">
        <v>4254</v>
      </c>
    </row>
    <row r="109" spans="1:3">
      <c r="A109" s="241"/>
      <c r="B109" s="823" t="s">
        <v>1115</v>
      </c>
      <c r="C109" s="824" t="s">
        <v>4255</v>
      </c>
    </row>
    <row r="110" spans="1:3">
      <c r="A110" s="241"/>
      <c r="B110" s="823" t="s">
        <v>1115</v>
      </c>
      <c r="C110" s="824" t="s">
        <v>4256</v>
      </c>
    </row>
    <row r="111" spans="1:3">
      <c r="A111" s="241"/>
      <c r="B111" s="823" t="s">
        <v>1115</v>
      </c>
      <c r="C111" s="824" t="s">
        <v>4257</v>
      </c>
    </row>
    <row r="112" spans="1:3">
      <c r="A112" s="241"/>
      <c r="B112" s="823" t="s">
        <v>1115</v>
      </c>
      <c r="C112" s="824" t="s">
        <v>4258</v>
      </c>
    </row>
    <row r="113" spans="1:3">
      <c r="A113" s="241"/>
      <c r="B113" s="823" t="s">
        <v>1115</v>
      </c>
      <c r="C113" s="824" t="s">
        <v>4259</v>
      </c>
    </row>
    <row r="114" spans="1:3">
      <c r="A114" s="241"/>
      <c r="B114" s="823" t="s">
        <v>1115</v>
      </c>
      <c r="C114" s="824" t="s">
        <v>4175</v>
      </c>
    </row>
    <row r="115" spans="1:3">
      <c r="A115" s="241"/>
      <c r="B115" s="823" t="s">
        <v>1115</v>
      </c>
      <c r="C115" s="824" t="s">
        <v>4260</v>
      </c>
    </row>
    <row r="116" spans="1:3">
      <c r="A116" s="241"/>
      <c r="B116" s="823" t="s">
        <v>1115</v>
      </c>
      <c r="C116" s="824" t="s">
        <v>4261</v>
      </c>
    </row>
    <row r="117" spans="1:3">
      <c r="A117" s="241"/>
      <c r="B117" s="823" t="s">
        <v>1115</v>
      </c>
      <c r="C117" s="824" t="s">
        <v>4262</v>
      </c>
    </row>
    <row r="118" spans="1:3">
      <c r="A118" s="241"/>
      <c r="B118" s="823" t="s">
        <v>1115</v>
      </c>
      <c r="C118" s="824" t="s">
        <v>4263</v>
      </c>
    </row>
    <row r="119" spans="1:3">
      <c r="A119" s="241"/>
      <c r="B119" s="823" t="s">
        <v>1115</v>
      </c>
      <c r="C119" s="824" t="s">
        <v>4264</v>
      </c>
    </row>
    <row r="120" spans="1:3">
      <c r="A120" s="241"/>
      <c r="B120" s="823" t="s">
        <v>1115</v>
      </c>
      <c r="C120" s="824" t="s">
        <v>4265</v>
      </c>
    </row>
    <row r="121" spans="1:3">
      <c r="A121" s="241"/>
      <c r="B121" s="823" t="s">
        <v>1115</v>
      </c>
      <c r="C121" s="824" t="s">
        <v>4266</v>
      </c>
    </row>
    <row r="122" spans="1:3">
      <c r="A122" s="241"/>
      <c r="B122" s="823" t="s">
        <v>1115</v>
      </c>
      <c r="C122" s="824" t="s">
        <v>4267</v>
      </c>
    </row>
    <row r="123" spans="1:3">
      <c r="A123" s="241"/>
      <c r="B123" s="823" t="s">
        <v>1115</v>
      </c>
      <c r="C123" s="824" t="s">
        <v>4268</v>
      </c>
    </row>
    <row r="124" spans="1:3">
      <c r="A124" s="241"/>
      <c r="B124" s="823" t="s">
        <v>1115</v>
      </c>
      <c r="C124" s="824" t="s">
        <v>4269</v>
      </c>
    </row>
    <row r="125" spans="1:3">
      <c r="A125" s="241"/>
      <c r="B125" s="823" t="s">
        <v>1115</v>
      </c>
      <c r="C125" s="824" t="s">
        <v>4270</v>
      </c>
    </row>
    <row r="126" spans="1:3">
      <c r="A126" s="241"/>
      <c r="B126" s="823" t="s">
        <v>1115</v>
      </c>
      <c r="C126" s="824" t="s">
        <v>4271</v>
      </c>
    </row>
    <row r="127" spans="1:3">
      <c r="A127" s="241"/>
      <c r="B127" s="823" t="s">
        <v>1115</v>
      </c>
      <c r="C127" s="824" t="s">
        <v>4272</v>
      </c>
    </row>
    <row r="128" spans="1:3">
      <c r="A128" s="241"/>
      <c r="B128" s="823" t="s">
        <v>1115</v>
      </c>
      <c r="C128" s="824" t="s">
        <v>4273</v>
      </c>
    </row>
    <row r="129" spans="1:3">
      <c r="A129" s="241"/>
      <c r="B129" s="823" t="s">
        <v>1115</v>
      </c>
      <c r="C129" s="824" t="s">
        <v>4274</v>
      </c>
    </row>
    <row r="130" spans="1:3">
      <c r="A130" s="241"/>
      <c r="B130" s="823" t="s">
        <v>1115</v>
      </c>
      <c r="C130" s="824" t="s">
        <v>4275</v>
      </c>
    </row>
    <row r="131" spans="1:3">
      <c r="A131" s="241"/>
      <c r="B131" s="823" t="s">
        <v>1115</v>
      </c>
      <c r="C131" s="824" t="s">
        <v>4276</v>
      </c>
    </row>
    <row r="132" spans="1:3">
      <c r="A132" s="241"/>
      <c r="B132" s="823" t="s">
        <v>1115</v>
      </c>
      <c r="C132" s="824" t="s">
        <v>4277</v>
      </c>
    </row>
    <row r="133" spans="1:3">
      <c r="A133" s="241"/>
      <c r="B133" s="823" t="s">
        <v>1115</v>
      </c>
      <c r="C133" s="824" t="s">
        <v>4278</v>
      </c>
    </row>
    <row r="134" spans="1:3">
      <c r="A134" s="241"/>
      <c r="B134" s="823" t="s">
        <v>1115</v>
      </c>
      <c r="C134" s="824" t="s">
        <v>4279</v>
      </c>
    </row>
    <row r="135" spans="1:3">
      <c r="A135" s="241"/>
      <c r="B135" s="823" t="s">
        <v>1115</v>
      </c>
      <c r="C135" s="824" t="s">
        <v>4280</v>
      </c>
    </row>
    <row r="136" spans="1:3">
      <c r="A136" s="241"/>
      <c r="B136" s="823" t="s">
        <v>1115</v>
      </c>
      <c r="C136" s="824" t="s">
        <v>4281</v>
      </c>
    </row>
    <row r="137" spans="1:3">
      <c r="A137" s="241"/>
      <c r="B137" s="823" t="s">
        <v>1115</v>
      </c>
      <c r="C137" s="824" t="s">
        <v>4282</v>
      </c>
    </row>
    <row r="138" spans="1:3">
      <c r="A138" s="241"/>
      <c r="B138" s="823" t="s">
        <v>1115</v>
      </c>
      <c r="C138" s="824" t="s">
        <v>4283</v>
      </c>
    </row>
    <row r="139" spans="1:3">
      <c r="A139" s="241"/>
      <c r="B139" s="823" t="s">
        <v>1115</v>
      </c>
      <c r="C139" s="824" t="s">
        <v>4284</v>
      </c>
    </row>
    <row r="140" spans="1:3">
      <c r="A140" s="241"/>
      <c r="B140" s="823" t="s">
        <v>1115</v>
      </c>
      <c r="C140" s="824" t="s">
        <v>4285</v>
      </c>
    </row>
    <row r="141" spans="1:3">
      <c r="A141" s="241"/>
      <c r="B141" s="823" t="s">
        <v>1115</v>
      </c>
      <c r="C141" s="824" t="s">
        <v>4286</v>
      </c>
    </row>
    <row r="142" spans="1:3">
      <c r="A142" s="241"/>
      <c r="B142" s="823" t="s">
        <v>1117</v>
      </c>
      <c r="C142" s="824" t="s">
        <v>4287</v>
      </c>
    </row>
    <row r="143" spans="1:3">
      <c r="A143" s="241"/>
      <c r="B143" s="823" t="s">
        <v>1117</v>
      </c>
      <c r="C143" s="824" t="s">
        <v>4288</v>
      </c>
    </row>
    <row r="144" spans="1:3">
      <c r="A144" s="241"/>
      <c r="B144" s="823" t="s">
        <v>1117</v>
      </c>
      <c r="C144" s="824" t="s">
        <v>4289</v>
      </c>
    </row>
    <row r="145" spans="1:3">
      <c r="A145" s="241"/>
      <c r="B145" s="823" t="s">
        <v>1117</v>
      </c>
      <c r="C145" s="824" t="s">
        <v>4290</v>
      </c>
    </row>
    <row r="146" spans="1:3">
      <c r="A146" s="241"/>
      <c r="B146" s="823" t="s">
        <v>1117</v>
      </c>
      <c r="C146" s="824" t="s">
        <v>4291</v>
      </c>
    </row>
    <row r="147" spans="1:3">
      <c r="A147" s="241"/>
      <c r="B147" s="823" t="s">
        <v>1117</v>
      </c>
      <c r="C147" s="824" t="s">
        <v>4292</v>
      </c>
    </row>
    <row r="148" spans="1:3">
      <c r="A148" s="241"/>
      <c r="B148" s="823" t="s">
        <v>1117</v>
      </c>
      <c r="C148" s="824" t="s">
        <v>4293</v>
      </c>
    </row>
    <row r="149" spans="1:3">
      <c r="A149" s="241"/>
      <c r="B149" s="823" t="s">
        <v>1117</v>
      </c>
      <c r="C149" s="824" t="s">
        <v>4294</v>
      </c>
    </row>
    <row r="150" spans="1:3">
      <c r="A150" s="241"/>
      <c r="B150" s="823" t="s">
        <v>1117</v>
      </c>
      <c r="C150" s="824" t="s">
        <v>4295</v>
      </c>
    </row>
    <row r="151" spans="1:3">
      <c r="A151" s="241"/>
      <c r="B151" s="823" t="s">
        <v>1117</v>
      </c>
      <c r="C151" s="824" t="s">
        <v>4296</v>
      </c>
    </row>
    <row r="152" spans="1:3">
      <c r="A152" s="241"/>
      <c r="B152" s="823" t="s">
        <v>1117</v>
      </c>
      <c r="C152" s="824" t="s">
        <v>4297</v>
      </c>
    </row>
    <row r="153" spans="1:3">
      <c r="A153" s="241"/>
      <c r="B153" s="823" t="s">
        <v>1117</v>
      </c>
      <c r="C153" s="824" t="s">
        <v>4298</v>
      </c>
    </row>
    <row r="154" spans="1:3">
      <c r="A154" s="241"/>
      <c r="B154" s="823" t="s">
        <v>1117</v>
      </c>
      <c r="C154" s="824" t="s">
        <v>4299</v>
      </c>
    </row>
    <row r="155" spans="1:3">
      <c r="A155" s="241"/>
      <c r="B155" s="823" t="s">
        <v>1117</v>
      </c>
      <c r="C155" s="824" t="s">
        <v>4300</v>
      </c>
    </row>
    <row r="156" spans="1:3">
      <c r="A156" s="241"/>
      <c r="B156" s="823" t="s">
        <v>1117</v>
      </c>
      <c r="C156" s="824" t="s">
        <v>4301</v>
      </c>
    </row>
    <row r="157" spans="1:3">
      <c r="A157" s="241"/>
      <c r="B157" s="823" t="s">
        <v>1117</v>
      </c>
      <c r="C157" s="824" t="s">
        <v>4302</v>
      </c>
    </row>
    <row r="158" spans="1:3">
      <c r="A158" s="241"/>
      <c r="B158" s="823" t="s">
        <v>1117</v>
      </c>
      <c r="C158" s="824" t="s">
        <v>4303</v>
      </c>
    </row>
    <row r="159" spans="1:3">
      <c r="A159" s="241"/>
      <c r="B159" s="823" t="s">
        <v>1117</v>
      </c>
      <c r="C159" s="824" t="s">
        <v>4304</v>
      </c>
    </row>
    <row r="160" spans="1:3">
      <c r="A160" s="241"/>
      <c r="B160" s="823" t="s">
        <v>1117</v>
      </c>
      <c r="C160" s="824" t="s">
        <v>4305</v>
      </c>
    </row>
    <row r="161" spans="1:3">
      <c r="A161" s="241"/>
      <c r="B161" s="823" t="s">
        <v>1117</v>
      </c>
      <c r="C161" s="824" t="s">
        <v>4306</v>
      </c>
    </row>
    <row r="162" spans="1:3">
      <c r="A162" s="241"/>
      <c r="B162" s="823" t="s">
        <v>1117</v>
      </c>
      <c r="C162" s="824" t="s">
        <v>4307</v>
      </c>
    </row>
    <row r="163" spans="1:3">
      <c r="A163" s="241"/>
      <c r="B163" s="823" t="s">
        <v>1117</v>
      </c>
      <c r="C163" s="824" t="s">
        <v>4308</v>
      </c>
    </row>
    <row r="164" spans="1:3">
      <c r="A164" s="241"/>
      <c r="B164" s="823" t="s">
        <v>1117</v>
      </c>
      <c r="C164" s="824" t="s">
        <v>4309</v>
      </c>
    </row>
    <row r="165" spans="1:3">
      <c r="A165" s="241"/>
      <c r="B165" s="823" t="s">
        <v>1117</v>
      </c>
      <c r="C165" s="824" t="s">
        <v>4310</v>
      </c>
    </row>
    <row r="166" spans="1:3">
      <c r="A166" s="241"/>
      <c r="B166" s="823" t="s">
        <v>1117</v>
      </c>
      <c r="C166" s="824" t="s">
        <v>4311</v>
      </c>
    </row>
    <row r="167" spans="1:3">
      <c r="A167" s="241"/>
      <c r="B167" s="823" t="s">
        <v>1117</v>
      </c>
      <c r="C167" s="824" t="s">
        <v>4312</v>
      </c>
    </row>
    <row r="168" spans="1:3">
      <c r="A168" s="241"/>
      <c r="B168" s="823" t="s">
        <v>1117</v>
      </c>
      <c r="C168" s="824" t="s">
        <v>4313</v>
      </c>
    </row>
    <row r="169" spans="1:3">
      <c r="A169" s="241"/>
      <c r="B169" s="823" t="s">
        <v>1117</v>
      </c>
      <c r="C169" s="824" t="s">
        <v>4314</v>
      </c>
    </row>
    <row r="170" spans="1:3">
      <c r="A170" s="241"/>
      <c r="B170" s="823" t="s">
        <v>1117</v>
      </c>
      <c r="C170" s="824" t="s">
        <v>4315</v>
      </c>
    </row>
    <row r="171" spans="1:3">
      <c r="A171" s="241"/>
      <c r="B171" s="823" t="s">
        <v>1120</v>
      </c>
      <c r="C171" s="824" t="s">
        <v>4316</v>
      </c>
    </row>
    <row r="172" spans="1:3">
      <c r="A172" s="241"/>
      <c r="B172" s="823" t="s">
        <v>1120</v>
      </c>
      <c r="C172" s="824" t="s">
        <v>4317</v>
      </c>
    </row>
    <row r="173" spans="1:3">
      <c r="A173" s="241"/>
      <c r="B173" s="823" t="s">
        <v>1120</v>
      </c>
      <c r="C173" s="824" t="s">
        <v>4318</v>
      </c>
    </row>
    <row r="174" spans="1:3">
      <c r="A174" s="241"/>
      <c r="B174" s="823" t="s">
        <v>1120</v>
      </c>
      <c r="C174" s="824" t="s">
        <v>4319</v>
      </c>
    </row>
    <row r="175" spans="1:3">
      <c r="A175" s="241"/>
      <c r="B175" s="823" t="s">
        <v>1120</v>
      </c>
      <c r="C175" s="824" t="s">
        <v>4320</v>
      </c>
    </row>
    <row r="176" spans="1:3">
      <c r="A176" s="241"/>
      <c r="B176" s="823" t="s">
        <v>1120</v>
      </c>
      <c r="C176" s="824" t="s">
        <v>4321</v>
      </c>
    </row>
    <row r="177" spans="1:3">
      <c r="A177" s="241"/>
      <c r="B177" s="823" t="s">
        <v>1120</v>
      </c>
      <c r="C177" s="824" t="s">
        <v>4322</v>
      </c>
    </row>
    <row r="178" spans="1:3">
      <c r="A178" s="241"/>
      <c r="B178" s="823" t="s">
        <v>1120</v>
      </c>
      <c r="C178" s="824" t="s">
        <v>4323</v>
      </c>
    </row>
    <row r="179" spans="1:3">
      <c r="A179" s="241"/>
      <c r="B179" s="823" t="s">
        <v>1120</v>
      </c>
      <c r="C179" s="824" t="s">
        <v>4324</v>
      </c>
    </row>
    <row r="180" spans="1:3">
      <c r="A180" s="241"/>
      <c r="B180" s="823" t="s">
        <v>1120</v>
      </c>
      <c r="C180" s="824" t="s">
        <v>4325</v>
      </c>
    </row>
    <row r="181" spans="1:3">
      <c r="A181" s="241"/>
      <c r="B181" s="823" t="s">
        <v>1120</v>
      </c>
      <c r="C181" s="824" t="s">
        <v>4326</v>
      </c>
    </row>
    <row r="182" spans="1:3">
      <c r="A182" s="241"/>
      <c r="B182" s="823" t="s">
        <v>1120</v>
      </c>
      <c r="C182" s="824" t="s">
        <v>4327</v>
      </c>
    </row>
    <row r="183" spans="1:3">
      <c r="A183" s="241"/>
      <c r="B183" s="823" t="s">
        <v>1120</v>
      </c>
      <c r="C183" s="824" t="s">
        <v>4328</v>
      </c>
    </row>
    <row r="184" spans="1:3">
      <c r="A184" s="241"/>
      <c r="B184" s="823" t="s">
        <v>1120</v>
      </c>
      <c r="C184" s="824" t="s">
        <v>4329</v>
      </c>
    </row>
    <row r="185" spans="1:3">
      <c r="A185" s="241"/>
      <c r="B185" s="823" t="s">
        <v>1120</v>
      </c>
      <c r="C185" s="824" t="s">
        <v>4330</v>
      </c>
    </row>
    <row r="186" spans="1:3">
      <c r="A186" s="241"/>
      <c r="B186" s="823" t="s">
        <v>1120</v>
      </c>
      <c r="C186" s="824" t="s">
        <v>4331</v>
      </c>
    </row>
    <row r="187" spans="1:3">
      <c r="A187" s="241"/>
      <c r="B187" s="823" t="s">
        <v>1120</v>
      </c>
      <c r="C187" s="824" t="s">
        <v>4332</v>
      </c>
    </row>
    <row r="188" spans="1:3">
      <c r="A188" s="241"/>
      <c r="B188" s="823" t="s">
        <v>1120</v>
      </c>
      <c r="C188" s="824" t="s">
        <v>4333</v>
      </c>
    </row>
    <row r="189" spans="1:3">
      <c r="A189" s="241"/>
      <c r="B189" s="823" t="s">
        <v>1120</v>
      </c>
      <c r="C189" s="824" t="s">
        <v>4334</v>
      </c>
    </row>
    <row r="190" spans="1:3">
      <c r="A190" s="241"/>
      <c r="B190" s="823" t="s">
        <v>1120</v>
      </c>
      <c r="C190" s="824" t="s">
        <v>4335</v>
      </c>
    </row>
    <row r="191" spans="1:3">
      <c r="A191" s="241"/>
      <c r="B191" s="823" t="s">
        <v>1120</v>
      </c>
      <c r="C191" s="824" t="s">
        <v>4336</v>
      </c>
    </row>
    <row r="192" spans="1:3">
      <c r="A192" s="241"/>
      <c r="B192" s="823" t="s">
        <v>1120</v>
      </c>
      <c r="C192" s="824" t="s">
        <v>4337</v>
      </c>
    </row>
    <row r="193" spans="1:3">
      <c r="A193" s="241"/>
      <c r="B193" s="823" t="s">
        <v>1120</v>
      </c>
      <c r="C193" s="824" t="s">
        <v>4338</v>
      </c>
    </row>
    <row r="194" spans="1:3">
      <c r="A194" s="241"/>
      <c r="B194" s="823" t="s">
        <v>1120</v>
      </c>
      <c r="C194" s="824" t="s">
        <v>4339</v>
      </c>
    </row>
    <row r="195" spans="1:3">
      <c r="A195" s="241"/>
      <c r="B195" s="823" t="s">
        <v>1120</v>
      </c>
      <c r="C195" s="824" t="s">
        <v>4340</v>
      </c>
    </row>
    <row r="196" spans="1:3">
      <c r="A196" s="241"/>
      <c r="B196" s="823" t="s">
        <v>1120</v>
      </c>
      <c r="C196" s="824" t="s">
        <v>4341</v>
      </c>
    </row>
    <row r="197" spans="1:3">
      <c r="A197" s="241"/>
      <c r="B197" s="823" t="s">
        <v>1120</v>
      </c>
      <c r="C197" s="824" t="s">
        <v>4342</v>
      </c>
    </row>
    <row r="198" spans="1:3">
      <c r="A198" s="241"/>
      <c r="B198" s="823" t="s">
        <v>1120</v>
      </c>
      <c r="C198" s="824" t="s">
        <v>4343</v>
      </c>
    </row>
    <row r="199" spans="1:3">
      <c r="A199" s="241"/>
      <c r="B199" s="823" t="s">
        <v>1120</v>
      </c>
      <c r="C199" s="824" t="s">
        <v>4344</v>
      </c>
    </row>
    <row r="200" spans="1:3">
      <c r="A200" s="241"/>
      <c r="B200" s="823" t="s">
        <v>1120</v>
      </c>
      <c r="C200" s="824" t="s">
        <v>4345</v>
      </c>
    </row>
    <row r="201" spans="1:3">
      <c r="A201" s="241"/>
      <c r="B201" s="823" t="s">
        <v>1120</v>
      </c>
      <c r="C201" s="824" t="s">
        <v>4346</v>
      </c>
    </row>
    <row r="202" spans="1:3">
      <c r="A202" s="241"/>
      <c r="B202" s="823" t="s">
        <v>1120</v>
      </c>
      <c r="C202" s="824" t="s">
        <v>4347</v>
      </c>
    </row>
    <row r="203" spans="1:3">
      <c r="A203" s="241"/>
      <c r="B203" s="823" t="s">
        <v>1120</v>
      </c>
      <c r="C203" s="824" t="s">
        <v>4348</v>
      </c>
    </row>
    <row r="204" spans="1:3">
      <c r="A204" s="241"/>
      <c r="B204" s="823" t="s">
        <v>1120</v>
      </c>
      <c r="C204" s="824" t="s">
        <v>4349</v>
      </c>
    </row>
    <row r="205" spans="1:3">
      <c r="A205" s="241"/>
      <c r="B205" s="823" t="s">
        <v>1120</v>
      </c>
      <c r="C205" s="824" t="s">
        <v>4350</v>
      </c>
    </row>
    <row r="206" spans="1:3">
      <c r="A206" s="241"/>
      <c r="B206" s="823" t="s">
        <v>1120</v>
      </c>
      <c r="C206" s="824" t="s">
        <v>4351</v>
      </c>
    </row>
    <row r="207" spans="1:3">
      <c r="A207" s="241"/>
      <c r="B207" s="823" t="s">
        <v>1120</v>
      </c>
      <c r="C207" s="824" t="s">
        <v>4352</v>
      </c>
    </row>
    <row r="208" spans="1:3">
      <c r="A208" s="241"/>
      <c r="B208" s="823" t="s">
        <v>1120</v>
      </c>
      <c r="C208" s="824" t="s">
        <v>4353</v>
      </c>
    </row>
    <row r="209" spans="1:3">
      <c r="A209" s="241"/>
      <c r="B209" s="823" t="s">
        <v>1120</v>
      </c>
      <c r="C209" s="824" t="s">
        <v>4354</v>
      </c>
    </row>
    <row r="210" spans="1:3">
      <c r="A210" s="241"/>
      <c r="B210" s="823" t="s">
        <v>1120</v>
      </c>
      <c r="C210" s="824" t="s">
        <v>4355</v>
      </c>
    </row>
    <row r="211" spans="1:3">
      <c r="A211" s="241"/>
      <c r="B211" s="823" t="s">
        <v>1120</v>
      </c>
      <c r="C211" s="824" t="s">
        <v>4356</v>
      </c>
    </row>
    <row r="212" spans="1:3">
      <c r="A212" s="241"/>
      <c r="B212" s="823" t="s">
        <v>1120</v>
      </c>
      <c r="C212" s="824" t="s">
        <v>4357</v>
      </c>
    </row>
    <row r="213" spans="1:3">
      <c r="A213" s="241"/>
      <c r="B213" s="823" t="s">
        <v>1120</v>
      </c>
      <c r="C213" s="824" t="s">
        <v>4358</v>
      </c>
    </row>
    <row r="214" spans="1:3">
      <c r="A214" s="241"/>
      <c r="B214" s="823" t="s">
        <v>1120</v>
      </c>
      <c r="C214" s="824" t="s">
        <v>4359</v>
      </c>
    </row>
    <row r="215" spans="1:3">
      <c r="A215" s="241"/>
      <c r="B215" s="823" t="s">
        <v>1120</v>
      </c>
      <c r="C215" s="824" t="s">
        <v>4360</v>
      </c>
    </row>
    <row r="216" spans="1:3">
      <c r="A216" s="241"/>
      <c r="B216" s="823" t="s">
        <v>1120</v>
      </c>
      <c r="C216" s="824" t="s">
        <v>4361</v>
      </c>
    </row>
    <row r="217" spans="1:3">
      <c r="A217" s="241"/>
      <c r="B217" s="823" t="s">
        <v>1120</v>
      </c>
      <c r="C217" s="824" t="s">
        <v>4362</v>
      </c>
    </row>
    <row r="218" spans="1:3">
      <c r="A218" s="241"/>
      <c r="B218" s="823" t="s">
        <v>1120</v>
      </c>
      <c r="C218" s="824" t="s">
        <v>4363</v>
      </c>
    </row>
    <row r="219" spans="1:3">
      <c r="A219" s="241"/>
      <c r="B219" s="823" t="s">
        <v>1120</v>
      </c>
      <c r="C219" s="824" t="s">
        <v>4364</v>
      </c>
    </row>
    <row r="220" spans="1:3">
      <c r="A220" s="241"/>
      <c r="B220" s="823" t="s">
        <v>1120</v>
      </c>
      <c r="C220" s="824" t="s">
        <v>4365</v>
      </c>
    </row>
    <row r="221" spans="1:3">
      <c r="A221" s="241"/>
      <c r="B221" s="823" t="s">
        <v>1120</v>
      </c>
      <c r="C221" s="824" t="s">
        <v>4366</v>
      </c>
    </row>
    <row r="222" spans="1:3">
      <c r="A222" s="241"/>
      <c r="B222" s="823" t="s">
        <v>1124</v>
      </c>
      <c r="C222" s="825">
        <v>80056</v>
      </c>
    </row>
    <row r="223" spans="1:3">
      <c r="A223" s="241"/>
      <c r="B223" s="823" t="s">
        <v>1124</v>
      </c>
      <c r="C223" s="824" t="s">
        <v>4367</v>
      </c>
    </row>
    <row r="224" spans="1:3">
      <c r="A224" s="241"/>
      <c r="B224" s="823" t="s">
        <v>1124</v>
      </c>
      <c r="C224" s="824" t="s">
        <v>4368</v>
      </c>
    </row>
    <row r="225" spans="1:3">
      <c r="A225" s="241"/>
      <c r="B225" s="823" t="s">
        <v>1124</v>
      </c>
      <c r="C225" s="824" t="s">
        <v>4369</v>
      </c>
    </row>
    <row r="226" spans="1:3">
      <c r="A226" s="241"/>
      <c r="B226" s="823" t="s">
        <v>1124</v>
      </c>
      <c r="C226" s="824" t="s">
        <v>4370</v>
      </c>
    </row>
    <row r="227" spans="1:3">
      <c r="A227" s="241"/>
      <c r="B227" s="823" t="s">
        <v>1124</v>
      </c>
      <c r="C227" s="824" t="s">
        <v>4371</v>
      </c>
    </row>
    <row r="228" spans="1:3">
      <c r="A228" s="241"/>
      <c r="B228" s="823" t="s">
        <v>1124</v>
      </c>
      <c r="C228" s="824" t="s">
        <v>4372</v>
      </c>
    </row>
    <row r="229" spans="1:3">
      <c r="A229" s="241"/>
      <c r="B229" s="823" t="s">
        <v>1124</v>
      </c>
      <c r="C229" s="824" t="s">
        <v>4373</v>
      </c>
    </row>
    <row r="230" spans="1:3">
      <c r="A230" s="241"/>
      <c r="B230" s="823" t="s">
        <v>1124</v>
      </c>
      <c r="C230" s="824" t="s">
        <v>4374</v>
      </c>
    </row>
    <row r="231" spans="1:3">
      <c r="A231" s="241"/>
      <c r="B231" s="823" t="s">
        <v>1124</v>
      </c>
      <c r="C231" s="824" t="s">
        <v>4375</v>
      </c>
    </row>
    <row r="232" spans="1:3">
      <c r="A232" s="241"/>
      <c r="B232" s="823" t="s">
        <v>1124</v>
      </c>
      <c r="C232" s="824" t="s">
        <v>4376</v>
      </c>
    </row>
    <row r="233" spans="1:3">
      <c r="A233" s="241"/>
      <c r="B233" s="823" t="s">
        <v>1124</v>
      </c>
      <c r="C233" s="824" t="s">
        <v>4377</v>
      </c>
    </row>
    <row r="234" spans="1:3">
      <c r="A234" s="241"/>
      <c r="B234" s="823" t="s">
        <v>1124</v>
      </c>
      <c r="C234" s="824" t="s">
        <v>4378</v>
      </c>
    </row>
    <row r="235" spans="1:3">
      <c r="A235" s="241"/>
      <c r="B235" s="823" t="s">
        <v>1124</v>
      </c>
      <c r="C235" s="824" t="s">
        <v>4379</v>
      </c>
    </row>
    <row r="236" spans="1:3">
      <c r="A236" s="241"/>
      <c r="B236" s="823" t="s">
        <v>1124</v>
      </c>
      <c r="C236" s="824" t="s">
        <v>4380</v>
      </c>
    </row>
    <row r="237" spans="1:3">
      <c r="A237" s="241"/>
      <c r="B237" s="823" t="s">
        <v>1124</v>
      </c>
      <c r="C237" s="824" t="s">
        <v>4381</v>
      </c>
    </row>
    <row r="238" spans="1:3">
      <c r="A238" s="241"/>
      <c r="B238" s="823" t="s">
        <v>1124</v>
      </c>
      <c r="C238" s="824" t="s">
        <v>4382</v>
      </c>
    </row>
    <row r="239" spans="1:3">
      <c r="A239" s="241"/>
      <c r="B239" s="823" t="s">
        <v>1124</v>
      </c>
      <c r="C239" s="824" t="s">
        <v>4383</v>
      </c>
    </row>
    <row r="240" spans="1:3">
      <c r="A240" s="241"/>
      <c r="B240" s="823" t="s">
        <v>1124</v>
      </c>
      <c r="C240" s="824" t="s">
        <v>4384</v>
      </c>
    </row>
    <row r="241" spans="1:3">
      <c r="A241" s="241"/>
      <c r="B241" s="823" t="s">
        <v>1124</v>
      </c>
      <c r="C241" s="824" t="s">
        <v>4385</v>
      </c>
    </row>
    <row r="242" spans="1:3">
      <c r="A242" s="241"/>
      <c r="B242" s="823" t="s">
        <v>1124</v>
      </c>
      <c r="C242" s="824" t="s">
        <v>4386</v>
      </c>
    </row>
    <row r="243" spans="1:3">
      <c r="A243" s="241"/>
      <c r="B243" s="823" t="s">
        <v>1124</v>
      </c>
      <c r="C243" s="824" t="s">
        <v>4387</v>
      </c>
    </row>
    <row r="244" spans="1:3">
      <c r="A244" s="241"/>
      <c r="B244" s="823" t="s">
        <v>1124</v>
      </c>
      <c r="C244" s="824" t="s">
        <v>4388</v>
      </c>
    </row>
    <row r="245" spans="1:3">
      <c r="A245" s="241"/>
      <c r="B245" s="823" t="s">
        <v>1124</v>
      </c>
      <c r="C245" s="824" t="s">
        <v>4389</v>
      </c>
    </row>
    <row r="246" spans="1:3">
      <c r="A246" s="241"/>
      <c r="B246" s="823" t="s">
        <v>1124</v>
      </c>
      <c r="C246" s="824" t="s">
        <v>4390</v>
      </c>
    </row>
    <row r="247" spans="1:3">
      <c r="A247" s="241"/>
      <c r="B247" s="823" t="s">
        <v>1124</v>
      </c>
      <c r="C247" s="824" t="s">
        <v>4391</v>
      </c>
    </row>
    <row r="248" spans="1:3">
      <c r="A248" s="241"/>
      <c r="B248" s="823" t="s">
        <v>1124</v>
      </c>
      <c r="C248" s="824" t="s">
        <v>4392</v>
      </c>
    </row>
    <row r="249" spans="1:3">
      <c r="A249" s="241"/>
      <c r="B249" s="823" t="s">
        <v>1124</v>
      </c>
      <c r="C249" s="824" t="s">
        <v>4393</v>
      </c>
    </row>
    <row r="250" spans="1:3">
      <c r="A250" s="241"/>
      <c r="B250" s="823" t="s">
        <v>1124</v>
      </c>
      <c r="C250" s="824" t="s">
        <v>4394</v>
      </c>
    </row>
    <row r="251" spans="1:3">
      <c r="A251" s="241"/>
      <c r="B251" s="823" t="s">
        <v>1124</v>
      </c>
      <c r="C251" s="824" t="s">
        <v>4395</v>
      </c>
    </row>
    <row r="252" spans="1:3">
      <c r="A252" s="241"/>
      <c r="B252" s="823" t="s">
        <v>1124</v>
      </c>
      <c r="C252" s="824" t="s">
        <v>4396</v>
      </c>
    </row>
    <row r="253" spans="1:3">
      <c r="A253" s="241"/>
      <c r="B253" s="823" t="s">
        <v>1124</v>
      </c>
      <c r="C253" s="824" t="s">
        <v>4397</v>
      </c>
    </row>
    <row r="254" spans="1:3">
      <c r="A254" s="241"/>
      <c r="B254" s="823" t="s">
        <v>1124</v>
      </c>
      <c r="C254" s="824" t="s">
        <v>4398</v>
      </c>
    </row>
    <row r="255" spans="1:3">
      <c r="A255" s="241"/>
      <c r="B255" s="823" t="s">
        <v>1124</v>
      </c>
      <c r="C255" s="824" t="s">
        <v>4399</v>
      </c>
    </row>
    <row r="256" spans="1:3">
      <c r="A256" s="241"/>
      <c r="B256" s="823" t="s">
        <v>1124</v>
      </c>
      <c r="C256" s="824" t="s">
        <v>4400</v>
      </c>
    </row>
    <row r="257" spans="1:3">
      <c r="A257" s="241"/>
      <c r="B257" s="823" t="s">
        <v>1124</v>
      </c>
      <c r="C257" s="824" t="s">
        <v>4401</v>
      </c>
    </row>
    <row r="258" spans="1:3">
      <c r="A258" s="241"/>
      <c r="B258" s="823" t="s">
        <v>1124</v>
      </c>
      <c r="C258" s="824" t="s">
        <v>4402</v>
      </c>
    </row>
    <row r="259" spans="1:3">
      <c r="A259" s="241"/>
      <c r="B259" s="823" t="s">
        <v>1124</v>
      </c>
      <c r="C259" s="824" t="s">
        <v>4403</v>
      </c>
    </row>
    <row r="260" spans="1:3">
      <c r="A260" s="241"/>
      <c r="B260" s="823" t="s">
        <v>1124</v>
      </c>
      <c r="C260" s="824" t="s">
        <v>4404</v>
      </c>
    </row>
    <row r="261" spans="1:3">
      <c r="A261" s="241"/>
      <c r="B261" s="823" t="s">
        <v>1124</v>
      </c>
      <c r="C261" s="824" t="s">
        <v>4405</v>
      </c>
    </row>
    <row r="262" spans="1:3">
      <c r="A262" s="241"/>
      <c r="B262" s="823" t="s">
        <v>1124</v>
      </c>
      <c r="C262" s="824" t="s">
        <v>4406</v>
      </c>
    </row>
    <row r="263" spans="1:3">
      <c r="A263" s="241"/>
      <c r="B263" s="823" t="s">
        <v>1124</v>
      </c>
      <c r="C263" s="824" t="s">
        <v>4407</v>
      </c>
    </row>
    <row r="264" spans="1:3">
      <c r="A264" s="241"/>
      <c r="B264" s="823" t="s">
        <v>1124</v>
      </c>
      <c r="C264" s="824" t="s">
        <v>4408</v>
      </c>
    </row>
    <row r="265" spans="1:3">
      <c r="A265" s="241"/>
      <c r="B265" s="823" t="s">
        <v>1124</v>
      </c>
      <c r="C265" s="824" t="s">
        <v>4409</v>
      </c>
    </row>
    <row r="266" spans="1:3">
      <c r="A266" s="241"/>
      <c r="B266" s="823" t="s">
        <v>1124</v>
      </c>
      <c r="C266" s="824" t="s">
        <v>4410</v>
      </c>
    </row>
    <row r="267" spans="1:3">
      <c r="A267" s="241"/>
      <c r="B267" s="823" t="s">
        <v>1124</v>
      </c>
      <c r="C267" s="824" t="s">
        <v>4411</v>
      </c>
    </row>
    <row r="268" spans="1:3">
      <c r="A268" s="241"/>
      <c r="B268" s="823" t="s">
        <v>1124</v>
      </c>
      <c r="C268" s="824" t="s">
        <v>4412</v>
      </c>
    </row>
    <row r="269" spans="1:3">
      <c r="A269" s="241"/>
      <c r="B269" s="823" t="s">
        <v>1124</v>
      </c>
      <c r="C269" s="824" t="s">
        <v>4413</v>
      </c>
    </row>
    <row r="270" spans="1:3">
      <c r="A270" s="241"/>
      <c r="B270" s="823" t="s">
        <v>1124</v>
      </c>
      <c r="C270" s="824" t="s">
        <v>4414</v>
      </c>
    </row>
    <row r="271" spans="1:3">
      <c r="A271" s="241"/>
      <c r="B271" s="823" t="s">
        <v>1124</v>
      </c>
      <c r="C271" s="824" t="s">
        <v>4415</v>
      </c>
    </row>
    <row r="272" spans="1:3">
      <c r="A272" s="241"/>
      <c r="B272" s="823" t="s">
        <v>1124</v>
      </c>
      <c r="C272" s="824" t="s">
        <v>4416</v>
      </c>
    </row>
    <row r="273" spans="1:3">
      <c r="A273" s="241"/>
      <c r="B273" s="823" t="s">
        <v>1124</v>
      </c>
      <c r="C273" s="824" t="s">
        <v>4417</v>
      </c>
    </row>
    <row r="274" spans="1:3">
      <c r="A274" s="241"/>
      <c r="B274" s="823" t="s">
        <v>1124</v>
      </c>
      <c r="C274" s="824" t="s">
        <v>4418</v>
      </c>
    </row>
    <row r="275" spans="1:3">
      <c r="A275" s="241"/>
      <c r="B275" s="823" t="s">
        <v>1124</v>
      </c>
      <c r="C275" s="824" t="s">
        <v>4419</v>
      </c>
    </row>
    <row r="276" spans="1:3">
      <c r="A276" s="241"/>
      <c r="B276" s="823" t="s">
        <v>1124</v>
      </c>
      <c r="C276" s="824" t="s">
        <v>4420</v>
      </c>
    </row>
    <row r="277" spans="1:3">
      <c r="A277" s="241"/>
      <c r="B277" s="823" t="s">
        <v>1124</v>
      </c>
      <c r="C277" s="824" t="s">
        <v>4421</v>
      </c>
    </row>
    <row r="278" spans="1:3">
      <c r="A278" s="241"/>
      <c r="B278" s="823" t="s">
        <v>1124</v>
      </c>
      <c r="C278" s="824" t="s">
        <v>4422</v>
      </c>
    </row>
    <row r="279" spans="1:3">
      <c r="A279" s="241"/>
      <c r="B279" s="823" t="s">
        <v>1124</v>
      </c>
      <c r="C279" s="824" t="s">
        <v>4423</v>
      </c>
    </row>
    <row r="280" spans="1:3">
      <c r="A280" s="241"/>
      <c r="B280" s="823" t="s">
        <v>1124</v>
      </c>
      <c r="C280" s="824" t="s">
        <v>4424</v>
      </c>
    </row>
    <row r="281" spans="1:3">
      <c r="A281" s="241"/>
      <c r="B281" s="823" t="s">
        <v>1124</v>
      </c>
      <c r="C281" s="824" t="s">
        <v>4425</v>
      </c>
    </row>
    <row r="282" spans="1:3">
      <c r="A282" s="241"/>
      <c r="B282" s="823" t="s">
        <v>1124</v>
      </c>
      <c r="C282" s="824" t="s">
        <v>4426</v>
      </c>
    </row>
    <row r="283" spans="1:3">
      <c r="A283" s="241"/>
      <c r="B283" s="823" t="s">
        <v>1124</v>
      </c>
      <c r="C283" s="824" t="s">
        <v>4427</v>
      </c>
    </row>
    <row r="284" spans="1:3">
      <c r="A284" s="241"/>
      <c r="B284" s="823" t="s">
        <v>1124</v>
      </c>
      <c r="C284" s="824" t="s">
        <v>4428</v>
      </c>
    </row>
    <row r="285" spans="1:3">
      <c r="A285" s="241"/>
      <c r="B285" s="823" t="s">
        <v>1124</v>
      </c>
      <c r="C285" s="824" t="s">
        <v>4429</v>
      </c>
    </row>
    <row r="286" spans="1:3">
      <c r="A286" s="241"/>
      <c r="B286" s="823" t="s">
        <v>1124</v>
      </c>
      <c r="C286" s="824" t="s">
        <v>4430</v>
      </c>
    </row>
    <row r="287" spans="1:3">
      <c r="A287" s="241"/>
      <c r="B287" s="823" t="s">
        <v>1124</v>
      </c>
      <c r="C287" s="824" t="s">
        <v>4431</v>
      </c>
    </row>
    <row r="288" spans="1:3">
      <c r="A288" s="241"/>
      <c r="B288" s="823" t="s">
        <v>1124</v>
      </c>
      <c r="C288" s="824" t="s">
        <v>4432</v>
      </c>
    </row>
    <row r="289" spans="1:3">
      <c r="A289" s="241"/>
      <c r="B289" s="823" t="s">
        <v>1124</v>
      </c>
      <c r="C289" s="824" t="s">
        <v>4433</v>
      </c>
    </row>
    <row r="290" spans="1:3">
      <c r="A290" s="241"/>
      <c r="B290" s="823" t="s">
        <v>1124</v>
      </c>
      <c r="C290" s="824" t="s">
        <v>4434</v>
      </c>
    </row>
    <row r="291" spans="1:3">
      <c r="A291" s="241"/>
      <c r="B291" s="823" t="s">
        <v>1124</v>
      </c>
      <c r="C291" s="824" t="s">
        <v>4435</v>
      </c>
    </row>
    <row r="292" spans="1:3">
      <c r="A292" s="241"/>
      <c r="B292" s="823" t="s">
        <v>1124</v>
      </c>
      <c r="C292" s="824" t="s">
        <v>4436</v>
      </c>
    </row>
    <row r="293" spans="1:3">
      <c r="A293" s="241"/>
      <c r="B293" s="823" t="s">
        <v>1124</v>
      </c>
      <c r="C293" s="824" t="s">
        <v>4437</v>
      </c>
    </row>
    <row r="294" spans="1:3">
      <c r="A294" s="241"/>
      <c r="B294" s="823" t="s">
        <v>1124</v>
      </c>
      <c r="C294" s="824" t="s">
        <v>4438</v>
      </c>
    </row>
    <row r="295" spans="1:3">
      <c r="A295" s="241"/>
      <c r="B295" s="823" t="s">
        <v>1124</v>
      </c>
      <c r="C295" s="824" t="s">
        <v>4439</v>
      </c>
    </row>
    <row r="296" spans="1:3">
      <c r="A296" s="241"/>
      <c r="B296" s="823" t="s">
        <v>1124</v>
      </c>
      <c r="C296" s="824" t="s">
        <v>4440</v>
      </c>
    </row>
    <row r="297" spans="1:3">
      <c r="A297" s="241"/>
      <c r="B297" s="823" t="s">
        <v>1124</v>
      </c>
      <c r="C297" s="824" t="s">
        <v>4441</v>
      </c>
    </row>
    <row r="298" spans="1:3">
      <c r="A298" s="241"/>
      <c r="B298" s="823" t="s">
        <v>1124</v>
      </c>
      <c r="C298" s="824" t="s">
        <v>4442</v>
      </c>
    </row>
    <row r="299" spans="1:3">
      <c r="A299" s="241"/>
      <c r="B299" s="823" t="s">
        <v>1124</v>
      </c>
      <c r="C299" s="824" t="s">
        <v>4443</v>
      </c>
    </row>
    <row r="300" spans="1:3">
      <c r="A300" s="241"/>
      <c r="B300" s="823" t="s">
        <v>1124</v>
      </c>
      <c r="C300" s="824" t="s">
        <v>4444</v>
      </c>
    </row>
    <row r="301" spans="1:3">
      <c r="A301" s="241"/>
      <c r="B301" s="823" t="s">
        <v>1124</v>
      </c>
      <c r="C301" s="824" t="s">
        <v>4445</v>
      </c>
    </row>
    <row r="302" spans="1:3">
      <c r="A302" s="241"/>
      <c r="B302" s="823" t="s">
        <v>1124</v>
      </c>
      <c r="C302" s="824" t="s">
        <v>4446</v>
      </c>
    </row>
    <row r="303" spans="1:3">
      <c r="A303" s="241"/>
      <c r="B303" s="823" t="s">
        <v>1124</v>
      </c>
      <c r="C303" s="824" t="s">
        <v>4447</v>
      </c>
    </row>
    <row r="304" spans="1:3">
      <c r="A304" s="241"/>
      <c r="B304" s="823" t="s">
        <v>1124</v>
      </c>
      <c r="C304" s="824" t="s">
        <v>4448</v>
      </c>
    </row>
    <row r="305" spans="1:3">
      <c r="A305" s="241"/>
      <c r="B305" s="823" t="s">
        <v>1124</v>
      </c>
      <c r="C305" s="824" t="s">
        <v>4449</v>
      </c>
    </row>
    <row r="306" spans="1:3">
      <c r="A306" s="241"/>
      <c r="B306" s="823" t="s">
        <v>1124</v>
      </c>
      <c r="C306" s="824" t="s">
        <v>4450</v>
      </c>
    </row>
    <row r="307" spans="1:3">
      <c r="A307" s="241"/>
      <c r="B307" s="823" t="s">
        <v>1124</v>
      </c>
      <c r="C307" s="824" t="s">
        <v>4451</v>
      </c>
    </row>
    <row r="308" spans="1:3">
      <c r="A308" s="241"/>
      <c r="B308" s="823" t="s">
        <v>1124</v>
      </c>
      <c r="C308" s="824" t="s">
        <v>4452</v>
      </c>
    </row>
    <row r="309" spans="1:3">
      <c r="A309" s="241"/>
      <c r="B309" s="823" t="s">
        <v>1124</v>
      </c>
      <c r="C309" s="824" t="s">
        <v>4453</v>
      </c>
    </row>
    <row r="310" spans="1:3">
      <c r="A310" s="241"/>
      <c r="B310" s="823" t="s">
        <v>1124</v>
      </c>
      <c r="C310" s="824" t="s">
        <v>4454</v>
      </c>
    </row>
    <row r="311" spans="1:3">
      <c r="A311" s="241"/>
      <c r="B311" s="823" t="s">
        <v>1124</v>
      </c>
      <c r="C311" s="824" t="s">
        <v>4455</v>
      </c>
    </row>
    <row r="312" spans="1:3">
      <c r="A312" s="241"/>
      <c r="B312" s="823" t="s">
        <v>1124</v>
      </c>
      <c r="C312" s="824" t="s">
        <v>4456</v>
      </c>
    </row>
    <row r="313" spans="1:3">
      <c r="A313" s="241"/>
      <c r="B313" s="823" t="s">
        <v>1124</v>
      </c>
      <c r="C313" s="824" t="s">
        <v>4457</v>
      </c>
    </row>
    <row r="314" spans="1:3">
      <c r="A314" s="241"/>
      <c r="B314" s="823" t="s">
        <v>1124</v>
      </c>
      <c r="C314" s="824" t="s">
        <v>4458</v>
      </c>
    </row>
    <row r="315" spans="1:3">
      <c r="A315" s="241"/>
      <c r="B315" s="823" t="s">
        <v>1124</v>
      </c>
      <c r="C315" s="824" t="s">
        <v>4459</v>
      </c>
    </row>
    <row r="316" spans="1:3">
      <c r="A316" s="241"/>
      <c r="B316" s="823" t="s">
        <v>1124</v>
      </c>
      <c r="C316" s="824" t="s">
        <v>4460</v>
      </c>
    </row>
    <row r="317" spans="1:3">
      <c r="A317" s="241"/>
      <c r="B317" s="823" t="s">
        <v>1124</v>
      </c>
      <c r="C317" s="824" t="s">
        <v>4461</v>
      </c>
    </row>
    <row r="318" spans="1:3">
      <c r="A318" s="241"/>
      <c r="B318" s="823" t="s">
        <v>1124</v>
      </c>
      <c r="C318" s="824" t="s">
        <v>4462</v>
      </c>
    </row>
    <row r="319" spans="1:3">
      <c r="A319" s="241"/>
      <c r="B319" s="823" t="s">
        <v>1124</v>
      </c>
      <c r="C319" s="824" t="s">
        <v>4463</v>
      </c>
    </row>
    <row r="320" spans="1:3">
      <c r="A320" s="241"/>
      <c r="B320" s="823" t="s">
        <v>1124</v>
      </c>
      <c r="C320" s="824" t="s">
        <v>4464</v>
      </c>
    </row>
    <row r="321" spans="1:3">
      <c r="A321" s="241"/>
      <c r="B321" s="823" t="s">
        <v>1124</v>
      </c>
      <c r="C321" s="824" t="s">
        <v>4465</v>
      </c>
    </row>
    <row r="322" spans="1:3">
      <c r="A322" s="241"/>
      <c r="B322" s="823" t="s">
        <v>1124</v>
      </c>
      <c r="C322" s="824" t="s">
        <v>4466</v>
      </c>
    </row>
    <row r="323" spans="1:3">
      <c r="A323" s="241"/>
      <c r="B323" s="823" t="s">
        <v>1124</v>
      </c>
      <c r="C323" s="824" t="s">
        <v>4467</v>
      </c>
    </row>
    <row r="324" spans="1:3">
      <c r="A324" s="241"/>
      <c r="B324" s="823" t="s">
        <v>1124</v>
      </c>
      <c r="C324" s="824" t="s">
        <v>4468</v>
      </c>
    </row>
    <row r="325" spans="1:3">
      <c r="A325" s="241"/>
      <c r="B325" s="823" t="s">
        <v>1124</v>
      </c>
      <c r="C325" s="824" t="s">
        <v>4469</v>
      </c>
    </row>
    <row r="326" spans="1:3">
      <c r="A326" s="241"/>
      <c r="B326" s="823" t="s">
        <v>1124</v>
      </c>
      <c r="C326" s="824" t="s">
        <v>4470</v>
      </c>
    </row>
    <row r="327" spans="1:3">
      <c r="A327" s="241"/>
      <c r="B327" s="823" t="s">
        <v>1124</v>
      </c>
      <c r="C327" s="824" t="s">
        <v>4471</v>
      </c>
    </row>
    <row r="328" spans="1:3">
      <c r="A328" s="241"/>
      <c r="B328" s="823" t="s">
        <v>1124</v>
      </c>
      <c r="C328" s="824" t="s">
        <v>4472</v>
      </c>
    </row>
    <row r="329" spans="1:3">
      <c r="A329" s="241"/>
      <c r="B329" s="823" t="s">
        <v>1124</v>
      </c>
      <c r="C329" s="824" t="s">
        <v>4473</v>
      </c>
    </row>
    <row r="330" spans="1:3">
      <c r="A330" s="241"/>
      <c r="B330" s="823" t="s">
        <v>1124</v>
      </c>
      <c r="C330" s="824" t="s">
        <v>4474</v>
      </c>
    </row>
    <row r="331" spans="1:3">
      <c r="A331" s="241"/>
      <c r="B331" s="823" t="s">
        <v>1124</v>
      </c>
      <c r="C331" s="824" t="s">
        <v>4475</v>
      </c>
    </row>
    <row r="332" spans="1:3">
      <c r="A332" s="241"/>
      <c r="B332" s="823" t="s">
        <v>1124</v>
      </c>
      <c r="C332" s="824" t="s">
        <v>4476</v>
      </c>
    </row>
    <row r="333" spans="1:3">
      <c r="A333" s="241"/>
      <c r="B333" s="823" t="s">
        <v>1124</v>
      </c>
      <c r="C333" s="824" t="s">
        <v>4477</v>
      </c>
    </row>
    <row r="334" spans="1:3">
      <c r="A334" s="241"/>
      <c r="B334" s="823" t="s">
        <v>1124</v>
      </c>
      <c r="C334" s="824" t="s">
        <v>4478</v>
      </c>
    </row>
    <row r="335" spans="1:3">
      <c r="A335" s="241"/>
      <c r="B335" s="823" t="s">
        <v>1124</v>
      </c>
      <c r="C335" s="824" t="s">
        <v>4479</v>
      </c>
    </row>
    <row r="336" spans="1:3">
      <c r="A336" s="241"/>
      <c r="B336" s="823" t="s">
        <v>1124</v>
      </c>
      <c r="C336" s="824" t="s">
        <v>4480</v>
      </c>
    </row>
    <row r="337" spans="1:3">
      <c r="A337" s="241"/>
      <c r="B337" s="823" t="s">
        <v>1124</v>
      </c>
      <c r="C337" s="824" t="s">
        <v>4481</v>
      </c>
    </row>
    <row r="338" spans="1:3">
      <c r="A338" s="241"/>
      <c r="B338" s="823" t="s">
        <v>1124</v>
      </c>
      <c r="C338" s="824" t="s">
        <v>4482</v>
      </c>
    </row>
    <row r="339" spans="1:3">
      <c r="A339" s="241"/>
      <c r="B339" s="823" t="s">
        <v>1124</v>
      </c>
      <c r="C339" s="824" t="s">
        <v>4483</v>
      </c>
    </row>
    <row r="340" spans="1:3">
      <c r="A340" s="241"/>
      <c r="B340" s="823" t="s">
        <v>1124</v>
      </c>
      <c r="C340" s="824" t="s">
        <v>4484</v>
      </c>
    </row>
    <row r="341" spans="1:3">
      <c r="A341" s="241"/>
      <c r="B341" s="823" t="s">
        <v>1124</v>
      </c>
      <c r="C341" s="824" t="s">
        <v>4485</v>
      </c>
    </row>
    <row r="342" spans="1:3">
      <c r="A342" s="241"/>
      <c r="B342" s="823" t="s">
        <v>1124</v>
      </c>
      <c r="C342" s="824" t="s">
        <v>4486</v>
      </c>
    </row>
    <row r="343" spans="1:3">
      <c r="A343" s="241"/>
      <c r="B343" s="823" t="s">
        <v>1124</v>
      </c>
      <c r="C343" s="824" t="s">
        <v>4487</v>
      </c>
    </row>
    <row r="344" spans="1:3">
      <c r="A344" s="241"/>
      <c r="B344" s="823" t="s">
        <v>1124</v>
      </c>
      <c r="C344" s="824" t="s">
        <v>4488</v>
      </c>
    </row>
    <row r="345" spans="1:3">
      <c r="A345" s="241"/>
      <c r="B345" s="823" t="s">
        <v>1124</v>
      </c>
      <c r="C345" s="824" t="s">
        <v>4489</v>
      </c>
    </row>
    <row r="346" spans="1:3">
      <c r="A346" s="241"/>
      <c r="B346" s="823" t="s">
        <v>1124</v>
      </c>
      <c r="C346" s="824" t="s">
        <v>4490</v>
      </c>
    </row>
    <row r="347" spans="1:3">
      <c r="A347" s="241"/>
      <c r="B347" s="823" t="s">
        <v>1124</v>
      </c>
      <c r="C347" s="824" t="s">
        <v>4491</v>
      </c>
    </row>
    <row r="348" spans="1:3">
      <c r="A348" s="241"/>
      <c r="B348" s="823" t="s">
        <v>1124</v>
      </c>
      <c r="C348" s="824" t="s">
        <v>4492</v>
      </c>
    </row>
    <row r="349" spans="1:3">
      <c r="A349" s="241"/>
      <c r="B349" s="823" t="s">
        <v>1124</v>
      </c>
      <c r="C349" s="824" t="s">
        <v>4493</v>
      </c>
    </row>
    <row r="350" spans="1:3">
      <c r="A350" s="241"/>
      <c r="B350" s="823" t="s">
        <v>1124</v>
      </c>
      <c r="C350" s="824" t="s">
        <v>4494</v>
      </c>
    </row>
    <row r="351" spans="1:3">
      <c r="A351" s="241"/>
      <c r="B351" s="823" t="s">
        <v>1124</v>
      </c>
      <c r="C351" s="824" t="s">
        <v>4495</v>
      </c>
    </row>
    <row r="352" spans="1:3">
      <c r="A352" s="241"/>
      <c r="B352" s="823" t="s">
        <v>1124</v>
      </c>
      <c r="C352" s="824" t="s">
        <v>4496</v>
      </c>
    </row>
    <row r="353" spans="1:3">
      <c r="A353" s="241"/>
      <c r="B353" s="823" t="s">
        <v>1124</v>
      </c>
      <c r="C353" s="824" t="s">
        <v>4497</v>
      </c>
    </row>
    <row r="354" spans="1:3">
      <c r="A354" s="241"/>
      <c r="B354" s="823" t="s">
        <v>1127</v>
      </c>
      <c r="C354" s="824" t="s">
        <v>4498</v>
      </c>
    </row>
    <row r="355" spans="1:3">
      <c r="A355" s="241"/>
      <c r="B355" s="823" t="s">
        <v>1127</v>
      </c>
      <c r="C355" s="824" t="s">
        <v>4499</v>
      </c>
    </row>
    <row r="356" spans="1:3">
      <c r="A356" s="241"/>
      <c r="B356" s="823" t="s">
        <v>1127</v>
      </c>
      <c r="C356" s="824" t="s">
        <v>4500</v>
      </c>
    </row>
    <row r="357" spans="1:3">
      <c r="A357" s="241"/>
      <c r="B357" s="823" t="s">
        <v>1127</v>
      </c>
      <c r="C357" s="824" t="s">
        <v>4501</v>
      </c>
    </row>
    <row r="358" spans="1:3">
      <c r="A358" s="241"/>
      <c r="B358" s="823" t="s">
        <v>1127</v>
      </c>
      <c r="C358" s="824" t="s">
        <v>4502</v>
      </c>
    </row>
    <row r="359" spans="1:3">
      <c r="A359" s="241"/>
      <c r="B359" s="823" t="s">
        <v>1127</v>
      </c>
      <c r="C359" s="824" t="s">
        <v>4503</v>
      </c>
    </row>
    <row r="360" spans="1:3">
      <c r="A360" s="241"/>
      <c r="B360" s="823" t="s">
        <v>1127</v>
      </c>
      <c r="C360" s="824" t="s">
        <v>4504</v>
      </c>
    </row>
    <row r="361" spans="1:3">
      <c r="A361" s="241"/>
      <c r="B361" s="823" t="s">
        <v>1127</v>
      </c>
      <c r="C361" s="824" t="s">
        <v>4505</v>
      </c>
    </row>
    <row r="362" spans="1:3">
      <c r="A362" s="241"/>
      <c r="B362" s="823" t="s">
        <v>1127</v>
      </c>
      <c r="C362" s="824" t="s">
        <v>4506</v>
      </c>
    </row>
    <row r="363" spans="1:3">
      <c r="A363" s="241"/>
      <c r="B363" s="823" t="s">
        <v>1127</v>
      </c>
      <c r="C363" s="824" t="s">
        <v>4507</v>
      </c>
    </row>
    <row r="364" spans="1:3">
      <c r="A364" s="241"/>
      <c r="B364" s="823" t="s">
        <v>1127</v>
      </c>
      <c r="C364" s="824" t="s">
        <v>4508</v>
      </c>
    </row>
    <row r="365" spans="1:3">
      <c r="A365" s="241"/>
      <c r="B365" s="823" t="s">
        <v>1127</v>
      </c>
      <c r="C365" s="824" t="s">
        <v>4509</v>
      </c>
    </row>
    <row r="366" spans="1:3">
      <c r="A366" s="241"/>
      <c r="B366" s="823" t="s">
        <v>1127</v>
      </c>
      <c r="C366" s="824" t="s">
        <v>4510</v>
      </c>
    </row>
    <row r="367" spans="1:3">
      <c r="A367" s="241"/>
      <c r="B367" s="823" t="s">
        <v>1127</v>
      </c>
      <c r="C367" s="824" t="s">
        <v>4511</v>
      </c>
    </row>
    <row r="368" spans="1:3">
      <c r="A368" s="241"/>
      <c r="B368" s="823" t="s">
        <v>1127</v>
      </c>
      <c r="C368" s="824" t="s">
        <v>4512</v>
      </c>
    </row>
    <row r="369" spans="1:3">
      <c r="A369" s="241"/>
      <c r="B369" s="823" t="s">
        <v>1127</v>
      </c>
      <c r="C369" s="824" t="s">
        <v>4513</v>
      </c>
    </row>
    <row r="370" spans="1:3">
      <c r="A370" s="241"/>
      <c r="B370" s="823" t="s">
        <v>1127</v>
      </c>
      <c r="C370" s="824" t="s">
        <v>4514</v>
      </c>
    </row>
    <row r="371" spans="1:3">
      <c r="A371" s="241"/>
      <c r="B371" s="823" t="s">
        <v>1127</v>
      </c>
      <c r="C371" s="824" t="s">
        <v>4515</v>
      </c>
    </row>
    <row r="372" spans="1:3">
      <c r="A372" s="241"/>
      <c r="B372" s="823" t="s">
        <v>1127</v>
      </c>
      <c r="C372" s="824" t="s">
        <v>4516</v>
      </c>
    </row>
    <row r="373" spans="1:3">
      <c r="A373" s="241"/>
      <c r="B373" s="823" t="s">
        <v>1127</v>
      </c>
      <c r="C373" s="824" t="s">
        <v>4517</v>
      </c>
    </row>
    <row r="374" spans="1:3">
      <c r="A374" s="241"/>
      <c r="B374" s="823" t="s">
        <v>1127</v>
      </c>
      <c r="C374" s="824" t="s">
        <v>4518</v>
      </c>
    </row>
    <row r="375" spans="1:3">
      <c r="A375" s="241"/>
      <c r="B375" s="823" t="s">
        <v>1127</v>
      </c>
      <c r="C375" s="824" t="s">
        <v>4519</v>
      </c>
    </row>
    <row r="376" spans="1:3">
      <c r="A376" s="241"/>
      <c r="B376" s="823" t="s">
        <v>1127</v>
      </c>
      <c r="C376" s="824" t="s">
        <v>4520</v>
      </c>
    </row>
    <row r="377" spans="1:3">
      <c r="A377" s="241"/>
      <c r="B377" s="823" t="s">
        <v>1127</v>
      </c>
      <c r="C377" s="824" t="s">
        <v>4521</v>
      </c>
    </row>
    <row r="378" spans="1:3">
      <c r="A378" s="241"/>
      <c r="B378" s="823" t="s">
        <v>1127</v>
      </c>
      <c r="C378" s="824" t="s">
        <v>4522</v>
      </c>
    </row>
    <row r="379" spans="1:3">
      <c r="A379" s="241"/>
      <c r="B379" s="823" t="s">
        <v>1127</v>
      </c>
      <c r="C379" s="824" t="s">
        <v>4523</v>
      </c>
    </row>
    <row r="380" spans="1:3">
      <c r="A380" s="241"/>
      <c r="B380" s="823" t="s">
        <v>1127</v>
      </c>
      <c r="C380" s="824" t="s">
        <v>4524</v>
      </c>
    </row>
    <row r="381" spans="1:3">
      <c r="A381" s="241"/>
      <c r="B381" s="823" t="s">
        <v>1127</v>
      </c>
      <c r="C381" s="824" t="s">
        <v>4525</v>
      </c>
    </row>
    <row r="382" spans="1:3">
      <c r="A382" s="241"/>
      <c r="B382" s="823" t="s">
        <v>1127</v>
      </c>
      <c r="C382" s="824" t="s">
        <v>4526</v>
      </c>
    </row>
    <row r="383" spans="1:3">
      <c r="A383" s="241"/>
      <c r="B383" s="823" t="s">
        <v>1127</v>
      </c>
      <c r="C383" s="824" t="s">
        <v>4527</v>
      </c>
    </row>
    <row r="384" spans="1:3">
      <c r="A384" s="241"/>
      <c r="B384" s="823" t="s">
        <v>1127</v>
      </c>
      <c r="C384" s="824" t="s">
        <v>4528</v>
      </c>
    </row>
    <row r="385" spans="1:3">
      <c r="A385" s="241"/>
      <c r="B385" s="823" t="s">
        <v>1127</v>
      </c>
      <c r="C385" s="824" t="s">
        <v>4529</v>
      </c>
    </row>
    <row r="386" spans="1:3">
      <c r="A386" s="241"/>
      <c r="B386" s="823" t="s">
        <v>1127</v>
      </c>
      <c r="C386" s="824" t="s">
        <v>4530</v>
      </c>
    </row>
    <row r="387" spans="1:3">
      <c r="A387" s="241"/>
      <c r="B387" s="823" t="s">
        <v>1127</v>
      </c>
      <c r="C387" s="824" t="s">
        <v>4531</v>
      </c>
    </row>
    <row r="388" spans="1:3">
      <c r="A388" s="241"/>
      <c r="B388" s="823" t="s">
        <v>1127</v>
      </c>
      <c r="C388" s="824" t="s">
        <v>4532</v>
      </c>
    </row>
    <row r="389" spans="1:3">
      <c r="A389" s="241"/>
      <c r="B389" s="823" t="s">
        <v>1127</v>
      </c>
      <c r="C389" s="824" t="s">
        <v>4533</v>
      </c>
    </row>
    <row r="390" spans="1:3">
      <c r="A390" s="241"/>
      <c r="B390" s="823" t="s">
        <v>1127</v>
      </c>
      <c r="C390" s="824" t="s">
        <v>4534</v>
      </c>
    </row>
    <row r="391" spans="1:3">
      <c r="A391" s="241"/>
      <c r="B391" s="823" t="s">
        <v>1127</v>
      </c>
      <c r="C391" s="824" t="s">
        <v>4535</v>
      </c>
    </row>
    <row r="392" spans="1:3">
      <c r="A392" s="241"/>
      <c r="B392" s="823" t="s">
        <v>1127</v>
      </c>
      <c r="C392" s="824" t="s">
        <v>4536</v>
      </c>
    </row>
    <row r="393" spans="1:3">
      <c r="A393" s="241"/>
      <c r="B393" s="823" t="s">
        <v>1127</v>
      </c>
      <c r="C393" s="824" t="s">
        <v>4537</v>
      </c>
    </row>
    <row r="394" spans="1:3">
      <c r="A394" s="241"/>
      <c r="B394" s="823" t="s">
        <v>1131</v>
      </c>
      <c r="C394" s="824" t="s">
        <v>4538</v>
      </c>
    </row>
    <row r="395" spans="1:3">
      <c r="A395" s="241"/>
      <c r="B395" s="823" t="s">
        <v>1131</v>
      </c>
      <c r="C395" s="824" t="s">
        <v>4539</v>
      </c>
    </row>
    <row r="396" spans="1:3">
      <c r="A396" s="241"/>
      <c r="B396" s="823" t="s">
        <v>1131</v>
      </c>
      <c r="C396" s="824" t="s">
        <v>4540</v>
      </c>
    </row>
    <row r="397" spans="1:3">
      <c r="A397" s="241"/>
      <c r="B397" s="823" t="s">
        <v>1131</v>
      </c>
      <c r="C397" s="824" t="s">
        <v>4541</v>
      </c>
    </row>
    <row r="398" spans="1:3">
      <c r="A398" s="241"/>
      <c r="B398" s="823" t="s">
        <v>1131</v>
      </c>
      <c r="C398" s="824" t="s">
        <v>4542</v>
      </c>
    </row>
    <row r="399" spans="1:3">
      <c r="A399" s="241"/>
      <c r="B399" s="823" t="s">
        <v>1131</v>
      </c>
      <c r="C399" s="824" t="s">
        <v>4543</v>
      </c>
    </row>
    <row r="400" spans="1:3">
      <c r="A400" s="241"/>
      <c r="B400" s="823" t="s">
        <v>1131</v>
      </c>
      <c r="C400" s="824" t="s">
        <v>4544</v>
      </c>
    </row>
    <row r="401" spans="1:3">
      <c r="A401" s="241"/>
      <c r="B401" s="823" t="s">
        <v>1131</v>
      </c>
      <c r="C401" s="824" t="s">
        <v>4545</v>
      </c>
    </row>
    <row r="402" spans="1:3">
      <c r="A402" s="241"/>
      <c r="B402" s="823" t="s">
        <v>1131</v>
      </c>
      <c r="C402" s="824" t="s">
        <v>4546</v>
      </c>
    </row>
    <row r="403" spans="1:3">
      <c r="A403" s="241"/>
      <c r="B403" s="823" t="s">
        <v>1131</v>
      </c>
      <c r="C403" s="824" t="s">
        <v>4547</v>
      </c>
    </row>
    <row r="404" spans="1:3">
      <c r="A404" s="241"/>
      <c r="B404" s="823" t="s">
        <v>1131</v>
      </c>
      <c r="C404" s="824" t="s">
        <v>4548</v>
      </c>
    </row>
    <row r="405" spans="1:3">
      <c r="A405" s="241"/>
      <c r="B405" s="823" t="s">
        <v>1131</v>
      </c>
      <c r="C405" s="824" t="s">
        <v>4549</v>
      </c>
    </row>
    <row r="406" spans="1:3">
      <c r="A406" s="241"/>
      <c r="B406" s="823" t="s">
        <v>1131</v>
      </c>
      <c r="C406" s="824" t="s">
        <v>4550</v>
      </c>
    </row>
    <row r="407" spans="1:3">
      <c r="A407" s="241"/>
      <c r="B407" s="823" t="s">
        <v>1131</v>
      </c>
      <c r="C407" s="824" t="s">
        <v>4551</v>
      </c>
    </row>
    <row r="408" spans="1:3">
      <c r="A408" s="241"/>
      <c r="B408" s="823" t="s">
        <v>1131</v>
      </c>
      <c r="C408" s="824" t="s">
        <v>4552</v>
      </c>
    </row>
    <row r="409" spans="1:3">
      <c r="A409" s="241"/>
      <c r="B409" s="823" t="s">
        <v>1131</v>
      </c>
      <c r="C409" s="824" t="s">
        <v>4553</v>
      </c>
    </row>
    <row r="410" spans="1:3">
      <c r="A410" s="241"/>
      <c r="B410" s="823" t="s">
        <v>1131</v>
      </c>
      <c r="C410" s="824" t="s">
        <v>4224</v>
      </c>
    </row>
    <row r="411" spans="1:3">
      <c r="A411" s="241"/>
      <c r="B411" s="823" t="s">
        <v>1131</v>
      </c>
      <c r="C411" s="824" t="s">
        <v>4554</v>
      </c>
    </row>
    <row r="412" spans="1:3">
      <c r="A412" s="241"/>
      <c r="B412" s="823" t="s">
        <v>1131</v>
      </c>
      <c r="C412" s="824" t="s">
        <v>4555</v>
      </c>
    </row>
    <row r="413" spans="1:3">
      <c r="A413" s="241"/>
      <c r="B413" s="823" t="s">
        <v>1131</v>
      </c>
      <c r="C413" s="824" t="s">
        <v>4556</v>
      </c>
    </row>
    <row r="414" spans="1:3">
      <c r="A414" s="241"/>
      <c r="B414" s="823" t="s">
        <v>1131</v>
      </c>
      <c r="C414" s="824" t="s">
        <v>4557</v>
      </c>
    </row>
    <row r="415" spans="1:3">
      <c r="A415" s="241"/>
      <c r="B415" s="823" t="s">
        <v>1131</v>
      </c>
      <c r="C415" s="824" t="s">
        <v>4558</v>
      </c>
    </row>
    <row r="416" spans="1:3">
      <c r="A416" s="241"/>
      <c r="B416" s="823" t="s">
        <v>1131</v>
      </c>
      <c r="C416" s="824" t="s">
        <v>4559</v>
      </c>
    </row>
    <row r="417" spans="1:3">
      <c r="A417" s="241"/>
      <c r="B417" s="823" t="s">
        <v>1131</v>
      </c>
      <c r="C417" s="824" t="s">
        <v>4560</v>
      </c>
    </row>
    <row r="418" spans="1:3">
      <c r="A418" s="241"/>
      <c r="B418" s="823" t="s">
        <v>1131</v>
      </c>
      <c r="C418" s="824" t="s">
        <v>4561</v>
      </c>
    </row>
    <row r="419" spans="1:3">
      <c r="A419" s="241"/>
      <c r="B419" s="823" t="s">
        <v>1131</v>
      </c>
      <c r="C419" s="824" t="s">
        <v>4562</v>
      </c>
    </row>
    <row r="420" spans="1:3">
      <c r="A420" s="241"/>
      <c r="B420" s="823" t="s">
        <v>1131</v>
      </c>
      <c r="C420" s="824" t="s">
        <v>4238</v>
      </c>
    </row>
    <row r="421" spans="1:3">
      <c r="A421" s="241"/>
      <c r="B421" s="823" t="s">
        <v>1131</v>
      </c>
      <c r="C421" s="824" t="s">
        <v>4563</v>
      </c>
    </row>
    <row r="422" spans="1:3">
      <c r="A422" s="241"/>
      <c r="B422" s="823" t="s">
        <v>1131</v>
      </c>
      <c r="C422" s="824" t="s">
        <v>4564</v>
      </c>
    </row>
    <row r="423" spans="1:3">
      <c r="A423" s="241"/>
      <c r="B423" s="823" t="s">
        <v>1131</v>
      </c>
      <c r="C423" s="824" t="s">
        <v>4565</v>
      </c>
    </row>
    <row r="424" spans="1:3">
      <c r="A424" s="241"/>
      <c r="B424" s="823" t="s">
        <v>1131</v>
      </c>
      <c r="C424" s="824" t="s">
        <v>4566</v>
      </c>
    </row>
    <row r="425" spans="1:3">
      <c r="A425" s="241"/>
      <c r="B425" s="823" t="s">
        <v>1131</v>
      </c>
      <c r="C425" s="824" t="s">
        <v>4567</v>
      </c>
    </row>
    <row r="426" spans="1:3">
      <c r="A426" s="241"/>
      <c r="B426" s="823" t="s">
        <v>1131</v>
      </c>
      <c r="C426" s="824" t="s">
        <v>4568</v>
      </c>
    </row>
    <row r="427" spans="1:3">
      <c r="A427" s="241"/>
      <c r="B427" s="823" t="s">
        <v>1131</v>
      </c>
      <c r="C427" s="824" t="s">
        <v>4569</v>
      </c>
    </row>
    <row r="428" spans="1:3">
      <c r="A428" s="241"/>
      <c r="B428" s="823" t="s">
        <v>1131</v>
      </c>
      <c r="C428" s="824" t="s">
        <v>4570</v>
      </c>
    </row>
    <row r="429" spans="1:3">
      <c r="A429" s="241"/>
      <c r="B429" s="823" t="s">
        <v>1131</v>
      </c>
      <c r="C429" s="824" t="s">
        <v>4571</v>
      </c>
    </row>
    <row r="430" spans="1:3">
      <c r="A430" s="241"/>
      <c r="B430" s="823" t="s">
        <v>1131</v>
      </c>
      <c r="C430" s="824" t="s">
        <v>4572</v>
      </c>
    </row>
    <row r="431" spans="1:3">
      <c r="A431" s="241"/>
      <c r="B431" s="823" t="s">
        <v>1131</v>
      </c>
      <c r="C431" s="824" t="s">
        <v>4573</v>
      </c>
    </row>
    <row r="432" spans="1:3">
      <c r="A432" s="241"/>
      <c r="B432" s="823" t="s">
        <v>1131</v>
      </c>
      <c r="C432" s="824" t="s">
        <v>4574</v>
      </c>
    </row>
    <row r="433" spans="1:3">
      <c r="A433" s="241"/>
      <c r="B433" s="823" t="s">
        <v>1131</v>
      </c>
      <c r="C433" s="824" t="s">
        <v>4249</v>
      </c>
    </row>
    <row r="434" spans="1:3">
      <c r="A434" s="241"/>
      <c r="B434" s="823" t="s">
        <v>1131</v>
      </c>
      <c r="C434" s="824" t="s">
        <v>4250</v>
      </c>
    </row>
    <row r="435" spans="1:3">
      <c r="A435" s="241"/>
      <c r="B435" s="823" t="s">
        <v>1131</v>
      </c>
      <c r="C435" s="824" t="s">
        <v>4575</v>
      </c>
    </row>
    <row r="436" spans="1:3">
      <c r="A436" s="241"/>
      <c r="B436" s="823" t="s">
        <v>1131</v>
      </c>
      <c r="C436" s="824" t="s">
        <v>4576</v>
      </c>
    </row>
    <row r="437" spans="1:3">
      <c r="A437" s="241"/>
      <c r="B437" s="823" t="s">
        <v>1131</v>
      </c>
      <c r="C437" s="824" t="s">
        <v>4577</v>
      </c>
    </row>
    <row r="438" spans="1:3">
      <c r="A438" s="241"/>
      <c r="B438" s="823" t="s">
        <v>1131</v>
      </c>
      <c r="C438" s="824" t="s">
        <v>4578</v>
      </c>
    </row>
    <row r="439" spans="1:3">
      <c r="A439" s="241"/>
      <c r="B439" s="823" t="s">
        <v>1134</v>
      </c>
      <c r="C439" s="824" t="s">
        <v>4252</v>
      </c>
    </row>
    <row r="440" spans="1:3">
      <c r="A440" s="241"/>
      <c r="B440" s="823" t="s">
        <v>1134</v>
      </c>
      <c r="C440" s="824" t="s">
        <v>4579</v>
      </c>
    </row>
    <row r="441" spans="1:3">
      <c r="A441" s="241"/>
      <c r="B441" s="823" t="s">
        <v>1134</v>
      </c>
      <c r="C441" s="824" t="s">
        <v>4580</v>
      </c>
    </row>
    <row r="442" spans="1:3">
      <c r="A442" s="241"/>
      <c r="B442" s="823" t="s">
        <v>1134</v>
      </c>
      <c r="C442" s="824" t="s">
        <v>4581</v>
      </c>
    </row>
    <row r="443" spans="1:3">
      <c r="A443" s="241"/>
      <c r="B443" s="823" t="s">
        <v>1134</v>
      </c>
      <c r="C443" s="824" t="s">
        <v>4582</v>
      </c>
    </row>
    <row r="444" spans="1:3">
      <c r="A444" s="241"/>
      <c r="B444" s="823" t="s">
        <v>1134</v>
      </c>
      <c r="C444" s="824" t="s">
        <v>4583</v>
      </c>
    </row>
    <row r="445" spans="1:3">
      <c r="A445" s="241"/>
      <c r="B445" s="823" t="s">
        <v>1134</v>
      </c>
      <c r="C445" s="824" t="s">
        <v>4584</v>
      </c>
    </row>
    <row r="446" spans="1:3">
      <c r="A446" s="241"/>
      <c r="B446" s="823" t="s">
        <v>1134</v>
      </c>
      <c r="C446" s="824" t="s">
        <v>4585</v>
      </c>
    </row>
    <row r="447" spans="1:3">
      <c r="A447" s="241"/>
      <c r="B447" s="823" t="s">
        <v>1134</v>
      </c>
      <c r="C447" s="824" t="s">
        <v>4586</v>
      </c>
    </row>
    <row r="448" spans="1:3">
      <c r="A448" s="241"/>
      <c r="B448" s="823" t="s">
        <v>1134</v>
      </c>
      <c r="C448" s="824" t="s">
        <v>4587</v>
      </c>
    </row>
    <row r="449" spans="1:3">
      <c r="A449" s="241"/>
      <c r="B449" s="823" t="s">
        <v>1134</v>
      </c>
      <c r="C449" s="824" t="s">
        <v>4588</v>
      </c>
    </row>
    <row r="450" spans="1:3">
      <c r="A450" s="241"/>
      <c r="B450" s="823" t="s">
        <v>1134</v>
      </c>
      <c r="C450" s="824" t="s">
        <v>4589</v>
      </c>
    </row>
    <row r="451" spans="1:3">
      <c r="A451" s="241"/>
      <c r="B451" s="823" t="s">
        <v>1134</v>
      </c>
      <c r="C451" s="824" t="s">
        <v>4590</v>
      </c>
    </row>
    <row r="452" spans="1:3">
      <c r="A452" s="241"/>
      <c r="B452" s="823" t="s">
        <v>1134</v>
      </c>
      <c r="C452" s="824" t="s">
        <v>4591</v>
      </c>
    </row>
    <row r="453" spans="1:3">
      <c r="A453" s="241"/>
      <c r="B453" s="823" t="s">
        <v>1134</v>
      </c>
      <c r="C453" s="824" t="s">
        <v>4592</v>
      </c>
    </row>
    <row r="454" spans="1:3">
      <c r="A454" s="241"/>
      <c r="B454" s="823" t="s">
        <v>1134</v>
      </c>
      <c r="C454" s="824" t="s">
        <v>4593</v>
      </c>
    </row>
    <row r="455" spans="1:3">
      <c r="A455" s="241"/>
      <c r="B455" s="823" t="s">
        <v>1134</v>
      </c>
      <c r="C455" s="824" t="s">
        <v>4594</v>
      </c>
    </row>
    <row r="456" spans="1:3">
      <c r="A456" s="241"/>
      <c r="B456" s="823" t="s">
        <v>1134</v>
      </c>
      <c r="C456" s="824" t="s">
        <v>4595</v>
      </c>
    </row>
    <row r="457" spans="1:3">
      <c r="A457" s="241"/>
      <c r="B457" s="823" t="s">
        <v>1137</v>
      </c>
      <c r="C457" s="824" t="s">
        <v>4596</v>
      </c>
    </row>
    <row r="458" spans="1:3">
      <c r="A458" s="241"/>
      <c r="B458" s="823" t="s">
        <v>1137</v>
      </c>
      <c r="C458" s="824" t="s">
        <v>4597</v>
      </c>
    </row>
    <row r="459" spans="1:3">
      <c r="A459" s="241"/>
      <c r="B459" s="823" t="s">
        <v>1137</v>
      </c>
      <c r="C459" s="824" t="s">
        <v>4598</v>
      </c>
    </row>
    <row r="460" spans="1:3">
      <c r="A460" s="241"/>
      <c r="B460" s="823" t="s">
        <v>1137</v>
      </c>
      <c r="C460" s="824" t="s">
        <v>4599</v>
      </c>
    </row>
    <row r="461" spans="1:3">
      <c r="A461" s="241"/>
      <c r="B461" s="823" t="s">
        <v>1137</v>
      </c>
      <c r="C461" s="824" t="s">
        <v>4600</v>
      </c>
    </row>
    <row r="462" spans="1:3">
      <c r="A462" s="241"/>
      <c r="B462" s="823" t="s">
        <v>1137</v>
      </c>
      <c r="C462" s="824" t="s">
        <v>4601</v>
      </c>
    </row>
    <row r="463" spans="1:3">
      <c r="A463" s="241"/>
      <c r="B463" s="823" t="s">
        <v>1137</v>
      </c>
      <c r="C463" s="824" t="s">
        <v>4602</v>
      </c>
    </row>
    <row r="464" spans="1:3">
      <c r="A464" s="241"/>
      <c r="B464" s="823" t="s">
        <v>1137</v>
      </c>
      <c r="C464" s="824" t="s">
        <v>4603</v>
      </c>
    </row>
    <row r="465" spans="1:3">
      <c r="A465" s="241"/>
      <c r="B465" s="823" t="s">
        <v>1137</v>
      </c>
      <c r="C465" s="824" t="s">
        <v>4604</v>
      </c>
    </row>
    <row r="466" spans="1:3">
      <c r="A466" s="241"/>
      <c r="B466" s="823" t="s">
        <v>1137</v>
      </c>
      <c r="C466" s="824" t="s">
        <v>4605</v>
      </c>
    </row>
    <row r="467" spans="1:3">
      <c r="A467" s="241"/>
      <c r="B467" s="823" t="s">
        <v>1137</v>
      </c>
      <c r="C467" s="824" t="s">
        <v>4606</v>
      </c>
    </row>
    <row r="468" spans="1:3">
      <c r="A468" s="241"/>
      <c r="B468" s="823" t="s">
        <v>1137</v>
      </c>
      <c r="C468" s="824" t="s">
        <v>4607</v>
      </c>
    </row>
    <row r="469" spans="1:3">
      <c r="A469" s="241"/>
      <c r="B469" s="823" t="s">
        <v>1137</v>
      </c>
      <c r="C469" s="824" t="s">
        <v>4608</v>
      </c>
    </row>
    <row r="470" spans="1:3">
      <c r="A470" s="241"/>
      <c r="B470" s="823" t="s">
        <v>1137</v>
      </c>
      <c r="C470" s="824" t="s">
        <v>4609</v>
      </c>
    </row>
    <row r="471" spans="1:3">
      <c r="A471" s="241"/>
      <c r="B471" s="823" t="s">
        <v>1137</v>
      </c>
      <c r="C471" s="824" t="s">
        <v>4610</v>
      </c>
    </row>
    <row r="472" spans="1:3">
      <c r="A472" s="241"/>
      <c r="B472" s="823" t="s">
        <v>1137</v>
      </c>
      <c r="C472" s="824" t="s">
        <v>4611</v>
      </c>
    </row>
    <row r="473" spans="1:3">
      <c r="A473" s="241"/>
      <c r="B473" s="823" t="s">
        <v>1137</v>
      </c>
      <c r="C473" s="824" t="s">
        <v>4612</v>
      </c>
    </row>
    <row r="474" spans="1:3">
      <c r="A474" s="241"/>
      <c r="B474" s="823" t="s">
        <v>1137</v>
      </c>
      <c r="C474" s="824" t="s">
        <v>4613</v>
      </c>
    </row>
    <row r="475" spans="1:3">
      <c r="A475" s="241"/>
      <c r="B475" s="823" t="s">
        <v>1137</v>
      </c>
      <c r="C475" s="824" t="s">
        <v>4614</v>
      </c>
    </row>
    <row r="476" spans="1:3">
      <c r="A476" s="241"/>
      <c r="B476" s="823" t="s">
        <v>1137</v>
      </c>
      <c r="C476" s="824" t="s">
        <v>4615</v>
      </c>
    </row>
    <row r="477" spans="1:3">
      <c r="A477" s="241"/>
      <c r="B477" s="823" t="s">
        <v>1137</v>
      </c>
      <c r="C477" s="824" t="s">
        <v>4616</v>
      </c>
    </row>
    <row r="478" spans="1:3">
      <c r="A478" s="241"/>
      <c r="B478" s="823" t="s">
        <v>1137</v>
      </c>
      <c r="C478" s="824" t="s">
        <v>4617</v>
      </c>
    </row>
    <row r="479" spans="1:3">
      <c r="A479" s="241"/>
      <c r="B479" s="823" t="s">
        <v>1137</v>
      </c>
      <c r="C479" s="824" t="s">
        <v>4618</v>
      </c>
    </row>
    <row r="480" spans="1:3">
      <c r="A480" s="241"/>
      <c r="B480" s="823" t="s">
        <v>1137</v>
      </c>
      <c r="C480" s="824" t="s">
        <v>4619</v>
      </c>
    </row>
    <row r="481" spans="1:3">
      <c r="A481" s="241"/>
      <c r="B481" s="823" t="s">
        <v>1137</v>
      </c>
      <c r="C481" s="824" t="s">
        <v>4620</v>
      </c>
    </row>
    <row r="482" spans="1:3">
      <c r="A482" s="241"/>
      <c r="B482" s="823" t="s">
        <v>1137</v>
      </c>
      <c r="C482" s="824" t="s">
        <v>4621</v>
      </c>
    </row>
    <row r="483" spans="1:3">
      <c r="A483" s="241"/>
      <c r="B483" s="823" t="s">
        <v>1140</v>
      </c>
      <c r="C483" s="824" t="s">
        <v>4622</v>
      </c>
    </row>
    <row r="484" spans="1:3">
      <c r="A484" s="241"/>
      <c r="B484" s="823" t="s">
        <v>1140</v>
      </c>
      <c r="C484" s="824" t="s">
        <v>4623</v>
      </c>
    </row>
    <row r="485" spans="1:3">
      <c r="A485" s="241"/>
      <c r="B485" s="823" t="s">
        <v>1140</v>
      </c>
      <c r="C485" s="824" t="s">
        <v>4624</v>
      </c>
    </row>
    <row r="486" spans="1:3">
      <c r="A486" s="241"/>
      <c r="B486" s="823" t="s">
        <v>1140</v>
      </c>
      <c r="C486" s="824" t="s">
        <v>4625</v>
      </c>
    </row>
    <row r="487" spans="1:3">
      <c r="A487" s="241"/>
      <c r="B487" s="823" t="s">
        <v>1140</v>
      </c>
      <c r="C487" s="824" t="s">
        <v>4626</v>
      </c>
    </row>
    <row r="488" spans="1:3">
      <c r="A488" s="241"/>
      <c r="B488" s="823" t="s">
        <v>1140</v>
      </c>
      <c r="C488" s="824" t="s">
        <v>4627</v>
      </c>
    </row>
    <row r="489" spans="1:3">
      <c r="A489" s="241"/>
      <c r="B489" s="823" t="s">
        <v>1140</v>
      </c>
      <c r="C489" s="824" t="s">
        <v>4628</v>
      </c>
    </row>
    <row r="490" spans="1:3">
      <c r="A490" s="241"/>
      <c r="B490" s="823" t="s">
        <v>1140</v>
      </c>
      <c r="C490" s="824" t="s">
        <v>4629</v>
      </c>
    </row>
    <row r="491" spans="1:3">
      <c r="A491" s="241"/>
      <c r="B491" s="823" t="s">
        <v>1140</v>
      </c>
      <c r="C491" s="824" t="s">
        <v>4630</v>
      </c>
    </row>
    <row r="492" spans="1:3">
      <c r="A492" s="241"/>
      <c r="B492" s="823" t="s">
        <v>1140</v>
      </c>
      <c r="C492" s="824" t="s">
        <v>4631</v>
      </c>
    </row>
    <row r="493" spans="1:3">
      <c r="A493" s="241"/>
      <c r="B493" s="823" t="s">
        <v>1140</v>
      </c>
      <c r="C493" s="824" t="s">
        <v>4632</v>
      </c>
    </row>
    <row r="494" spans="1:3">
      <c r="A494" s="241"/>
      <c r="B494" s="823" t="s">
        <v>1140</v>
      </c>
      <c r="C494" s="824" t="s">
        <v>4633</v>
      </c>
    </row>
    <row r="495" spans="1:3">
      <c r="A495" s="241"/>
      <c r="B495" s="823" t="s">
        <v>1140</v>
      </c>
      <c r="C495" s="824" t="s">
        <v>4634</v>
      </c>
    </row>
    <row r="496" spans="1:3">
      <c r="A496" s="241"/>
      <c r="B496" s="823" t="s">
        <v>1140</v>
      </c>
      <c r="C496" s="824" t="s">
        <v>4635</v>
      </c>
    </row>
    <row r="497" spans="1:3">
      <c r="A497" s="241"/>
      <c r="B497" s="823" t="s">
        <v>1140</v>
      </c>
      <c r="C497" s="824" t="s">
        <v>4636</v>
      </c>
    </row>
    <row r="498" spans="1:3">
      <c r="A498" s="241"/>
      <c r="B498" s="823" t="s">
        <v>1140</v>
      </c>
      <c r="C498" s="824" t="s">
        <v>4637</v>
      </c>
    </row>
    <row r="499" spans="1:3">
      <c r="A499" s="241"/>
      <c r="B499" s="823" t="s">
        <v>1140</v>
      </c>
      <c r="C499" s="824" t="s">
        <v>4638</v>
      </c>
    </row>
    <row r="500" spans="1:3">
      <c r="A500" s="241"/>
      <c r="B500" s="823" t="s">
        <v>1140</v>
      </c>
      <c r="C500" s="824" t="s">
        <v>4639</v>
      </c>
    </row>
    <row r="501" spans="1:3">
      <c r="A501" s="241"/>
      <c r="B501" s="823" t="s">
        <v>1140</v>
      </c>
      <c r="C501" s="824" t="s">
        <v>4640</v>
      </c>
    </row>
    <row r="502" spans="1:3">
      <c r="A502" s="241"/>
      <c r="B502" s="823" t="s">
        <v>1140</v>
      </c>
      <c r="C502" s="824" t="s">
        <v>4641</v>
      </c>
    </row>
    <row r="503" spans="1:3">
      <c r="A503" s="241"/>
      <c r="B503" s="823" t="s">
        <v>1140</v>
      </c>
      <c r="C503" s="824" t="s">
        <v>4642</v>
      </c>
    </row>
    <row r="504" spans="1:3">
      <c r="A504" s="241"/>
      <c r="B504" s="823" t="s">
        <v>1140</v>
      </c>
      <c r="C504" s="824" t="s">
        <v>4643</v>
      </c>
    </row>
    <row r="505" spans="1:3">
      <c r="A505" s="241"/>
      <c r="B505" s="823" t="s">
        <v>1140</v>
      </c>
      <c r="C505" s="824" t="s">
        <v>4644</v>
      </c>
    </row>
    <row r="506" spans="1:3">
      <c r="A506" s="241"/>
      <c r="B506" s="823" t="s">
        <v>1140</v>
      </c>
      <c r="C506" s="824" t="s">
        <v>4645</v>
      </c>
    </row>
    <row r="507" spans="1:3">
      <c r="A507" s="241"/>
      <c r="B507" s="823" t="s">
        <v>1140</v>
      </c>
      <c r="C507" s="824" t="s">
        <v>4646</v>
      </c>
    </row>
    <row r="508" spans="1:3">
      <c r="A508" s="241"/>
      <c r="B508" s="823" t="s">
        <v>1140</v>
      </c>
      <c r="C508" s="824" t="s">
        <v>4647</v>
      </c>
    </row>
    <row r="509" spans="1:3">
      <c r="A509" s="241"/>
      <c r="B509" s="823" t="s">
        <v>1140</v>
      </c>
      <c r="C509" s="824" t="s">
        <v>4648</v>
      </c>
    </row>
    <row r="510" spans="1:3">
      <c r="A510" s="241"/>
      <c r="B510" s="823" t="s">
        <v>1140</v>
      </c>
      <c r="C510" s="824" t="s">
        <v>4649</v>
      </c>
    </row>
    <row r="511" spans="1:3">
      <c r="A511" s="241"/>
      <c r="B511" s="823" t="s">
        <v>1140</v>
      </c>
      <c r="C511" s="824" t="s">
        <v>4650</v>
      </c>
    </row>
    <row r="512" spans="1:3">
      <c r="A512" s="241"/>
      <c r="B512" s="823" t="s">
        <v>1143</v>
      </c>
      <c r="C512" s="824" t="s">
        <v>4651</v>
      </c>
    </row>
    <row r="513" spans="1:3">
      <c r="A513" s="241"/>
      <c r="B513" s="823" t="s">
        <v>1143</v>
      </c>
      <c r="C513" s="824" t="s">
        <v>4652</v>
      </c>
    </row>
    <row r="514" spans="1:3">
      <c r="A514" s="241"/>
      <c r="B514" s="823" t="s">
        <v>1143</v>
      </c>
      <c r="C514" s="824" t="s">
        <v>4653</v>
      </c>
    </row>
    <row r="515" spans="1:3">
      <c r="A515" s="241"/>
      <c r="B515" s="823" t="s">
        <v>1143</v>
      </c>
      <c r="C515" s="824" t="s">
        <v>4498</v>
      </c>
    </row>
    <row r="516" spans="1:3">
      <c r="A516" s="241"/>
      <c r="B516" s="823" t="s">
        <v>1143</v>
      </c>
      <c r="C516" s="824" t="s">
        <v>4499</v>
      </c>
    </row>
    <row r="517" spans="1:3">
      <c r="A517" s="241"/>
      <c r="B517" s="823" t="s">
        <v>1143</v>
      </c>
      <c r="C517" s="824" t="s">
        <v>4654</v>
      </c>
    </row>
    <row r="518" spans="1:3">
      <c r="A518" s="241"/>
      <c r="B518" s="823" t="s">
        <v>1143</v>
      </c>
      <c r="C518" s="824" t="s">
        <v>4500</v>
      </c>
    </row>
    <row r="519" spans="1:3">
      <c r="A519" s="241"/>
      <c r="B519" s="823" t="s">
        <v>1143</v>
      </c>
      <c r="C519" s="824" t="s">
        <v>4501</v>
      </c>
    </row>
    <row r="520" spans="1:3">
      <c r="A520" s="241"/>
      <c r="B520" s="823" t="s">
        <v>1143</v>
      </c>
      <c r="C520" s="824" t="s">
        <v>4655</v>
      </c>
    </row>
    <row r="521" spans="1:3">
      <c r="A521" s="241"/>
      <c r="B521" s="823" t="s">
        <v>1143</v>
      </c>
      <c r="C521" s="824" t="s">
        <v>4656</v>
      </c>
    </row>
    <row r="522" spans="1:3">
      <c r="A522" s="241"/>
      <c r="B522" s="823" t="s">
        <v>1143</v>
      </c>
      <c r="C522" s="824" t="s">
        <v>4529</v>
      </c>
    </row>
    <row r="523" spans="1:3">
      <c r="A523" s="241"/>
      <c r="B523" s="823" t="s">
        <v>1143</v>
      </c>
      <c r="C523" s="824" t="s">
        <v>4657</v>
      </c>
    </row>
    <row r="524" spans="1:3">
      <c r="A524" s="241"/>
      <c r="B524" s="823" t="s">
        <v>1143</v>
      </c>
      <c r="C524" s="824" t="s">
        <v>4530</v>
      </c>
    </row>
    <row r="525" spans="1:3">
      <c r="A525" s="241"/>
      <c r="B525" s="823" t="s">
        <v>1143</v>
      </c>
      <c r="C525" s="824" t="s">
        <v>4658</v>
      </c>
    </row>
    <row r="526" spans="1:3">
      <c r="A526" s="241"/>
      <c r="B526" s="823" t="s">
        <v>1143</v>
      </c>
      <c r="C526" s="824" t="s">
        <v>4502</v>
      </c>
    </row>
    <row r="527" spans="1:3">
      <c r="A527" s="241"/>
      <c r="B527" s="823" t="s">
        <v>1143</v>
      </c>
      <c r="C527" s="824" t="s">
        <v>4659</v>
      </c>
    </row>
    <row r="528" spans="1:3">
      <c r="A528" s="241"/>
      <c r="B528" s="823" t="s">
        <v>1143</v>
      </c>
      <c r="C528" s="824" t="s">
        <v>4503</v>
      </c>
    </row>
    <row r="529" spans="1:3">
      <c r="A529" s="241"/>
      <c r="B529" s="823" t="s">
        <v>1143</v>
      </c>
      <c r="C529" s="824" t="s">
        <v>4505</v>
      </c>
    </row>
    <row r="530" spans="1:3">
      <c r="A530" s="241"/>
      <c r="B530" s="823" t="s">
        <v>1143</v>
      </c>
      <c r="C530" s="824" t="s">
        <v>4506</v>
      </c>
    </row>
    <row r="531" spans="1:3">
      <c r="A531" s="241"/>
      <c r="B531" s="823" t="s">
        <v>1143</v>
      </c>
      <c r="C531" s="824" t="s">
        <v>4660</v>
      </c>
    </row>
    <row r="532" spans="1:3">
      <c r="A532" s="241"/>
      <c r="B532" s="823" t="s">
        <v>1143</v>
      </c>
      <c r="C532" s="824" t="s">
        <v>4661</v>
      </c>
    </row>
    <row r="533" spans="1:3">
      <c r="A533" s="241"/>
      <c r="B533" s="823" t="s">
        <v>1143</v>
      </c>
      <c r="C533" s="824" t="s">
        <v>4662</v>
      </c>
    </row>
    <row r="534" spans="1:3">
      <c r="A534" s="241"/>
      <c r="B534" s="823" t="s">
        <v>1143</v>
      </c>
      <c r="C534" s="824" t="s">
        <v>4507</v>
      </c>
    </row>
    <row r="535" spans="1:3">
      <c r="A535" s="241"/>
      <c r="B535" s="823" t="s">
        <v>1143</v>
      </c>
      <c r="C535" s="824" t="s">
        <v>4663</v>
      </c>
    </row>
    <row r="536" spans="1:3">
      <c r="A536" s="241"/>
      <c r="B536" s="823" t="s">
        <v>1143</v>
      </c>
      <c r="C536" s="824" t="s">
        <v>4508</v>
      </c>
    </row>
    <row r="537" spans="1:3">
      <c r="A537" s="241"/>
      <c r="B537" s="823" t="s">
        <v>1143</v>
      </c>
      <c r="C537" s="824" t="s">
        <v>4509</v>
      </c>
    </row>
    <row r="538" spans="1:3">
      <c r="A538" s="241"/>
      <c r="B538" s="823" t="s">
        <v>1143</v>
      </c>
      <c r="C538" s="824" t="s">
        <v>4531</v>
      </c>
    </row>
    <row r="539" spans="1:3">
      <c r="A539" s="241"/>
      <c r="B539" s="823" t="s">
        <v>1143</v>
      </c>
      <c r="C539" s="824" t="s">
        <v>4532</v>
      </c>
    </row>
    <row r="540" spans="1:3">
      <c r="A540" s="241"/>
      <c r="B540" s="823" t="s">
        <v>1143</v>
      </c>
      <c r="C540" s="824" t="s">
        <v>4664</v>
      </c>
    </row>
    <row r="541" spans="1:3">
      <c r="A541" s="241"/>
      <c r="B541" s="823" t="s">
        <v>1143</v>
      </c>
      <c r="C541" s="824" t="s">
        <v>4665</v>
      </c>
    </row>
    <row r="542" spans="1:3">
      <c r="A542" s="241"/>
      <c r="B542" s="823" t="s">
        <v>1143</v>
      </c>
      <c r="C542" s="824" t="s">
        <v>4535</v>
      </c>
    </row>
    <row r="543" spans="1:3">
      <c r="A543" s="241"/>
      <c r="B543" s="823" t="s">
        <v>1143</v>
      </c>
      <c r="C543" s="824" t="s">
        <v>4536</v>
      </c>
    </row>
    <row r="544" spans="1:3">
      <c r="A544" s="241"/>
      <c r="B544" s="823" t="s">
        <v>1143</v>
      </c>
      <c r="C544" s="824" t="s">
        <v>4537</v>
      </c>
    </row>
    <row r="545" spans="1:3">
      <c r="A545" s="241"/>
      <c r="B545" s="823" t="s">
        <v>1143</v>
      </c>
      <c r="C545" s="824" t="s">
        <v>4510</v>
      </c>
    </row>
    <row r="546" spans="1:3">
      <c r="A546" s="241"/>
      <c r="B546" s="823" t="s">
        <v>1143</v>
      </c>
      <c r="C546" s="824" t="s">
        <v>4666</v>
      </c>
    </row>
    <row r="547" spans="1:3">
      <c r="A547" s="241"/>
      <c r="B547" s="823" t="s">
        <v>1143</v>
      </c>
      <c r="C547" s="824" t="s">
        <v>4667</v>
      </c>
    </row>
    <row r="548" spans="1:3">
      <c r="A548" s="241"/>
      <c r="B548" s="823" t="s">
        <v>1143</v>
      </c>
      <c r="C548" s="824" t="s">
        <v>4668</v>
      </c>
    </row>
    <row r="549" spans="1:3">
      <c r="A549" s="241"/>
      <c r="B549" s="823" t="s">
        <v>1143</v>
      </c>
      <c r="C549" s="824" t="s">
        <v>4669</v>
      </c>
    </row>
    <row r="550" spans="1:3">
      <c r="A550" s="241"/>
      <c r="B550" s="823" t="s">
        <v>1143</v>
      </c>
      <c r="C550" s="824" t="s">
        <v>4515</v>
      </c>
    </row>
    <row r="551" spans="1:3">
      <c r="A551" s="241"/>
      <c r="B551" s="823" t="s">
        <v>1143</v>
      </c>
      <c r="C551" s="824" t="s">
        <v>4670</v>
      </c>
    </row>
    <row r="552" spans="1:3">
      <c r="A552" s="241"/>
      <c r="B552" s="823" t="s">
        <v>1143</v>
      </c>
      <c r="C552" s="824" t="s">
        <v>4516</v>
      </c>
    </row>
    <row r="553" spans="1:3">
      <c r="A553" s="241"/>
      <c r="B553" s="823" t="s">
        <v>1143</v>
      </c>
      <c r="C553" s="824" t="s">
        <v>4671</v>
      </c>
    </row>
    <row r="554" spans="1:3">
      <c r="A554" s="241"/>
      <c r="B554" s="823" t="s">
        <v>1143</v>
      </c>
      <c r="C554" s="824" t="s">
        <v>4672</v>
      </c>
    </row>
    <row r="555" spans="1:3">
      <c r="A555" s="241"/>
      <c r="B555" s="823" t="s">
        <v>1143</v>
      </c>
      <c r="C555" s="824" t="s">
        <v>4517</v>
      </c>
    </row>
    <row r="556" spans="1:3">
      <c r="A556" s="241"/>
      <c r="B556" s="823" t="s">
        <v>1143</v>
      </c>
      <c r="C556" s="824" t="s">
        <v>4673</v>
      </c>
    </row>
    <row r="557" spans="1:3">
      <c r="A557" s="241"/>
      <c r="B557" s="823" t="s">
        <v>1143</v>
      </c>
      <c r="C557" s="824" t="s">
        <v>4674</v>
      </c>
    </row>
    <row r="558" spans="1:3">
      <c r="A558" s="241"/>
      <c r="B558" s="823" t="s">
        <v>1143</v>
      </c>
      <c r="C558" s="824" t="s">
        <v>4518</v>
      </c>
    </row>
    <row r="559" spans="1:3">
      <c r="A559" s="241"/>
      <c r="B559" s="823" t="s">
        <v>1143</v>
      </c>
      <c r="C559" s="824" t="s">
        <v>4675</v>
      </c>
    </row>
    <row r="560" spans="1:3">
      <c r="A560" s="241"/>
      <c r="B560" s="823" t="s">
        <v>1143</v>
      </c>
      <c r="C560" s="824" t="s">
        <v>4676</v>
      </c>
    </row>
    <row r="561" spans="1:3">
      <c r="A561" s="241"/>
      <c r="B561" s="823" t="s">
        <v>1143</v>
      </c>
      <c r="C561" s="824" t="s">
        <v>4519</v>
      </c>
    </row>
    <row r="562" spans="1:3">
      <c r="A562" s="241"/>
      <c r="B562" s="823" t="s">
        <v>1143</v>
      </c>
      <c r="C562" s="824" t="s">
        <v>4677</v>
      </c>
    </row>
    <row r="563" spans="1:3">
      <c r="A563" s="241"/>
      <c r="B563" s="823" t="s">
        <v>1143</v>
      </c>
      <c r="C563" s="824" t="s">
        <v>4678</v>
      </c>
    </row>
    <row r="564" spans="1:3">
      <c r="A564" s="241"/>
      <c r="B564" s="823" t="s">
        <v>1143</v>
      </c>
      <c r="C564" s="824" t="s">
        <v>4679</v>
      </c>
    </row>
    <row r="565" spans="1:3">
      <c r="A565" s="241"/>
      <c r="B565" s="823" t="s">
        <v>1143</v>
      </c>
      <c r="C565" s="824" t="s">
        <v>4520</v>
      </c>
    </row>
    <row r="566" spans="1:3">
      <c r="A566" s="241"/>
      <c r="B566" s="823" t="s">
        <v>1143</v>
      </c>
      <c r="C566" s="824" t="s">
        <v>4680</v>
      </c>
    </row>
    <row r="567" spans="1:3">
      <c r="A567" s="241"/>
      <c r="B567" s="823" t="s">
        <v>1143</v>
      </c>
      <c r="C567" s="824" t="s">
        <v>4681</v>
      </c>
    </row>
    <row r="568" spans="1:3">
      <c r="A568" s="241"/>
      <c r="B568" s="823" t="s">
        <v>1143</v>
      </c>
      <c r="C568" s="824" t="s">
        <v>4682</v>
      </c>
    </row>
    <row r="569" spans="1:3">
      <c r="A569" s="241"/>
      <c r="B569" s="823" t="s">
        <v>1143</v>
      </c>
      <c r="C569" s="824" t="s">
        <v>4683</v>
      </c>
    </row>
    <row r="570" spans="1:3">
      <c r="A570" s="241"/>
      <c r="B570" s="823" t="s">
        <v>1143</v>
      </c>
      <c r="C570" s="824" t="s">
        <v>4521</v>
      </c>
    </row>
    <row r="571" spans="1:3">
      <c r="A571" s="241"/>
      <c r="B571" s="823" t="s">
        <v>1143</v>
      </c>
      <c r="C571" s="824" t="s">
        <v>4522</v>
      </c>
    </row>
    <row r="572" spans="1:3">
      <c r="A572" s="241"/>
      <c r="B572" s="823" t="s">
        <v>1143</v>
      </c>
      <c r="C572" s="824" t="s">
        <v>4523</v>
      </c>
    </row>
    <row r="573" spans="1:3">
      <c r="A573" s="241"/>
      <c r="B573" s="823" t="s">
        <v>1143</v>
      </c>
      <c r="C573" s="824" t="s">
        <v>4524</v>
      </c>
    </row>
    <row r="574" spans="1:3">
      <c r="A574" s="241"/>
      <c r="B574" s="823" t="s">
        <v>1143</v>
      </c>
      <c r="C574" s="824" t="s">
        <v>4525</v>
      </c>
    </row>
    <row r="575" spans="1:3">
      <c r="A575" s="241"/>
      <c r="B575" s="823" t="s">
        <v>1143</v>
      </c>
      <c r="C575" s="824" t="s">
        <v>4526</v>
      </c>
    </row>
    <row r="576" spans="1:3">
      <c r="A576" s="241"/>
      <c r="B576" s="823" t="s">
        <v>1143</v>
      </c>
      <c r="C576" s="824" t="s">
        <v>4684</v>
      </c>
    </row>
    <row r="577" spans="1:3">
      <c r="A577" s="241"/>
      <c r="B577" s="823" t="s">
        <v>1143</v>
      </c>
      <c r="C577" s="824" t="s">
        <v>4685</v>
      </c>
    </row>
    <row r="578" spans="1:3">
      <c r="A578" s="241"/>
      <c r="B578" s="823" t="s">
        <v>1143</v>
      </c>
      <c r="C578" s="824" t="s">
        <v>4686</v>
      </c>
    </row>
    <row r="579" spans="1:3">
      <c r="A579" s="241"/>
      <c r="B579" s="823" t="s">
        <v>4687</v>
      </c>
      <c r="C579" s="824" t="s">
        <v>4688</v>
      </c>
    </row>
    <row r="580" spans="1:3">
      <c r="A580" s="241"/>
      <c r="B580" s="823" t="s">
        <v>4687</v>
      </c>
      <c r="C580" s="824" t="s">
        <v>4527</v>
      </c>
    </row>
    <row r="581" spans="1:3">
      <c r="A581" s="241"/>
      <c r="B581" s="823" t="s">
        <v>4687</v>
      </c>
      <c r="C581" s="824" t="s">
        <v>4528</v>
      </c>
    </row>
    <row r="582" spans="1:3">
      <c r="A582" s="241"/>
      <c r="B582" s="823" t="s">
        <v>4687</v>
      </c>
      <c r="C582" s="824" t="s">
        <v>4689</v>
      </c>
    </row>
    <row r="583" spans="1:3">
      <c r="A583" s="241"/>
      <c r="B583" s="823" t="s">
        <v>4687</v>
      </c>
      <c r="C583" s="824" t="s">
        <v>4533</v>
      </c>
    </row>
    <row r="584" spans="1:3">
      <c r="A584" s="241"/>
      <c r="B584" s="823" t="s">
        <v>4687</v>
      </c>
      <c r="C584" s="824" t="s">
        <v>4534</v>
      </c>
    </row>
    <row r="585" spans="1:3">
      <c r="A585" s="241"/>
      <c r="B585" s="823" t="s">
        <v>4687</v>
      </c>
      <c r="C585" s="824" t="s">
        <v>4511</v>
      </c>
    </row>
    <row r="586" spans="1:3">
      <c r="A586" s="241"/>
      <c r="B586" s="823" t="s">
        <v>4687</v>
      </c>
      <c r="C586" s="824" t="s">
        <v>4512</v>
      </c>
    </row>
    <row r="587" spans="1:3">
      <c r="A587" s="241"/>
      <c r="B587" s="823" t="s">
        <v>4687</v>
      </c>
      <c r="C587" s="824" t="s">
        <v>4690</v>
      </c>
    </row>
    <row r="588" spans="1:3">
      <c r="A588" s="241"/>
      <c r="B588" s="823" t="s">
        <v>4687</v>
      </c>
      <c r="C588" s="824" t="s">
        <v>4513</v>
      </c>
    </row>
    <row r="589" spans="1:3">
      <c r="A589" s="241"/>
      <c r="B589" s="823" t="s">
        <v>4687</v>
      </c>
      <c r="C589" s="824" t="s">
        <v>4514</v>
      </c>
    </row>
    <row r="590" spans="1:3">
      <c r="A590" s="241"/>
      <c r="B590" s="823" t="s">
        <v>4687</v>
      </c>
      <c r="C590" s="824" t="s">
        <v>4691</v>
      </c>
    </row>
    <row r="591" spans="1:3">
      <c r="A591" s="241"/>
      <c r="B591" s="250"/>
      <c r="C591" s="251"/>
    </row>
    <row r="592" spans="1:3">
      <c r="B592" s="252"/>
      <c r="C592" s="253"/>
    </row>
    <row r="593" spans="2:3">
      <c r="B593" s="252"/>
      <c r="C593" s="253"/>
    </row>
    <row r="594" spans="2:3">
      <c r="B594" s="252"/>
      <c r="C594" s="253"/>
    </row>
    <row r="595" spans="2:3">
      <c r="B595" s="252"/>
      <c r="C595" s="253"/>
    </row>
    <row r="596" spans="2:3">
      <c r="B596" s="252"/>
      <c r="C596" s="253"/>
    </row>
    <row r="597" spans="2:3">
      <c r="B597" s="252"/>
      <c r="C597" s="473" t="s">
        <v>4692</v>
      </c>
    </row>
    <row r="598" spans="2:3">
      <c r="B598" s="252"/>
      <c r="C598" s="253"/>
    </row>
    <row r="599" spans="2:3">
      <c r="B599" s="252"/>
      <c r="C599" s="253"/>
    </row>
    <row r="600" spans="2:3">
      <c r="B600" s="252"/>
      <c r="C600" s="253"/>
    </row>
    <row r="601" spans="2:3">
      <c r="B601" s="252"/>
      <c r="C601" s="253"/>
    </row>
    <row r="602" spans="2:3">
      <c r="B602" s="252"/>
      <c r="C602" s="253"/>
    </row>
    <row r="603" spans="2:3">
      <c r="B603" s="252"/>
      <c r="C603" s="253"/>
    </row>
    <row r="604" spans="2:3">
      <c r="B604" s="252"/>
      <c r="C604" s="253"/>
    </row>
    <row r="605" spans="2:3">
      <c r="B605" s="252"/>
      <c r="C605" s="253"/>
    </row>
    <row r="606" spans="2:3">
      <c r="B606" s="252"/>
      <c r="C606" s="253"/>
    </row>
    <row r="607" spans="2:3">
      <c r="B607" s="252"/>
      <c r="C607" s="253"/>
    </row>
    <row r="608" spans="2:3">
      <c r="B608" s="252"/>
      <c r="C608" s="253"/>
    </row>
    <row r="609" spans="2:3">
      <c r="B609" s="252"/>
      <c r="C609" s="253"/>
    </row>
    <row r="610" spans="2:3">
      <c r="B610" s="252"/>
      <c r="C610" s="253"/>
    </row>
    <row r="611" spans="2:3">
      <c r="B611" s="252"/>
      <c r="C611" s="253"/>
    </row>
    <row r="612" spans="2:3">
      <c r="B612" s="252"/>
      <c r="C612" s="253"/>
    </row>
    <row r="613" spans="2:3">
      <c r="B613" s="252"/>
      <c r="C613" s="253"/>
    </row>
    <row r="614" spans="2:3">
      <c r="B614" s="252"/>
      <c r="C614" s="253"/>
    </row>
    <row r="615" spans="2:3">
      <c r="B615" s="252"/>
      <c r="C615" s="253"/>
    </row>
    <row r="616" spans="2:3">
      <c r="B616" s="252"/>
      <c r="C616" s="253"/>
    </row>
    <row r="617" spans="2:3">
      <c r="B617" s="252"/>
      <c r="C617" s="253"/>
    </row>
    <row r="618" spans="2:3">
      <c r="B618" s="252"/>
      <c r="C618" s="253"/>
    </row>
    <row r="619" spans="2:3">
      <c r="B619" s="252"/>
      <c r="C619" s="253"/>
    </row>
    <row r="620" spans="2:3">
      <c r="B620" s="252"/>
      <c r="C620" s="253"/>
    </row>
    <row r="621" spans="2:3">
      <c r="B621" s="252"/>
      <c r="C621" s="253"/>
    </row>
    <row r="622" spans="2:3">
      <c r="B622" s="252"/>
      <c r="C622" s="253"/>
    </row>
    <row r="623" spans="2:3">
      <c r="B623" s="252"/>
      <c r="C623" s="253"/>
    </row>
    <row r="624" spans="2:3">
      <c r="B624" s="252"/>
      <c r="C624" s="253"/>
    </row>
    <row r="625" spans="2:3">
      <c r="B625" s="252"/>
      <c r="C625" s="253"/>
    </row>
    <row r="626" spans="2:3">
      <c r="B626" s="252"/>
      <c r="C626" s="253"/>
    </row>
    <row r="627" spans="2:3">
      <c r="B627" s="252"/>
      <c r="C627" s="253"/>
    </row>
    <row r="628" spans="2:3">
      <c r="B628" s="252"/>
      <c r="C628" s="253"/>
    </row>
    <row r="629" spans="2:3">
      <c r="B629" s="252"/>
      <c r="C629" s="253"/>
    </row>
    <row r="630" spans="2:3">
      <c r="B630" s="252"/>
      <c r="C630" s="253"/>
    </row>
    <row r="631" spans="2:3">
      <c r="B631" s="252"/>
      <c r="C631" s="253"/>
    </row>
    <row r="632" spans="2:3">
      <c r="B632" s="252"/>
      <c r="C632" s="253"/>
    </row>
    <row r="633" spans="2:3">
      <c r="B633" s="254"/>
      <c r="C633" s="255"/>
    </row>
    <row r="634" spans="2:3">
      <c r="B634" s="254"/>
      <c r="C634" s="255"/>
    </row>
    <row r="635" spans="2:3">
      <c r="B635" s="254"/>
      <c r="C635" s="255"/>
    </row>
    <row r="636" spans="2:3">
      <c r="B636" s="254"/>
      <c r="C636" s="255"/>
    </row>
    <row r="637" spans="2:3">
      <c r="B637" s="254"/>
      <c r="C637" s="255"/>
    </row>
    <row r="638" spans="2:3">
      <c r="B638" s="254"/>
      <c r="C638" s="255"/>
    </row>
    <row r="639" spans="2:3">
      <c r="B639" s="254"/>
      <c r="C639" s="255"/>
    </row>
    <row r="640" spans="2:3">
      <c r="B640" s="254"/>
      <c r="C640" s="255"/>
    </row>
    <row r="641" spans="2:3">
      <c r="B641" s="254"/>
      <c r="C641" s="255"/>
    </row>
    <row r="642" spans="2:3">
      <c r="B642" s="254"/>
      <c r="C642" s="255"/>
    </row>
    <row r="643" spans="2:3">
      <c r="B643" s="254"/>
      <c r="C643" s="255"/>
    </row>
    <row r="644" spans="2:3">
      <c r="B644" s="254"/>
      <c r="C644" s="255"/>
    </row>
    <row r="645" spans="2:3">
      <c r="B645" s="254"/>
      <c r="C645" s="255"/>
    </row>
    <row r="646" spans="2:3">
      <c r="B646" s="254"/>
      <c r="C646" s="255"/>
    </row>
    <row r="647" spans="2:3">
      <c r="B647" s="254"/>
      <c r="C647" s="255"/>
    </row>
    <row r="648" spans="2:3">
      <c r="B648" s="254"/>
      <c r="C648" s="255"/>
    </row>
    <row r="649" spans="2:3">
      <c r="B649" s="254"/>
      <c r="C649" s="255"/>
    </row>
    <row r="650" spans="2:3">
      <c r="B650" s="254"/>
      <c r="C650" s="255"/>
    </row>
    <row r="651" spans="2:3">
      <c r="B651" s="254"/>
      <c r="C651" s="255"/>
    </row>
    <row r="652" spans="2:3">
      <c r="B652" s="254"/>
      <c r="C652" s="255"/>
    </row>
    <row r="653" spans="2:3">
      <c r="B653" s="254"/>
      <c r="C653" s="255"/>
    </row>
    <row r="654" spans="2:3">
      <c r="B654" s="254"/>
      <c r="C654" s="255"/>
    </row>
    <row r="655" spans="2:3">
      <c r="B655" s="254"/>
      <c r="C655" s="255"/>
    </row>
    <row r="656" spans="2:3">
      <c r="B656" s="254"/>
      <c r="C656" s="255"/>
    </row>
    <row r="657" spans="2:3">
      <c r="B657" s="254"/>
      <c r="C657" s="255"/>
    </row>
    <row r="658" spans="2:3">
      <c r="B658" s="254"/>
      <c r="C658" s="255"/>
    </row>
    <row r="659" spans="2:3">
      <c r="B659" s="254"/>
      <c r="C659" s="255"/>
    </row>
    <row r="660" spans="2:3">
      <c r="B660" s="254"/>
      <c r="C660" s="255"/>
    </row>
    <row r="661" spans="2:3">
      <c r="B661" s="254"/>
      <c r="C661" s="255"/>
    </row>
    <row r="662" spans="2:3">
      <c r="B662" s="254"/>
      <c r="C662" s="255"/>
    </row>
    <row r="663" spans="2:3">
      <c r="B663" s="254"/>
      <c r="C663" s="255"/>
    </row>
    <row r="664" spans="2:3">
      <c r="B664" s="254"/>
      <c r="C664" s="255"/>
    </row>
    <row r="665" spans="2:3">
      <c r="B665" s="254"/>
      <c r="C665" s="255"/>
    </row>
    <row r="666" spans="2:3">
      <c r="B666" s="254"/>
      <c r="C666" s="255"/>
    </row>
    <row r="667" spans="2:3">
      <c r="B667" s="254"/>
      <c r="C667" s="255"/>
    </row>
    <row r="668" spans="2:3">
      <c r="B668" s="254"/>
      <c r="C668" s="255"/>
    </row>
    <row r="669" spans="2:3">
      <c r="B669" s="254"/>
      <c r="C669" s="255"/>
    </row>
    <row r="670" spans="2:3">
      <c r="B670" s="254"/>
      <c r="C670" s="255"/>
    </row>
  </sheetData>
  <sheetProtection password="EF6F" sheet="1" objects="1" scenarios="1"/>
  <phoneticPr fontId="49" type="noConversion"/>
  <pageMargins left="0" right="0" top="0.5" bottom="0.5" header="0.5" footer="0.5"/>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3" tint="0.39997558519241921"/>
  </sheetPr>
  <dimension ref="A1:R59"/>
  <sheetViews>
    <sheetView showGridLines="0" showRowColHeaders="0" workbookViewId="0">
      <pane ySplit="3" topLeftCell="A4" activePane="bottomLeft" state="frozen"/>
      <selection activeCell="C13" sqref="C13"/>
      <selection pane="bottomLeft"/>
    </sheetView>
  </sheetViews>
  <sheetFormatPr defaultColWidth="8.7265625" defaultRowHeight="18.75" customHeight="1"/>
  <cols>
    <col min="2" max="2" width="5.26953125" customWidth="1"/>
    <col min="3" max="3" width="78.453125" style="99" customWidth="1"/>
    <col min="4" max="4" width="15.453125" style="100" customWidth="1"/>
  </cols>
  <sheetData>
    <row r="1" spans="2:5" ht="9.75" customHeight="1">
      <c r="D1" s="237"/>
    </row>
    <row r="3" spans="2:5" ht="18.75" customHeight="1">
      <c r="B3" s="1640"/>
      <c r="C3" s="1840" t="s">
        <v>4693</v>
      </c>
      <c r="D3" s="1841"/>
      <c r="E3" s="1640"/>
    </row>
    <row r="4" spans="2:5" ht="18.75" customHeight="1">
      <c r="B4" s="1640"/>
      <c r="C4" s="1671"/>
      <c r="D4" s="1648"/>
      <c r="E4" s="1640"/>
    </row>
    <row r="5" spans="2:5" ht="18.75" customHeight="1">
      <c r="B5" s="739"/>
      <c r="C5" s="1697" t="s">
        <v>5638</v>
      </c>
      <c r="D5" s="1648"/>
      <c r="E5" s="1640"/>
    </row>
    <row r="6" spans="2:5" ht="18.75" customHeight="1">
      <c r="B6" s="739"/>
      <c r="C6" s="1669"/>
      <c r="D6" s="1648"/>
      <c r="E6" s="1640"/>
    </row>
    <row r="7" spans="2:5" ht="18.75" customHeight="1">
      <c r="B7" s="739"/>
      <c r="C7" s="1669"/>
      <c r="D7" s="1648"/>
      <c r="E7" s="1640"/>
    </row>
    <row r="8" spans="2:5" ht="18.75" customHeight="1">
      <c r="B8" s="739"/>
      <c r="C8" s="1669"/>
      <c r="D8" s="1648"/>
      <c r="E8" s="1640"/>
    </row>
    <row r="9" spans="2:5" ht="18.75" customHeight="1">
      <c r="B9" s="739"/>
      <c r="C9" s="1669"/>
      <c r="D9" s="1648"/>
      <c r="E9" s="1640"/>
    </row>
    <row r="10" spans="2:5" ht="18.75" customHeight="1">
      <c r="B10" s="739"/>
      <c r="C10" s="1669"/>
      <c r="D10" s="1648"/>
      <c r="E10" s="1640"/>
    </row>
    <row r="11" spans="2:5" ht="18.75" customHeight="1">
      <c r="B11" s="739"/>
      <c r="C11" s="1669"/>
      <c r="D11" s="1648"/>
      <c r="E11" s="1640"/>
    </row>
    <row r="12" spans="2:5" ht="18.75" customHeight="1">
      <c r="B12" s="739"/>
      <c r="C12" s="1669"/>
      <c r="D12" s="1648"/>
      <c r="E12" s="1640"/>
    </row>
    <row r="13" spans="2:5" ht="18.75" customHeight="1">
      <c r="B13" s="739"/>
      <c r="C13" s="1669"/>
      <c r="D13" s="1648"/>
      <c r="E13" s="1640"/>
    </row>
    <row r="14" spans="2:5" ht="18.75" customHeight="1">
      <c r="B14" s="739"/>
      <c r="C14" s="1669"/>
      <c r="D14" s="1648"/>
      <c r="E14" s="1640"/>
    </row>
    <row r="15" spans="2:5" ht="18.75" customHeight="1">
      <c r="B15" s="739"/>
      <c r="C15" s="1669"/>
      <c r="D15" s="1648"/>
      <c r="E15" s="1640"/>
    </row>
    <row r="16" spans="2:5" ht="18.75" customHeight="1">
      <c r="B16" s="739"/>
      <c r="C16" s="898"/>
      <c r="D16" s="1648"/>
      <c r="E16" s="1640"/>
    </row>
    <row r="17" spans="1:18" ht="18.75" customHeight="1">
      <c r="B17" s="739"/>
      <c r="C17" s="898"/>
      <c r="D17" s="1648"/>
      <c r="E17" s="1640"/>
    </row>
    <row r="18" spans="1:18" ht="18.75" customHeight="1">
      <c r="B18" s="739"/>
      <c r="C18" s="898"/>
      <c r="D18" s="1648"/>
      <c r="E18" s="1640"/>
    </row>
    <row r="19" spans="1:18" ht="18.75" customHeight="1">
      <c r="B19" s="739"/>
      <c r="C19" s="898"/>
      <c r="D19" s="1648"/>
      <c r="E19" s="1640"/>
    </row>
    <row r="20" spans="1:18" ht="18.75" customHeight="1">
      <c r="B20" s="1640"/>
      <c r="C20" s="1114"/>
      <c r="D20" s="1648"/>
      <c r="E20" s="1640"/>
    </row>
    <row r="21" spans="1:18" ht="18.75" customHeight="1">
      <c r="B21" s="739"/>
      <c r="C21" s="898"/>
      <c r="D21" s="1648"/>
      <c r="E21" s="1640"/>
    </row>
    <row r="22" spans="1:18" ht="18.75" customHeight="1">
      <c r="B22" s="739"/>
      <c r="C22" s="898"/>
      <c r="D22" s="1648"/>
      <c r="E22" s="1640"/>
    </row>
    <row r="23" spans="1:18" ht="18.75" customHeight="1">
      <c r="B23" s="739"/>
      <c r="C23" s="898"/>
      <c r="D23" s="1648"/>
      <c r="E23" s="1640"/>
    </row>
    <row r="24" spans="1:18" ht="18.75" customHeight="1">
      <c r="B24" s="739"/>
      <c r="C24" s="898"/>
      <c r="D24" s="1648"/>
      <c r="E24" s="1640"/>
    </row>
    <row r="25" spans="1:18" ht="18.75" customHeight="1">
      <c r="B25" s="739"/>
      <c r="C25" s="898"/>
      <c r="D25" s="187"/>
      <c r="E25" s="275"/>
      <c r="F25" s="275"/>
      <c r="G25" s="275"/>
      <c r="H25" s="275"/>
      <c r="I25" s="275"/>
      <c r="J25" s="275"/>
      <c r="K25" s="275"/>
    </row>
    <row r="26" spans="1:18" s="102" customFormat="1" ht="17.25" customHeight="1">
      <c r="B26" s="739"/>
      <c r="C26" s="275"/>
      <c r="D26" s="1100"/>
      <c r="E26" s="1100"/>
      <c r="F26" s="1100"/>
      <c r="G26" s="1100"/>
      <c r="H26" s="1100"/>
      <c r="I26" s="1100"/>
      <c r="J26" s="1100"/>
      <c r="K26" s="1100"/>
    </row>
    <row r="27" spans="1:18" ht="0.75" hidden="1" customHeight="1">
      <c r="A27" s="256"/>
      <c r="B27" s="257"/>
      <c r="C27" s="258"/>
      <c r="D27" s="1104"/>
      <c r="E27" s="1105"/>
      <c r="F27" s="1105"/>
      <c r="G27" s="1105"/>
      <c r="H27" s="1105"/>
      <c r="I27" s="275"/>
      <c r="J27" s="275"/>
      <c r="K27" s="275"/>
    </row>
    <row r="28" spans="1:18" ht="21.75" customHeight="1">
      <c r="A28" s="256"/>
      <c r="B28" s="739"/>
      <c r="C28" s="898"/>
      <c r="D28" s="554"/>
      <c r="E28" s="275"/>
      <c r="F28" s="275"/>
      <c r="G28" s="275"/>
      <c r="H28" s="275"/>
      <c r="I28" s="275"/>
      <c r="J28" s="275"/>
      <c r="K28" s="275"/>
      <c r="L28" s="260"/>
      <c r="M28" s="260"/>
      <c r="N28" s="260"/>
      <c r="O28" s="260"/>
      <c r="P28" s="260"/>
      <c r="Q28" s="260"/>
      <c r="R28" s="260"/>
    </row>
    <row r="29" spans="1:18" ht="21.75" customHeight="1">
      <c r="A29" s="256"/>
      <c r="B29" s="739"/>
      <c r="C29" s="275"/>
      <c r="D29" s="237"/>
      <c r="L29" s="260"/>
      <c r="M29" s="260"/>
      <c r="N29" s="260"/>
      <c r="O29" s="260"/>
      <c r="P29" s="260"/>
      <c r="Q29" s="260"/>
      <c r="R29" s="260"/>
    </row>
    <row r="30" spans="1:18" ht="21.75" customHeight="1">
      <c r="A30" s="256"/>
      <c r="B30" s="739"/>
      <c r="C30" s="275"/>
      <c r="D30" s="237"/>
      <c r="L30" s="260"/>
      <c r="M30" s="260"/>
      <c r="N30" s="260"/>
      <c r="O30" s="260"/>
      <c r="P30" s="260"/>
      <c r="Q30" s="260"/>
      <c r="R30" s="260"/>
    </row>
    <row r="31" spans="1:18" ht="21.75" customHeight="1">
      <c r="A31" s="256"/>
      <c r="B31" s="739"/>
      <c r="C31" s="1842"/>
      <c r="D31" s="1842"/>
      <c r="E31" s="1842"/>
      <c r="F31" s="1842"/>
      <c r="G31" s="1842"/>
      <c r="H31" s="1842"/>
      <c r="I31" s="1842"/>
      <c r="J31" s="1842"/>
      <c r="K31" s="1842"/>
      <c r="L31" s="260"/>
      <c r="M31" s="260"/>
      <c r="N31" s="260"/>
      <c r="O31" s="260"/>
      <c r="P31" s="260"/>
      <c r="Q31" s="260"/>
      <c r="R31" s="260"/>
    </row>
    <row r="32" spans="1:18" ht="21.75" customHeight="1">
      <c r="A32" s="256"/>
      <c r="C32" s="1843"/>
      <c r="D32" s="1843"/>
      <c r="E32" s="1843"/>
      <c r="F32" s="1843"/>
      <c r="G32" s="1843"/>
      <c r="H32" s="1843"/>
      <c r="I32" s="1843"/>
      <c r="J32" s="1843"/>
      <c r="K32" s="1843"/>
      <c r="L32" s="1089"/>
      <c r="M32" s="260"/>
      <c r="Q32" s="260"/>
      <c r="R32" s="260"/>
    </row>
    <row r="33" spans="1:18" ht="21.75" customHeight="1">
      <c r="A33" s="256"/>
      <c r="B33" s="739"/>
      <c r="M33" s="260"/>
      <c r="Q33" s="260"/>
      <c r="R33" s="260"/>
    </row>
    <row r="34" spans="1:18" ht="23.25" customHeight="1">
      <c r="A34" s="256"/>
      <c r="B34" s="739"/>
      <c r="C34" s="1843"/>
      <c r="D34" s="1843"/>
      <c r="E34" s="1843"/>
      <c r="F34" s="1843"/>
      <c r="G34" s="1843"/>
      <c r="H34" s="1843"/>
      <c r="I34" s="1843"/>
      <c r="J34" s="1843"/>
      <c r="K34" s="1843"/>
      <c r="L34" s="260"/>
      <c r="M34" s="260"/>
      <c r="Q34" s="260"/>
      <c r="R34" s="260"/>
    </row>
    <row r="35" spans="1:18" ht="21.75" customHeight="1">
      <c r="A35" s="256"/>
      <c r="B35" s="739"/>
      <c r="C35" s="554"/>
      <c r="D35" s="1098"/>
      <c r="E35" s="554"/>
      <c r="F35" s="1104"/>
      <c r="G35" s="1102"/>
      <c r="H35" s="1102"/>
      <c r="I35" s="1102"/>
      <c r="J35" s="1106"/>
      <c r="K35" s="1106"/>
      <c r="L35" s="260"/>
      <c r="M35" s="260"/>
      <c r="Q35" s="260"/>
      <c r="R35" s="260"/>
    </row>
    <row r="36" spans="1:18" ht="17.25" customHeight="1">
      <c r="A36" s="256"/>
      <c r="B36" s="739"/>
      <c r="C36" s="554"/>
      <c r="D36" s="1098"/>
      <c r="E36" s="1098"/>
      <c r="F36" s="1104"/>
      <c r="G36" s="1102"/>
      <c r="H36" s="1102"/>
      <c r="I36" s="1102"/>
      <c r="J36" s="1106"/>
      <c r="K36" s="1106"/>
      <c r="L36" s="260"/>
      <c r="M36" s="260"/>
      <c r="Q36" s="260"/>
      <c r="R36" s="260"/>
    </row>
    <row r="37" spans="1:18" ht="20.25" customHeight="1">
      <c r="A37" s="256"/>
      <c r="B37" s="739"/>
      <c r="C37" s="554"/>
      <c r="D37" s="554"/>
      <c r="E37" s="1099"/>
      <c r="F37" s="1108"/>
      <c r="G37" s="1101"/>
      <c r="H37" s="1101"/>
      <c r="I37" s="1101"/>
      <c r="J37" s="1106"/>
      <c r="K37" s="1106"/>
      <c r="L37" s="260"/>
      <c r="M37" s="260"/>
      <c r="Q37" s="260"/>
      <c r="R37" s="260"/>
    </row>
    <row r="38" spans="1:18" ht="20.25" customHeight="1">
      <c r="A38" s="256"/>
      <c r="B38" s="739"/>
      <c r="C38" s="898"/>
      <c r="D38" s="1098"/>
      <c r="E38" s="1098"/>
      <c r="F38" s="1104"/>
      <c r="G38" s="1102"/>
      <c r="H38" s="1102"/>
      <c r="I38" s="1102"/>
      <c r="J38" s="1106"/>
      <c r="K38" s="1106"/>
      <c r="L38" s="260"/>
      <c r="M38" s="260"/>
      <c r="Q38" s="260"/>
      <c r="R38" s="260"/>
    </row>
    <row r="39" spans="1:18" ht="17.25" customHeight="1">
      <c r="A39" s="256"/>
      <c r="B39" s="739"/>
      <c r="C39" s="554"/>
      <c r="D39" s="1098"/>
      <c r="E39" s="1098"/>
      <c r="F39" s="1104"/>
      <c r="G39" s="1102"/>
      <c r="H39" s="1102"/>
      <c r="I39" s="1102"/>
      <c r="J39" s="1106"/>
      <c r="K39" s="1106"/>
      <c r="L39" s="260"/>
      <c r="M39" s="260"/>
      <c r="Q39" s="260"/>
      <c r="R39" s="260"/>
    </row>
    <row r="40" spans="1:18" ht="17.25" customHeight="1">
      <c r="A40" s="256"/>
      <c r="C40" s="1109" t="s">
        <v>5608</v>
      </c>
      <c r="D40" s="1107"/>
      <c r="E40" s="211"/>
      <c r="F40" s="554"/>
      <c r="G40" s="554"/>
      <c r="H40" s="554"/>
      <c r="I40" s="275"/>
      <c r="J40" s="275"/>
      <c r="K40" s="275"/>
      <c r="L40" s="260"/>
      <c r="M40" s="260"/>
      <c r="Q40" s="260"/>
      <c r="R40" s="260"/>
    </row>
    <row r="41" spans="1:18" ht="17.25" customHeight="1">
      <c r="A41" s="256"/>
      <c r="B41" s="739"/>
      <c r="C41" s="554"/>
      <c r="D41" s="554"/>
      <c r="E41" s="554"/>
      <c r="F41" s="554"/>
      <c r="G41" s="1109"/>
      <c r="H41" s="1109"/>
      <c r="I41" s="1102"/>
      <c r="J41" s="1103"/>
      <c r="K41" s="1103"/>
      <c r="L41" s="896"/>
      <c r="M41" s="896"/>
      <c r="Q41" s="260"/>
      <c r="R41" s="260"/>
    </row>
    <row r="42" spans="1:18" ht="17.25" customHeight="1">
      <c r="A42" s="256"/>
      <c r="B42" s="739"/>
      <c r="C42" s="554"/>
      <c r="D42" s="554"/>
      <c r="E42" s="275"/>
      <c r="F42" s="1105"/>
      <c r="G42" s="1102"/>
      <c r="H42" s="1102"/>
      <c r="I42" s="1102"/>
      <c r="J42" s="1103"/>
      <c r="K42" s="1103"/>
      <c r="L42" s="896"/>
      <c r="M42" s="896"/>
      <c r="Q42" s="262"/>
      <c r="R42" s="262"/>
    </row>
    <row r="43" spans="1:18" ht="17.25" customHeight="1">
      <c r="A43" s="256"/>
      <c r="B43" s="739"/>
      <c r="C43" s="554"/>
      <c r="D43" s="554"/>
      <c r="E43" s="1098"/>
      <c r="F43" s="1105"/>
      <c r="G43" s="1102"/>
      <c r="H43" s="1102"/>
      <c r="I43" s="1102"/>
      <c r="J43" s="1103"/>
      <c r="K43" s="1103"/>
      <c r="L43" s="896"/>
      <c r="M43" s="896"/>
      <c r="Q43" s="262"/>
      <c r="R43" s="262"/>
    </row>
    <row r="44" spans="1:18" ht="17.25" customHeight="1">
      <c r="A44" s="256"/>
      <c r="B44" s="739"/>
      <c r="C44" s="554"/>
      <c r="D44" s="554"/>
      <c r="E44" s="1098"/>
      <c r="F44" s="1105"/>
      <c r="G44" s="1102"/>
      <c r="H44" s="1102"/>
      <c r="I44" s="1102"/>
      <c r="J44" s="1103"/>
      <c r="K44" s="1103"/>
      <c r="L44" s="896"/>
      <c r="M44" s="896"/>
      <c r="Q44" s="262"/>
      <c r="R44" s="262"/>
    </row>
    <row r="45" spans="1:18" ht="17.25" customHeight="1">
      <c r="A45" s="256"/>
      <c r="D45" s="554"/>
      <c r="E45" s="1098"/>
      <c r="F45" s="1105"/>
      <c r="G45" s="1102"/>
      <c r="H45" s="1102"/>
      <c r="I45" s="1102"/>
      <c r="J45" s="1103"/>
      <c r="K45" s="1103"/>
      <c r="L45" s="896"/>
      <c r="M45" s="896"/>
      <c r="Q45" s="262"/>
      <c r="R45" s="262"/>
    </row>
    <row r="46" spans="1:18" ht="17.25" customHeight="1">
      <c r="A46" s="256"/>
      <c r="B46" s="256"/>
      <c r="D46" s="237"/>
      <c r="E46" s="578"/>
      <c r="F46" s="256"/>
      <c r="G46" s="263"/>
      <c r="H46" s="263"/>
      <c r="I46" s="263"/>
      <c r="J46" s="896"/>
      <c r="K46" s="896"/>
      <c r="L46" s="896"/>
      <c r="M46" s="896"/>
      <c r="Q46" s="262"/>
      <c r="R46" s="262"/>
    </row>
    <row r="47" spans="1:18" ht="16.5" customHeight="1">
      <c r="A47" s="256"/>
      <c r="B47" s="739"/>
      <c r="D47" s="578"/>
      <c r="E47" s="256"/>
      <c r="F47" s="263"/>
      <c r="G47" s="263"/>
      <c r="H47" s="263"/>
      <c r="I47" s="896"/>
      <c r="J47" s="896"/>
      <c r="K47" s="896"/>
      <c r="L47" s="896"/>
      <c r="M47" s="896"/>
      <c r="N47" s="896"/>
      <c r="O47" s="896"/>
      <c r="P47" s="264"/>
      <c r="Q47" s="264"/>
      <c r="R47" s="264"/>
    </row>
    <row r="48" spans="1:18" ht="16.5" customHeight="1">
      <c r="A48" s="256"/>
      <c r="B48" s="256"/>
      <c r="C48" s="1090" t="s">
        <v>4695</v>
      </c>
      <c r="D48" s="261"/>
      <c r="E48" s="265"/>
      <c r="F48" s="263"/>
      <c r="G48" s="263"/>
      <c r="H48" s="263"/>
      <c r="I48" s="896"/>
      <c r="J48" s="896"/>
      <c r="K48" s="896"/>
      <c r="L48" s="896"/>
      <c r="M48" s="896"/>
      <c r="N48" s="896"/>
      <c r="O48" s="896"/>
      <c r="P48" s="264"/>
      <c r="Q48" s="264"/>
      <c r="R48" s="264"/>
    </row>
    <row r="49" spans="1:8" ht="18.75" customHeight="1">
      <c r="A49" s="256"/>
      <c r="B49" s="256"/>
      <c r="C49" s="257"/>
      <c r="D49" s="259"/>
      <c r="E49" s="256"/>
      <c r="F49" s="256"/>
      <c r="G49" s="256"/>
      <c r="H49" s="256"/>
    </row>
    <row r="50" spans="1:8" ht="24.75" customHeight="1">
      <c r="A50" s="256"/>
      <c r="B50" s="266" t="s">
        <v>4694</v>
      </c>
      <c r="C50" s="557" t="s">
        <v>4696</v>
      </c>
      <c r="D50" s="259"/>
      <c r="E50" s="256"/>
      <c r="F50" s="256"/>
      <c r="G50" s="256"/>
      <c r="H50" s="256"/>
    </row>
    <row r="51" spans="1:8" ht="16.5" customHeight="1">
      <c r="A51" s="256"/>
      <c r="B51" s="267"/>
      <c r="C51" s="557" t="s">
        <v>4697</v>
      </c>
      <c r="D51" s="259"/>
      <c r="E51" s="256"/>
      <c r="F51" s="256"/>
      <c r="G51" s="256"/>
      <c r="H51" s="256"/>
    </row>
    <row r="52" spans="1:8" ht="16.5" customHeight="1">
      <c r="A52" s="256"/>
      <c r="B52" s="267"/>
      <c r="C52" s="556"/>
      <c r="D52" s="259"/>
      <c r="E52" s="256"/>
      <c r="F52" s="256"/>
      <c r="G52" s="256"/>
      <c r="H52" s="256"/>
    </row>
    <row r="53" spans="1:8" ht="20.25" customHeight="1">
      <c r="A53" s="256"/>
      <c r="B53" s="266" t="s">
        <v>4694</v>
      </c>
      <c r="C53" s="557" t="s">
        <v>4698</v>
      </c>
      <c r="D53" s="259"/>
      <c r="E53" s="256"/>
      <c r="F53" s="256"/>
      <c r="G53" s="256"/>
      <c r="H53" s="256"/>
    </row>
    <row r="54" spans="1:8" ht="17.25" customHeight="1">
      <c r="A54" s="256"/>
      <c r="B54" s="1654"/>
      <c r="C54" s="556" t="s">
        <v>4699</v>
      </c>
      <c r="D54" s="259"/>
      <c r="E54" s="256"/>
      <c r="F54" s="256"/>
      <c r="G54" s="256"/>
      <c r="H54" s="256"/>
    </row>
    <row r="55" spans="1:8" ht="17.25" customHeight="1">
      <c r="A55" s="256"/>
      <c r="B55" s="1654"/>
      <c r="C55" s="556" t="s">
        <v>4700</v>
      </c>
      <c r="D55" s="259"/>
      <c r="E55" s="256"/>
      <c r="F55" s="256"/>
      <c r="G55" s="256"/>
      <c r="H55" s="256"/>
    </row>
    <row r="56" spans="1:8" ht="18.75" customHeight="1">
      <c r="A56" s="256"/>
      <c r="B56" s="1654"/>
      <c r="C56" s="268"/>
      <c r="D56" s="259"/>
      <c r="E56" s="256"/>
      <c r="F56" s="256"/>
      <c r="G56" s="256"/>
      <c r="H56" s="256"/>
    </row>
    <row r="57" spans="1:8" ht="18.75" customHeight="1">
      <c r="A57" s="256"/>
      <c r="B57" s="256"/>
      <c r="C57" s="269"/>
      <c r="D57" s="270"/>
      <c r="E57" s="256"/>
      <c r="F57" s="256"/>
      <c r="G57" s="256"/>
      <c r="H57" s="256"/>
    </row>
    <row r="58" spans="1:8" ht="18.75" customHeight="1">
      <c r="A58" s="256"/>
      <c r="B58" s="256"/>
      <c r="C58" s="269"/>
      <c r="D58" s="270"/>
      <c r="E58" s="256"/>
      <c r="F58" s="256"/>
      <c r="G58" s="256"/>
      <c r="H58" s="256"/>
    </row>
    <row r="59" spans="1:8" ht="18.75" customHeight="1">
      <c r="A59" s="256"/>
      <c r="D59" s="237"/>
    </row>
  </sheetData>
  <sheetProtection algorithmName="SHA-512" hashValue="gONn2bKdgMzOJekmMEHph+kNpO6XPmkEQQ4u4k+1/fFP6z9WkAgP045eXacU+h+18s/H/08o95IYJ0mFlhHIog==" saltValue="OHVXHI3KLfv2Fdp8dfHfvg==" spinCount="100000" sheet="1" objects="1" scenarios="1"/>
  <mergeCells count="4">
    <mergeCell ref="C3:D3"/>
    <mergeCell ref="C31:K31"/>
    <mergeCell ref="C32:K32"/>
    <mergeCell ref="C34:K34"/>
  </mergeCells>
  <phoneticPr fontId="49" type="noConversion"/>
  <pageMargins left="0" right="0" top="0.25" bottom="0.25" header="0.5" footer="0.5"/>
  <pageSetup paperSize="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8" tint="0.39997558519241921"/>
  </sheetPr>
  <dimension ref="A1:S89"/>
  <sheetViews>
    <sheetView showGridLines="0" showRowColHeaders="0" workbookViewId="0"/>
  </sheetViews>
  <sheetFormatPr defaultColWidth="9.1796875" defaultRowHeight="12.5" zeroHeight="1"/>
  <cols>
    <col min="1" max="1" width="6.1796875" customWidth="1"/>
    <col min="2" max="2" width="6.453125" customWidth="1"/>
    <col min="3" max="3" width="3.1796875" customWidth="1"/>
    <col min="4" max="4" width="16" customWidth="1"/>
    <col min="5" max="5" width="7.26953125" customWidth="1"/>
    <col min="6" max="6" width="9.1796875" customWidth="1"/>
    <col min="7" max="7" width="5.453125" style="289" customWidth="1"/>
    <col min="8" max="8" width="14.453125" customWidth="1"/>
    <col min="9" max="9" width="4.453125" customWidth="1"/>
    <col min="10" max="11" width="2.26953125" customWidth="1"/>
    <col min="12" max="12" width="21.7265625" customWidth="1"/>
    <col min="13" max="13" width="4.453125" customWidth="1"/>
    <col min="14" max="14" width="2" customWidth="1"/>
    <col min="15" max="15" width="22.1796875" customWidth="1"/>
    <col min="16" max="16" width="4.26953125" customWidth="1"/>
    <col min="17" max="19" width="9.1796875" customWidth="1"/>
    <col min="20" max="16384" width="9.1796875" style="331"/>
  </cols>
  <sheetData>
    <row r="1" spans="1:18" ht="15.5" thickBot="1">
      <c r="A1" s="331"/>
      <c r="B1" s="331"/>
      <c r="C1" s="478"/>
      <c r="D1" s="478"/>
      <c r="E1" s="478"/>
      <c r="F1" s="478"/>
      <c r="G1" s="479"/>
      <c r="H1" s="480"/>
      <c r="I1" s="478"/>
      <c r="J1" s="481"/>
      <c r="K1" s="481"/>
      <c r="L1" s="482"/>
      <c r="M1" s="482"/>
      <c r="N1" s="483"/>
      <c r="O1" s="483"/>
      <c r="P1" s="480"/>
    </row>
    <row r="2" spans="1:18" ht="29.5" thickTop="1">
      <c r="A2" s="477"/>
      <c r="B2" s="477"/>
      <c r="C2" s="375"/>
      <c r="D2" s="1850" t="s">
        <v>4701</v>
      </c>
      <c r="E2" s="1850"/>
      <c r="F2" s="1850"/>
      <c r="G2" s="1850"/>
      <c r="H2" s="1850"/>
      <c r="I2" s="1850"/>
      <c r="J2" s="1851"/>
      <c r="K2" s="1851"/>
      <c r="L2" s="1851"/>
      <c r="M2" s="1851"/>
      <c r="N2" s="1851"/>
      <c r="O2" s="1851"/>
      <c r="P2" s="1852"/>
      <c r="Q2" s="477"/>
      <c r="R2" s="477"/>
    </row>
    <row r="3" spans="1:18" ht="20">
      <c r="A3" s="477"/>
      <c r="B3" s="477"/>
      <c r="C3" s="376"/>
      <c r="D3" s="1847" t="s">
        <v>4702</v>
      </c>
      <c r="E3" s="1847"/>
      <c r="F3" s="1847"/>
      <c r="G3" s="1847"/>
      <c r="H3" s="1847"/>
      <c r="I3" s="1847"/>
      <c r="J3" s="1848"/>
      <c r="K3" s="1848"/>
      <c r="L3" s="1848"/>
      <c r="M3" s="1848"/>
      <c r="N3" s="1848"/>
      <c r="O3" s="1848"/>
      <c r="P3" s="1849"/>
      <c r="Q3" s="477"/>
    </row>
    <row r="4" spans="1:18" ht="18.75" customHeight="1">
      <c r="A4" s="1846"/>
      <c r="B4" s="1846"/>
      <c r="C4" s="376"/>
      <c r="D4" s="1853"/>
      <c r="E4" s="1729"/>
      <c r="F4" s="1729"/>
      <c r="G4" s="1729"/>
      <c r="H4" s="1729"/>
      <c r="I4" s="1729"/>
      <c r="J4" s="1729"/>
      <c r="K4" s="1729"/>
      <c r="L4" s="1729"/>
      <c r="M4" s="1729"/>
      <c r="N4" s="1729"/>
      <c r="O4" s="1729"/>
      <c r="P4" s="379"/>
      <c r="Q4" s="477"/>
    </row>
    <row r="5" spans="1:18" ht="18" customHeight="1">
      <c r="C5" s="376"/>
      <c r="D5" s="380"/>
      <c r="E5" s="380"/>
      <c r="F5" s="380"/>
      <c r="G5" s="369"/>
      <c r="H5" s="378"/>
      <c r="I5" s="377"/>
      <c r="J5" s="381"/>
      <c r="K5" s="381"/>
      <c r="L5" s="390" t="s">
        <v>4703</v>
      </c>
      <c r="M5" s="382"/>
      <c r="N5" s="383"/>
      <c r="O5" s="384"/>
      <c r="P5" s="379"/>
    </row>
    <row r="6" spans="1:18" ht="18.75" customHeight="1">
      <c r="C6" s="376"/>
      <c r="D6" s="380"/>
      <c r="E6" s="380"/>
      <c r="F6" s="380"/>
      <c r="G6" s="369"/>
      <c r="H6" s="378"/>
      <c r="I6" s="377"/>
      <c r="J6" s="381"/>
      <c r="K6" s="381"/>
      <c r="L6" s="389" t="s">
        <v>4704</v>
      </c>
      <c r="M6" s="382"/>
      <c r="N6" s="383"/>
      <c r="O6" s="384"/>
      <c r="P6" s="379"/>
      <c r="R6" s="1640"/>
    </row>
    <row r="7" spans="1:18" ht="18.5">
      <c r="C7" s="376"/>
      <c r="D7" s="377"/>
      <c r="E7" s="377"/>
      <c r="F7" s="377"/>
      <c r="G7" s="369"/>
      <c r="H7" s="378"/>
      <c r="I7" s="377"/>
      <c r="J7" s="385"/>
      <c r="K7" s="385"/>
      <c r="L7" s="384" t="s">
        <v>4705</v>
      </c>
      <c r="M7" s="382"/>
      <c r="N7" s="383"/>
      <c r="O7" s="387"/>
      <c r="P7" s="379"/>
    </row>
    <row r="8" spans="1:18" ht="19" thickBot="1">
      <c r="C8" s="376"/>
      <c r="D8" s="377"/>
      <c r="E8" s="377"/>
      <c r="F8" s="377"/>
      <c r="G8" s="369"/>
      <c r="H8" s="378"/>
      <c r="I8" s="377"/>
      <c r="J8" s="388"/>
      <c r="K8" s="388"/>
      <c r="L8" s="384" t="s">
        <v>4706</v>
      </c>
      <c r="M8" s="396"/>
      <c r="N8" s="383"/>
      <c r="O8" s="386"/>
      <c r="P8" s="379"/>
    </row>
    <row r="9" spans="1:18" ht="18" thickBot="1">
      <c r="C9" s="376"/>
      <c r="D9" s="397"/>
      <c r="E9" s="397"/>
      <c r="F9" s="397"/>
      <c r="G9" s="370"/>
      <c r="H9" s="398"/>
      <c r="I9" s="397"/>
      <c r="J9" s="1860"/>
      <c r="K9" s="1861"/>
      <c r="L9" s="455"/>
      <c r="M9" s="468"/>
      <c r="N9" s="467"/>
      <c r="O9" s="458"/>
      <c r="P9" s="379"/>
    </row>
    <row r="10" spans="1:18" ht="18" customHeight="1" thickTop="1" thickBot="1">
      <c r="C10" s="376"/>
      <c r="D10" s="1862" t="s">
        <v>4707</v>
      </c>
      <c r="E10" s="1863"/>
      <c r="F10" s="1864"/>
      <c r="G10" s="1864"/>
      <c r="H10" s="1865"/>
      <c r="I10" s="397"/>
      <c r="J10" s="402"/>
      <c r="K10" s="406"/>
      <c r="L10" s="407"/>
      <c r="M10" s="407"/>
      <c r="N10" s="406"/>
      <c r="O10" s="414"/>
      <c r="P10" s="399"/>
    </row>
    <row r="11" spans="1:18" ht="12.75" hidden="1" customHeight="1">
      <c r="C11" s="376"/>
      <c r="D11" s="1856" t="s">
        <v>4708</v>
      </c>
      <c r="E11" s="1857"/>
      <c r="F11" s="1857"/>
      <c r="G11" s="1858"/>
      <c r="H11" s="1859"/>
      <c r="I11" s="443"/>
      <c r="J11" s="403"/>
      <c r="K11" s="408"/>
      <c r="L11" s="407"/>
      <c r="M11" s="407"/>
      <c r="N11" s="406"/>
      <c r="O11" s="414"/>
      <c r="P11" s="399"/>
    </row>
    <row r="12" spans="1:18" ht="12.75" hidden="1" customHeight="1">
      <c r="C12" s="376"/>
      <c r="D12" s="392" t="s">
        <v>4706</v>
      </c>
      <c r="E12" s="412"/>
      <c r="F12" s="391"/>
      <c r="G12" s="371" t="s">
        <v>4709</v>
      </c>
      <c r="H12" s="394">
        <v>0</v>
      </c>
      <c r="I12" s="419"/>
      <c r="J12" s="404"/>
      <c r="K12" s="409"/>
      <c r="L12" s="410" t="s">
        <v>4710</v>
      </c>
      <c r="M12" s="407"/>
      <c r="N12" s="411"/>
      <c r="O12" s="411"/>
      <c r="P12" s="399"/>
      <c r="Q12" s="276"/>
    </row>
    <row r="13" spans="1:18" ht="12.75" hidden="1" customHeight="1">
      <c r="C13" s="376"/>
      <c r="D13" s="395" t="s">
        <v>4711</v>
      </c>
      <c r="E13" s="412"/>
      <c r="F13" s="391"/>
      <c r="G13" s="440"/>
      <c r="H13" s="394"/>
      <c r="I13" s="419"/>
      <c r="J13" s="405"/>
      <c r="K13" s="400"/>
      <c r="L13" s="396" t="s">
        <v>4712</v>
      </c>
      <c r="M13" s="420"/>
      <c r="N13" s="421"/>
      <c r="O13" s="384" t="s">
        <v>4712</v>
      </c>
      <c r="P13" s="401"/>
      <c r="Q13" s="276"/>
    </row>
    <row r="14" spans="1:18" ht="12.75" hidden="1" customHeight="1">
      <c r="C14" s="376"/>
      <c r="D14" s="418"/>
      <c r="E14" s="416"/>
      <c r="F14" s="417" t="s">
        <v>4713</v>
      </c>
      <c r="G14" s="374"/>
      <c r="H14" s="415">
        <v>0</v>
      </c>
      <c r="I14" s="419"/>
      <c r="J14" s="405"/>
      <c r="K14" s="400"/>
      <c r="L14" s="413">
        <v>0.35</v>
      </c>
      <c r="M14" s="422"/>
      <c r="N14" s="423">
        <v>0</v>
      </c>
      <c r="O14" s="393">
        <v>0</v>
      </c>
      <c r="P14" s="379"/>
      <c r="Q14" s="276"/>
    </row>
    <row r="15" spans="1:18" ht="12.75" hidden="1" customHeight="1">
      <c r="C15" s="463"/>
      <c r="D15" s="331"/>
      <c r="E15" s="331"/>
      <c r="F15" s="331"/>
      <c r="G15" s="336"/>
      <c r="H15" s="331"/>
      <c r="I15" s="368"/>
      <c r="J15" s="331"/>
      <c r="K15" s="331"/>
      <c r="L15" s="331"/>
      <c r="M15" s="368"/>
      <c r="N15" s="368"/>
      <c r="O15" s="331"/>
      <c r="P15" s="331"/>
    </row>
    <row r="16" spans="1:18" ht="12.75" hidden="1" customHeight="1">
      <c r="C16" s="463"/>
      <c r="D16" s="331"/>
      <c r="E16" s="331"/>
      <c r="F16" s="331"/>
      <c r="G16" s="336"/>
      <c r="H16" s="331"/>
      <c r="I16" s="368"/>
      <c r="J16" s="331"/>
      <c r="K16" s="331"/>
      <c r="L16" s="331"/>
      <c r="M16" s="368"/>
      <c r="N16" s="368"/>
      <c r="O16" s="331"/>
      <c r="P16" s="331"/>
    </row>
    <row r="17" spans="3:16" ht="12.75" hidden="1" customHeight="1">
      <c r="C17" s="463"/>
      <c r="D17" s="331"/>
      <c r="E17" s="331"/>
      <c r="F17" s="331"/>
      <c r="G17" s="336"/>
      <c r="H17" s="331"/>
      <c r="I17" s="368"/>
      <c r="J17" s="331"/>
      <c r="K17" s="331"/>
      <c r="L17" s="331"/>
      <c r="M17" s="368"/>
      <c r="N17" s="368"/>
      <c r="O17" s="331"/>
      <c r="P17" s="331"/>
    </row>
    <row r="18" spans="3:16" ht="12.75" hidden="1" customHeight="1">
      <c r="C18" s="463"/>
      <c r="D18" s="331"/>
      <c r="E18" s="331"/>
      <c r="F18" s="331"/>
      <c r="G18" s="336"/>
      <c r="H18" s="331"/>
      <c r="I18" s="368"/>
      <c r="J18" s="331"/>
      <c r="K18" s="331"/>
      <c r="L18" s="331"/>
      <c r="M18" s="368"/>
      <c r="N18" s="368"/>
      <c r="O18" s="331"/>
      <c r="P18" s="331"/>
    </row>
    <row r="19" spans="3:16" ht="12.75" hidden="1" customHeight="1">
      <c r="C19" s="463"/>
      <c r="D19" s="331"/>
      <c r="E19" s="331"/>
      <c r="F19" s="331"/>
      <c r="G19" s="336"/>
      <c r="H19" s="331"/>
      <c r="I19" s="368"/>
      <c r="J19" s="331"/>
      <c r="K19" s="331"/>
      <c r="L19" s="331"/>
      <c r="M19" s="368"/>
      <c r="N19" s="368"/>
      <c r="O19" s="331"/>
      <c r="P19" s="331"/>
    </row>
    <row r="20" spans="3:16" ht="12.75" hidden="1" customHeight="1">
      <c r="C20" s="463"/>
      <c r="D20" s="331"/>
      <c r="E20" s="331"/>
      <c r="F20" s="331"/>
      <c r="G20" s="336"/>
      <c r="H20" s="331"/>
      <c r="I20" s="368"/>
      <c r="J20" s="331"/>
      <c r="K20" s="331"/>
      <c r="L20" s="331"/>
      <c r="M20" s="368"/>
      <c r="N20" s="368"/>
      <c r="O20" s="331"/>
      <c r="P20" s="331"/>
    </row>
    <row r="21" spans="3:16" ht="12.75" hidden="1" customHeight="1">
      <c r="C21" s="463"/>
      <c r="D21" s="331"/>
      <c r="E21" s="331"/>
      <c r="F21" s="331"/>
      <c r="G21" s="336"/>
      <c r="H21" s="331"/>
      <c r="I21" s="368"/>
      <c r="J21" s="331"/>
      <c r="K21" s="331"/>
      <c r="L21" s="331"/>
      <c r="M21" s="368"/>
      <c r="N21" s="368"/>
      <c r="O21" s="331"/>
      <c r="P21" s="331"/>
    </row>
    <row r="22" spans="3:16" ht="12.75" hidden="1" customHeight="1">
      <c r="C22" s="463"/>
      <c r="D22" s="331"/>
      <c r="E22" s="331"/>
      <c r="F22" s="331"/>
      <c r="G22" s="336"/>
      <c r="H22" s="331"/>
      <c r="I22" s="368"/>
      <c r="J22" s="331"/>
      <c r="K22" s="331"/>
      <c r="L22" s="331"/>
      <c r="M22" s="368"/>
      <c r="N22" s="368"/>
      <c r="O22" s="331"/>
      <c r="P22" s="331"/>
    </row>
    <row r="23" spans="3:16" ht="12.75" hidden="1" customHeight="1">
      <c r="C23" s="463"/>
      <c r="D23" s="331"/>
      <c r="E23" s="331"/>
      <c r="F23" s="331"/>
      <c r="G23" s="336"/>
      <c r="H23" s="331"/>
      <c r="I23" s="368"/>
      <c r="J23" s="331"/>
      <c r="K23" s="331"/>
      <c r="L23" s="331"/>
      <c r="M23" s="368"/>
      <c r="N23" s="368"/>
      <c r="O23" s="331"/>
      <c r="P23" s="331"/>
    </row>
    <row r="24" spans="3:16" ht="12.75" hidden="1" customHeight="1">
      <c r="C24" s="463"/>
      <c r="D24" s="331"/>
      <c r="E24" s="331"/>
      <c r="F24" s="331"/>
      <c r="G24" s="336"/>
      <c r="H24" s="331"/>
      <c r="I24" s="368"/>
      <c r="J24" s="331"/>
      <c r="K24" s="331"/>
      <c r="L24" s="331"/>
      <c r="M24" s="368"/>
      <c r="N24" s="368"/>
      <c r="O24" s="331"/>
      <c r="P24" s="331"/>
    </row>
    <row r="25" spans="3:16" ht="12.75" hidden="1" customHeight="1">
      <c r="C25" s="463"/>
      <c r="D25" s="331"/>
      <c r="E25" s="331"/>
      <c r="F25" s="331"/>
      <c r="G25" s="336"/>
      <c r="H25" s="331"/>
      <c r="I25" s="368"/>
      <c r="J25" s="331"/>
      <c r="K25" s="331"/>
      <c r="L25" s="331"/>
      <c r="M25" s="368"/>
      <c r="N25" s="368"/>
      <c r="O25" s="331"/>
      <c r="P25" s="331"/>
    </row>
    <row r="26" spans="3:16" ht="12.75" hidden="1" customHeight="1">
      <c r="C26" s="463"/>
      <c r="D26" s="331"/>
      <c r="E26" s="331"/>
      <c r="F26" s="331"/>
      <c r="G26" s="336"/>
      <c r="H26" s="331"/>
      <c r="I26" s="368"/>
      <c r="J26" s="331"/>
      <c r="K26" s="331"/>
      <c r="L26" s="331"/>
      <c r="M26" s="368"/>
      <c r="N26" s="368"/>
      <c r="O26" s="331"/>
      <c r="P26" s="331"/>
    </row>
    <row r="27" spans="3:16" ht="12.75" hidden="1" customHeight="1">
      <c r="C27" s="463"/>
      <c r="D27" s="331"/>
      <c r="E27" s="331"/>
      <c r="F27" s="331"/>
      <c r="G27" s="336"/>
      <c r="H27" s="331"/>
      <c r="I27" s="368"/>
      <c r="J27" s="331"/>
      <c r="K27" s="331"/>
      <c r="L27" s="331"/>
      <c r="M27" s="368"/>
      <c r="N27" s="368"/>
      <c r="O27" s="331"/>
      <c r="P27" s="331"/>
    </row>
    <row r="28" spans="3:16" ht="12.75" hidden="1" customHeight="1">
      <c r="C28" s="463"/>
      <c r="D28" s="331"/>
      <c r="E28" s="331"/>
      <c r="F28" s="331"/>
      <c r="G28" s="336"/>
      <c r="H28" s="331"/>
      <c r="I28" s="368"/>
      <c r="J28" s="331"/>
      <c r="K28" s="331"/>
      <c r="L28" s="331"/>
      <c r="M28" s="368"/>
      <c r="N28" s="368"/>
      <c r="O28" s="331"/>
      <c r="P28" s="331"/>
    </row>
    <row r="29" spans="3:16" ht="12.75" hidden="1" customHeight="1">
      <c r="C29" s="463"/>
      <c r="D29" s="331"/>
      <c r="E29" s="331"/>
      <c r="F29" s="331"/>
      <c r="G29" s="336"/>
      <c r="H29" s="331"/>
      <c r="I29" s="368"/>
      <c r="J29" s="331"/>
      <c r="K29" s="331"/>
      <c r="L29" s="331"/>
      <c r="M29" s="368"/>
      <c r="N29" s="368"/>
      <c r="O29" s="331"/>
      <c r="P29" s="331"/>
    </row>
    <row r="30" spans="3:16" ht="12.75" hidden="1" customHeight="1">
      <c r="C30" s="463"/>
      <c r="D30" s="331"/>
      <c r="E30" s="331"/>
      <c r="F30" s="331"/>
      <c r="G30" s="336"/>
      <c r="H30" s="331"/>
      <c r="I30" s="368"/>
      <c r="J30" s="331"/>
      <c r="K30" s="331"/>
      <c r="L30" s="331"/>
      <c r="M30" s="368"/>
      <c r="N30" s="368"/>
      <c r="O30" s="331"/>
      <c r="P30" s="331"/>
    </row>
    <row r="31" spans="3:16" ht="12.75" hidden="1" customHeight="1">
      <c r="C31" s="463"/>
      <c r="D31" s="331"/>
      <c r="E31" s="331"/>
      <c r="F31" s="331"/>
      <c r="G31" s="336"/>
      <c r="H31" s="331"/>
      <c r="I31" s="368"/>
      <c r="J31" s="331"/>
      <c r="K31" s="331"/>
      <c r="L31" s="331"/>
      <c r="M31" s="368"/>
      <c r="N31" s="368"/>
      <c r="O31" s="331"/>
      <c r="P31" s="331"/>
    </row>
    <row r="32" spans="3:16" ht="12.75" hidden="1" customHeight="1">
      <c r="C32" s="463"/>
      <c r="D32" s="331"/>
      <c r="E32" s="331"/>
      <c r="F32" s="331"/>
      <c r="G32" s="336"/>
      <c r="H32" s="331"/>
      <c r="I32" s="368"/>
      <c r="J32" s="331"/>
      <c r="K32" s="331"/>
      <c r="L32" s="331"/>
      <c r="M32" s="368"/>
      <c r="N32" s="368"/>
      <c r="O32" s="331"/>
      <c r="P32" s="331"/>
    </row>
    <row r="33" spans="3:16" ht="12.75" hidden="1" customHeight="1">
      <c r="C33" s="463"/>
      <c r="D33" s="331"/>
      <c r="E33" s="331"/>
      <c r="F33" s="331"/>
      <c r="G33" s="336"/>
      <c r="H33" s="331"/>
      <c r="I33" s="368"/>
      <c r="J33" s="331"/>
      <c r="K33" s="331"/>
      <c r="L33" s="331"/>
      <c r="M33" s="368"/>
      <c r="N33" s="368"/>
      <c r="O33" s="331"/>
      <c r="P33" s="331"/>
    </row>
    <row r="34" spans="3:16" ht="12.75" hidden="1" customHeight="1">
      <c r="C34" s="463"/>
      <c r="D34" s="331"/>
      <c r="E34" s="331"/>
      <c r="F34" s="331"/>
      <c r="G34" s="336"/>
      <c r="H34" s="331"/>
      <c r="I34" s="368"/>
      <c r="J34" s="331"/>
      <c r="K34" s="331"/>
      <c r="L34" s="331"/>
      <c r="M34" s="368"/>
      <c r="N34" s="368"/>
      <c r="O34" s="331"/>
      <c r="P34" s="331"/>
    </row>
    <row r="35" spans="3:16" ht="12.75" hidden="1" customHeight="1">
      <c r="C35" s="463"/>
      <c r="D35" s="331"/>
      <c r="E35" s="331"/>
      <c r="F35" s="331"/>
      <c r="G35" s="336"/>
      <c r="H35" s="331"/>
      <c r="I35" s="368"/>
      <c r="J35" s="331"/>
      <c r="K35" s="331"/>
      <c r="L35" s="331"/>
      <c r="M35" s="368"/>
      <c r="N35" s="368"/>
      <c r="O35" s="331"/>
      <c r="P35" s="331"/>
    </row>
    <row r="36" spans="3:16" ht="12.75" hidden="1" customHeight="1">
      <c r="C36" s="463"/>
      <c r="D36" s="331"/>
      <c r="E36" s="331"/>
      <c r="F36" s="331"/>
      <c r="G36" s="336"/>
      <c r="H36" s="331"/>
      <c r="I36" s="368"/>
      <c r="J36" s="331"/>
      <c r="K36" s="331"/>
      <c r="L36" s="331"/>
      <c r="M36" s="368"/>
      <c r="N36" s="368"/>
      <c r="O36" s="331"/>
      <c r="P36" s="331"/>
    </row>
    <row r="37" spans="3:16" ht="12.75" hidden="1" customHeight="1">
      <c r="C37" s="463"/>
      <c r="D37" s="331"/>
      <c r="E37" s="331"/>
      <c r="F37" s="331"/>
      <c r="G37" s="336"/>
      <c r="H37" s="331"/>
      <c r="I37" s="368"/>
      <c r="J37" s="331"/>
      <c r="K37" s="331"/>
      <c r="L37" s="331"/>
      <c r="M37" s="368"/>
      <c r="N37" s="368"/>
      <c r="O37" s="331"/>
      <c r="P37" s="331"/>
    </row>
    <row r="38" spans="3:16" ht="12.75" hidden="1" customHeight="1">
      <c r="C38" s="463"/>
      <c r="D38" s="331"/>
      <c r="E38" s="331"/>
      <c r="F38" s="331"/>
      <c r="G38" s="336"/>
      <c r="H38" s="331"/>
      <c r="I38" s="368"/>
      <c r="J38" s="331"/>
      <c r="K38" s="331"/>
      <c r="L38" s="331"/>
      <c r="M38" s="368"/>
      <c r="N38" s="368"/>
      <c r="O38" s="331"/>
      <c r="P38" s="331"/>
    </row>
    <row r="39" spans="3:16" ht="12.75" hidden="1" customHeight="1">
      <c r="C39" s="463"/>
      <c r="D39" s="331"/>
      <c r="E39" s="331"/>
      <c r="F39" s="331"/>
      <c r="G39" s="336"/>
      <c r="H39" s="331"/>
      <c r="I39" s="368"/>
      <c r="J39" s="331"/>
      <c r="K39" s="331"/>
      <c r="L39" s="331"/>
      <c r="M39" s="368"/>
      <c r="N39" s="368"/>
      <c r="O39" s="331"/>
      <c r="P39" s="331"/>
    </row>
    <row r="40" spans="3:16" ht="12.75" hidden="1" customHeight="1">
      <c r="C40" s="463"/>
      <c r="D40" s="331"/>
      <c r="E40" s="331"/>
      <c r="F40" s="331"/>
      <c r="G40" s="336"/>
      <c r="H40" s="331"/>
      <c r="I40" s="368"/>
      <c r="J40" s="331"/>
      <c r="K40" s="331"/>
      <c r="L40" s="331"/>
      <c r="M40" s="368"/>
      <c r="N40" s="368"/>
      <c r="O40" s="331"/>
      <c r="P40" s="331"/>
    </row>
    <row r="41" spans="3:16" ht="12.75" hidden="1" customHeight="1">
      <c r="C41" s="463"/>
      <c r="D41" s="331"/>
      <c r="E41" s="331"/>
      <c r="F41" s="331"/>
      <c r="G41" s="336"/>
      <c r="H41" s="331"/>
      <c r="I41" s="368"/>
      <c r="J41" s="331"/>
      <c r="K41" s="331"/>
      <c r="L41" s="331"/>
      <c r="M41" s="368"/>
      <c r="N41" s="368"/>
      <c r="O41" s="331"/>
      <c r="P41" s="331"/>
    </row>
    <row r="42" spans="3:16" ht="12.75" hidden="1" customHeight="1">
      <c r="C42" s="463"/>
      <c r="D42" s="331"/>
      <c r="E42" s="331"/>
      <c r="F42" s="331"/>
      <c r="G42" s="336"/>
      <c r="H42" s="331"/>
      <c r="I42" s="368"/>
      <c r="J42" s="331"/>
      <c r="K42" s="331"/>
      <c r="L42" s="331"/>
      <c r="M42" s="368"/>
      <c r="N42" s="368"/>
      <c r="O42" s="331"/>
      <c r="P42" s="331"/>
    </row>
    <row r="43" spans="3:16" ht="12.75" hidden="1" customHeight="1">
      <c r="C43" s="463"/>
      <c r="D43" s="331"/>
      <c r="E43" s="331"/>
      <c r="F43" s="331"/>
      <c r="G43" s="336"/>
      <c r="H43" s="331"/>
      <c r="I43" s="368"/>
      <c r="J43" s="331"/>
      <c r="K43" s="331"/>
      <c r="L43" s="331"/>
      <c r="M43" s="368"/>
      <c r="N43" s="368"/>
      <c r="O43" s="331"/>
      <c r="P43" s="331"/>
    </row>
    <row r="44" spans="3:16" ht="12.75" hidden="1" customHeight="1">
      <c r="C44" s="463"/>
      <c r="D44" s="331"/>
      <c r="E44" s="331"/>
      <c r="F44" s="331"/>
      <c r="G44" s="336"/>
      <c r="H44" s="331"/>
      <c r="I44" s="368"/>
      <c r="J44" s="331"/>
      <c r="K44" s="331"/>
      <c r="L44" s="331"/>
      <c r="M44" s="368"/>
      <c r="N44" s="368"/>
      <c r="O44" s="331"/>
      <c r="P44" s="331"/>
    </row>
    <row r="45" spans="3:16" ht="12.75" hidden="1" customHeight="1">
      <c r="C45" s="463"/>
      <c r="D45" s="331"/>
      <c r="E45" s="331"/>
      <c r="F45" s="331"/>
      <c r="G45" s="336"/>
      <c r="H45" s="331"/>
      <c r="I45" s="368"/>
      <c r="J45" s="331"/>
      <c r="K45" s="331"/>
      <c r="L45" s="331"/>
      <c r="M45" s="368"/>
      <c r="N45" s="368"/>
      <c r="O45" s="331"/>
      <c r="P45" s="331"/>
    </row>
    <row r="46" spans="3:16" ht="12.75" hidden="1" customHeight="1">
      <c r="C46" s="463"/>
      <c r="D46" s="331"/>
      <c r="E46" s="331"/>
      <c r="F46" s="331"/>
      <c r="G46" s="336"/>
      <c r="H46" s="331"/>
      <c r="I46" s="368"/>
      <c r="J46" s="331"/>
      <c r="K46" s="331"/>
      <c r="L46" s="331"/>
      <c r="M46" s="368"/>
      <c r="N46" s="368"/>
      <c r="O46" s="331"/>
      <c r="P46" s="331"/>
    </row>
    <row r="47" spans="3:16" ht="12.75" hidden="1" customHeight="1">
      <c r="C47" s="463"/>
      <c r="D47" s="331"/>
      <c r="E47" s="331"/>
      <c r="F47" s="331"/>
      <c r="G47" s="336"/>
      <c r="H47" s="331"/>
      <c r="I47" s="368"/>
      <c r="J47" s="331"/>
      <c r="K47" s="331"/>
      <c r="L47" s="331"/>
      <c r="M47" s="368"/>
      <c r="N47" s="368"/>
      <c r="O47" s="331"/>
      <c r="P47" s="331"/>
    </row>
    <row r="48" spans="3:16" ht="12.75" hidden="1" customHeight="1">
      <c r="C48" s="463"/>
      <c r="D48" s="331"/>
      <c r="E48" s="331"/>
      <c r="F48" s="331"/>
      <c r="G48" s="336"/>
      <c r="H48" s="331"/>
      <c r="I48" s="368"/>
      <c r="J48" s="331"/>
      <c r="K48" s="331"/>
      <c r="L48" s="331"/>
      <c r="M48" s="368"/>
      <c r="N48" s="368"/>
      <c r="O48" s="331"/>
      <c r="P48" s="331"/>
    </row>
    <row r="49" spans="3:17" ht="12.75" hidden="1" customHeight="1">
      <c r="C49" s="463"/>
      <c r="D49" s="331"/>
      <c r="E49" s="331"/>
      <c r="F49" s="331"/>
      <c r="G49" s="336"/>
      <c r="H49" s="331"/>
      <c r="I49" s="368"/>
      <c r="J49" s="331"/>
      <c r="K49" s="331"/>
      <c r="L49" s="331"/>
      <c r="M49" s="368"/>
      <c r="N49" s="368"/>
      <c r="O49" s="331"/>
      <c r="P49" s="331"/>
    </row>
    <row r="50" spans="3:17" ht="12.75" hidden="1" customHeight="1">
      <c r="C50" s="463"/>
      <c r="D50" s="331"/>
      <c r="E50" s="331"/>
      <c r="F50" s="331"/>
      <c r="G50" s="336"/>
      <c r="H50" s="331"/>
      <c r="I50" s="368"/>
      <c r="J50" s="331"/>
      <c r="K50" s="331"/>
      <c r="L50" s="331"/>
      <c r="M50" s="368"/>
      <c r="N50" s="368"/>
      <c r="O50" s="331"/>
      <c r="P50" s="331"/>
    </row>
    <row r="51" spans="3:17" ht="12.75" hidden="1" customHeight="1">
      <c r="C51" s="463"/>
      <c r="D51" s="331"/>
      <c r="E51" s="331"/>
      <c r="F51" s="331"/>
      <c r="G51" s="336"/>
      <c r="H51" s="331"/>
      <c r="I51" s="368"/>
      <c r="J51" s="331"/>
      <c r="K51" s="331"/>
      <c r="L51" s="331"/>
      <c r="M51" s="368"/>
      <c r="N51" s="368"/>
      <c r="O51" s="331"/>
      <c r="P51" s="331"/>
    </row>
    <row r="52" spans="3:17" ht="12.75" hidden="1" customHeight="1">
      <c r="C52" s="463"/>
      <c r="D52" s="331"/>
      <c r="E52" s="331"/>
      <c r="F52" s="331"/>
      <c r="G52" s="336"/>
      <c r="H52" s="331"/>
      <c r="I52" s="368"/>
      <c r="J52" s="331"/>
      <c r="K52" s="331"/>
      <c r="L52" s="331"/>
      <c r="M52" s="368"/>
      <c r="N52" s="368"/>
      <c r="O52" s="331"/>
      <c r="P52" s="331"/>
    </row>
    <row r="53" spans="3:17" ht="12.75" hidden="1" customHeight="1">
      <c r="C53" s="463"/>
      <c r="D53" s="331"/>
      <c r="E53" s="331"/>
      <c r="F53" s="331"/>
      <c r="G53" s="336"/>
      <c r="H53" s="331"/>
      <c r="I53" s="368"/>
      <c r="J53" s="331"/>
      <c r="K53" s="331"/>
      <c r="L53" s="331"/>
      <c r="M53" s="368"/>
      <c r="N53" s="368"/>
      <c r="O53" s="331"/>
      <c r="P53" s="331"/>
    </row>
    <row r="54" spans="3:17" ht="12.75" hidden="1" customHeight="1">
      <c r="C54" s="463"/>
      <c r="D54" s="331"/>
      <c r="E54" s="331"/>
      <c r="F54" s="331"/>
      <c r="G54" s="336"/>
      <c r="H54" s="331"/>
      <c r="I54" s="368"/>
      <c r="J54" s="331"/>
      <c r="K54" s="331"/>
      <c r="L54" s="331"/>
      <c r="M54" s="368"/>
      <c r="N54" s="368"/>
      <c r="O54" s="331"/>
      <c r="P54" s="331"/>
    </row>
    <row r="55" spans="3:17" ht="4.5" customHeight="1" thickTop="1" thickBot="1">
      <c r="C55" s="465"/>
      <c r="D55" s="368"/>
      <c r="E55" s="368"/>
      <c r="F55" s="368"/>
      <c r="G55" s="466"/>
      <c r="H55" s="368"/>
      <c r="I55" s="368"/>
      <c r="J55" s="368"/>
      <c r="K55" s="368"/>
      <c r="L55" s="368"/>
      <c r="M55" s="368"/>
      <c r="N55" s="368"/>
      <c r="O55" s="368"/>
      <c r="P55" s="464"/>
    </row>
    <row r="56" spans="3:17" ht="19" thickTop="1">
      <c r="C56" s="376"/>
      <c r="D56" s="1856" t="s">
        <v>4708</v>
      </c>
      <c r="E56" s="1857"/>
      <c r="F56" s="1857"/>
      <c r="G56" s="1858"/>
      <c r="H56" s="1859"/>
      <c r="I56" s="443"/>
      <c r="J56" s="403"/>
      <c r="K56" s="408"/>
      <c r="L56" s="390" t="s">
        <v>4703</v>
      </c>
      <c r="M56" s="407"/>
      <c r="N56" s="406"/>
      <c r="O56" s="402">
        <f>L9*L59</f>
        <v>0</v>
      </c>
      <c r="P56" s="399"/>
    </row>
    <row r="57" spans="3:17" ht="18.5">
      <c r="C57" s="376"/>
      <c r="D57" s="392" t="s">
        <v>4706</v>
      </c>
      <c r="E57" s="416"/>
      <c r="F57" s="391"/>
      <c r="G57" s="371" t="s">
        <v>4709</v>
      </c>
      <c r="H57" s="415">
        <f>L9</f>
        <v>0</v>
      </c>
      <c r="I57" s="419"/>
      <c r="J57" s="404"/>
      <c r="K57" s="409"/>
      <c r="L57" s="462" t="s">
        <v>4710</v>
      </c>
      <c r="M57" s="407"/>
      <c r="N57" s="411"/>
      <c r="O57" s="411"/>
      <c r="P57" s="399"/>
      <c r="Q57" s="276"/>
    </row>
    <row r="58" spans="3:17" ht="19" thickBot="1">
      <c r="C58" s="376"/>
      <c r="D58" s="395" t="s">
        <v>4711</v>
      </c>
      <c r="E58" s="416"/>
      <c r="F58" s="391"/>
      <c r="G58" s="440"/>
      <c r="H58" s="394"/>
      <c r="I58" s="419"/>
      <c r="J58" s="405"/>
      <c r="K58" s="400"/>
      <c r="L58" s="396" t="s">
        <v>4712</v>
      </c>
      <c r="M58" s="420"/>
      <c r="N58" s="421"/>
      <c r="O58" s="1185" t="s">
        <v>4712</v>
      </c>
      <c r="P58" s="401"/>
      <c r="Q58" s="276"/>
    </row>
    <row r="59" spans="3:17" ht="18.5" thickBot="1">
      <c r="C59" s="376"/>
      <c r="D59" s="418"/>
      <c r="E59" s="416"/>
      <c r="F59" s="417" t="s">
        <v>4713</v>
      </c>
      <c r="G59" s="374"/>
      <c r="H59" s="415">
        <f>L9</f>
        <v>0</v>
      </c>
      <c r="I59" s="419"/>
      <c r="J59" s="405"/>
      <c r="K59" s="400"/>
      <c r="L59" s="413"/>
      <c r="M59" s="422"/>
      <c r="N59" s="423">
        <f>O9*L59</f>
        <v>0</v>
      </c>
      <c r="O59" s="1186"/>
      <c r="P59" s="379"/>
      <c r="Q59" s="276"/>
    </row>
    <row r="60" spans="3:17" ht="19" thickBot="1">
      <c r="C60" s="376"/>
      <c r="D60" s="418"/>
      <c r="E60" s="432"/>
      <c r="F60" s="417" t="s">
        <v>4714</v>
      </c>
      <c r="G60" s="459">
        <f>L59</f>
        <v>0</v>
      </c>
      <c r="H60" s="424">
        <f>O60</f>
        <v>0</v>
      </c>
      <c r="I60" s="419"/>
      <c r="J60" s="431"/>
      <c r="K60" s="400"/>
      <c r="L60" s="407"/>
      <c r="M60" s="428"/>
      <c r="N60" s="427"/>
      <c r="O60" s="402">
        <f>L9*L59</f>
        <v>0</v>
      </c>
      <c r="P60" s="399"/>
      <c r="Q60" s="276"/>
    </row>
    <row r="61" spans="3:17" ht="19.5" thickTop="1" thickBot="1">
      <c r="C61" s="376"/>
      <c r="D61" s="1854" t="s">
        <v>4715</v>
      </c>
      <c r="E61" s="1855"/>
      <c r="F61" s="1855"/>
      <c r="G61" s="371" t="s">
        <v>4709</v>
      </c>
      <c r="H61" s="425">
        <f>O59</f>
        <v>0</v>
      </c>
      <c r="I61" s="419"/>
      <c r="J61" s="431"/>
      <c r="K61" s="430"/>
      <c r="L61" s="402">
        <f>L9*L63</f>
        <v>0</v>
      </c>
      <c r="M61" s="426"/>
      <c r="N61" s="429"/>
      <c r="O61" s="429"/>
      <c r="P61" s="399"/>
    </row>
    <row r="62" spans="3:17" ht="37.5" thickBot="1">
      <c r="C62" s="376"/>
      <c r="D62" s="395" t="s">
        <v>4711</v>
      </c>
      <c r="E62" s="436"/>
      <c r="F62" s="433"/>
      <c r="G62" s="373"/>
      <c r="H62" s="434"/>
      <c r="I62" s="419"/>
      <c r="J62" s="405"/>
      <c r="K62" s="430"/>
      <c r="L62" s="1160" t="s">
        <v>4716</v>
      </c>
      <c r="M62" s="426"/>
      <c r="N62" s="429"/>
      <c r="O62" s="1161" t="s">
        <v>4717</v>
      </c>
      <c r="P62" s="399"/>
    </row>
    <row r="63" spans="3:17" ht="23.5" thickBot="1">
      <c r="C63" s="376"/>
      <c r="D63" s="1225" t="s">
        <v>4718</v>
      </c>
      <c r="E63" s="437"/>
      <c r="F63" s="438"/>
      <c r="G63" s="440">
        <f>L63</f>
        <v>0.05</v>
      </c>
      <c r="H63" s="1224">
        <f>L61</f>
        <v>0</v>
      </c>
      <c r="I63" s="419"/>
      <c r="J63" s="431"/>
      <c r="K63" s="435"/>
      <c r="L63" s="1119">
        <v>0.05</v>
      </c>
      <c r="M63" s="382"/>
      <c r="N63" s="383"/>
      <c r="O63" s="439">
        <f>L66</f>
        <v>0</v>
      </c>
      <c r="P63" s="401"/>
      <c r="Q63" s="276"/>
    </row>
    <row r="64" spans="3:17" ht="18.5">
      <c r="C64" s="376"/>
      <c r="D64" s="417" t="s">
        <v>4719</v>
      </c>
      <c r="E64" s="432"/>
      <c r="F64" s="432"/>
      <c r="G64" s="456"/>
      <c r="H64" s="445">
        <f>O63</f>
        <v>0</v>
      </c>
      <c r="I64" s="419"/>
      <c r="J64" s="431"/>
      <c r="K64" s="435"/>
      <c r="L64" s="384"/>
      <c r="M64" s="382"/>
      <c r="N64" s="383"/>
      <c r="O64" s="450"/>
      <c r="P64" s="401"/>
      <c r="Q64" s="276"/>
    </row>
    <row r="65" spans="3:17" ht="19" thickBot="1">
      <c r="C65" s="376"/>
      <c r="D65" s="446"/>
      <c r="E65" s="447"/>
      <c r="F65" s="448"/>
      <c r="G65" s="457"/>
      <c r="H65" s="449"/>
      <c r="I65" s="419"/>
      <c r="J65" s="405"/>
      <c r="K65" s="442"/>
      <c r="L65" s="460"/>
      <c r="M65" s="382"/>
      <c r="N65" s="383"/>
      <c r="O65" s="450"/>
      <c r="P65" s="401"/>
      <c r="Q65" s="276"/>
    </row>
    <row r="66" spans="3:17" ht="19.5" thickTop="1" thickBot="1">
      <c r="C66" s="376"/>
      <c r="D66" s="450"/>
      <c r="E66" s="451"/>
      <c r="F66" s="452"/>
      <c r="G66" s="372"/>
      <c r="H66" s="450"/>
      <c r="I66" s="441"/>
      <c r="J66" s="402"/>
      <c r="K66" s="454"/>
      <c r="L66" s="461">
        <f>L9*L63+O59</f>
        <v>0</v>
      </c>
      <c r="M66" s="444"/>
      <c r="N66" s="453"/>
      <c r="O66" s="450"/>
      <c r="P66" s="379"/>
      <c r="Q66" s="276"/>
    </row>
    <row r="67" spans="3:17" ht="16" thickTop="1">
      <c r="C67" s="484"/>
      <c r="D67" s="485"/>
      <c r="E67" s="485"/>
      <c r="F67" s="485"/>
      <c r="G67" s="486"/>
      <c r="H67" s="487"/>
      <c r="I67" s="488"/>
      <c r="J67" s="489"/>
      <c r="K67" s="490"/>
      <c r="L67" s="504">
        <v>150</v>
      </c>
      <c r="M67" s="491"/>
      <c r="N67" s="492"/>
      <c r="O67" s="493"/>
      <c r="P67" s="487"/>
      <c r="Q67" s="276"/>
    </row>
    <row r="68" spans="3:17" ht="15.5">
      <c r="C68" s="494"/>
      <c r="D68" s="495"/>
      <c r="E68" s="495"/>
      <c r="F68" s="495"/>
      <c r="G68" s="496"/>
      <c r="H68" s="497"/>
      <c r="I68" s="498"/>
      <c r="J68" s="499"/>
      <c r="K68" s="500"/>
      <c r="L68" s="501"/>
      <c r="M68" s="502"/>
      <c r="N68" s="503"/>
      <c r="O68" s="1844" t="s">
        <v>4720</v>
      </c>
      <c r="P68" s="1845"/>
    </row>
    <row r="69" spans="3:17"/>
    <row r="70" spans="3:17"/>
    <row r="71" spans="3:17"/>
    <row r="72" spans="3:17"/>
    <row r="73" spans="3:17"/>
    <row r="74" spans="3:17"/>
    <row r="75" spans="3:17"/>
    <row r="76" spans="3:17"/>
    <row r="77" spans="3:17"/>
    <row r="78" spans="3:17"/>
    <row r="79" spans="3:17"/>
    <row r="80" spans="3:17"/>
    <row r="81"/>
    <row r="82"/>
    <row r="83"/>
    <row r="84"/>
    <row r="85"/>
    <row r="86"/>
    <row r="87"/>
    <row r="88"/>
    <row r="89"/>
  </sheetData>
  <sheetProtection password="EF6F" sheet="1"/>
  <mergeCells count="10">
    <mergeCell ref="O68:P68"/>
    <mergeCell ref="A4:B4"/>
    <mergeCell ref="D3:P3"/>
    <mergeCell ref="D2:P2"/>
    <mergeCell ref="D4:O4"/>
    <mergeCell ref="D61:F61"/>
    <mergeCell ref="D11:H11"/>
    <mergeCell ref="J9:K9"/>
    <mergeCell ref="D10:H10"/>
    <mergeCell ref="D56:H56"/>
  </mergeCells>
  <phoneticPr fontId="49" type="noConversion"/>
  <pageMargins left="0.75" right="0.75" top="1" bottom="1" header="0.5" footer="0.5"/>
  <pageSetup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B2:B39"/>
  <sheetViews>
    <sheetView showGridLines="0" showRowColHeaders="0" workbookViewId="0">
      <selection activeCell="C13" sqref="C13"/>
    </sheetView>
  </sheetViews>
  <sheetFormatPr defaultColWidth="8.7265625" defaultRowHeight="12.5"/>
  <cols>
    <col min="2" max="2" width="10.7265625" style="553" customWidth="1"/>
  </cols>
  <sheetData>
    <row r="2" spans="2:2" ht="22.5" customHeight="1">
      <c r="B2" s="554" t="s">
        <v>4721</v>
      </c>
    </row>
    <row r="3" spans="2:2" ht="22.5" customHeight="1">
      <c r="B3" s="554" t="s">
        <v>4722</v>
      </c>
    </row>
    <row r="4" spans="2:2" ht="14">
      <c r="B4" s="555" t="s">
        <v>462</v>
      </c>
    </row>
    <row r="5" spans="2:2" ht="14">
      <c r="B5" s="555" t="s">
        <v>470</v>
      </c>
    </row>
    <row r="6" spans="2:2" ht="14">
      <c r="B6" s="555" t="s">
        <v>810</v>
      </c>
    </row>
    <row r="7" spans="2:2" ht="14">
      <c r="B7" s="555" t="s">
        <v>813</v>
      </c>
    </row>
    <row r="8" spans="2:2" ht="14">
      <c r="B8" s="555" t="s">
        <v>816</v>
      </c>
    </row>
    <row r="9" spans="2:2" ht="14">
      <c r="B9" s="555" t="s">
        <v>819</v>
      </c>
    </row>
    <row r="10" spans="2:2" ht="14">
      <c r="B10" s="555" t="s">
        <v>822</v>
      </c>
    </row>
    <row r="11" spans="2:2" ht="14">
      <c r="B11" s="555" t="s">
        <v>825</v>
      </c>
    </row>
    <row r="12" spans="2:2" ht="14">
      <c r="B12" s="555" t="s">
        <v>828</v>
      </c>
    </row>
    <row r="13" spans="2:2" ht="14">
      <c r="B13" s="555" t="s">
        <v>831</v>
      </c>
    </row>
    <row r="14" spans="2:2" ht="14">
      <c r="B14" s="555" t="s">
        <v>834</v>
      </c>
    </row>
    <row r="15" spans="2:2" ht="14">
      <c r="B15" s="555" t="s">
        <v>837</v>
      </c>
    </row>
    <row r="16" spans="2:2" ht="14">
      <c r="B16" s="555" t="s">
        <v>840</v>
      </c>
    </row>
    <row r="17" spans="2:2" ht="14">
      <c r="B17" s="555" t="s">
        <v>983</v>
      </c>
    </row>
    <row r="18" spans="2:2" ht="14">
      <c r="B18" s="555" t="s">
        <v>988</v>
      </c>
    </row>
    <row r="19" spans="2:2" ht="14">
      <c r="B19" s="555" t="s">
        <v>1001</v>
      </c>
    </row>
    <row r="20" spans="2:2" ht="14">
      <c r="B20" s="555" t="s">
        <v>1722</v>
      </c>
    </row>
    <row r="21" spans="2:2" ht="14">
      <c r="B21" s="555" t="s">
        <v>1741</v>
      </c>
    </row>
    <row r="22" spans="2:2" ht="14">
      <c r="B22" s="555" t="s">
        <v>2047</v>
      </c>
    </row>
    <row r="23" spans="2:2" ht="14">
      <c r="B23" s="555" t="s">
        <v>2052</v>
      </c>
    </row>
    <row r="24" spans="2:2" ht="14">
      <c r="B24" s="555" t="s">
        <v>2055</v>
      </c>
    </row>
    <row r="25" spans="2:2" ht="14">
      <c r="B25" s="555" t="s">
        <v>3433</v>
      </c>
    </row>
    <row r="26" spans="2:2" ht="14">
      <c r="B26" s="555" t="s">
        <v>3627</v>
      </c>
    </row>
    <row r="27" spans="2:2" ht="14">
      <c r="B27" s="555" t="s">
        <v>3680</v>
      </c>
    </row>
    <row r="28" spans="2:2" ht="14">
      <c r="B28" s="555" t="s">
        <v>3683</v>
      </c>
    </row>
    <row r="29" spans="2:2" ht="14">
      <c r="B29" s="555" t="s">
        <v>3685</v>
      </c>
    </row>
    <row r="30" spans="2:2" ht="14">
      <c r="B30" s="555" t="s">
        <v>3687</v>
      </c>
    </row>
    <row r="31" spans="2:2" ht="14">
      <c r="B31" s="555" t="s">
        <v>3689</v>
      </c>
    </row>
    <row r="32" spans="2:2" ht="14">
      <c r="B32" s="555" t="s">
        <v>3691</v>
      </c>
    </row>
    <row r="33" spans="2:2" ht="14">
      <c r="B33" s="555" t="s">
        <v>3693</v>
      </c>
    </row>
    <row r="34" spans="2:2" ht="14">
      <c r="B34" s="555" t="s">
        <v>3695</v>
      </c>
    </row>
    <row r="35" spans="2:2" ht="14">
      <c r="B35" s="555" t="s">
        <v>3697</v>
      </c>
    </row>
    <row r="36" spans="2:2" ht="14">
      <c r="B36" s="555" t="s">
        <v>3699</v>
      </c>
    </row>
    <row r="37" spans="2:2" ht="14">
      <c r="B37" s="555" t="s">
        <v>3701</v>
      </c>
    </row>
    <row r="38" spans="2:2" ht="14">
      <c r="B38" s="555" t="s">
        <v>3703</v>
      </c>
    </row>
    <row r="39" spans="2:2">
      <c r="B39" s="1363"/>
    </row>
  </sheetData>
  <sheetProtection password="EF6F" sheet="1" objects="1" scenarios="1"/>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theme="6" tint="-0.249977111117893"/>
  </sheetPr>
  <dimension ref="A1:V75"/>
  <sheetViews>
    <sheetView showGridLines="0" showRowColHeaders="0" workbookViewId="0">
      <selection activeCell="C19" sqref="C19"/>
    </sheetView>
  </sheetViews>
  <sheetFormatPr defaultColWidth="8.7265625" defaultRowHeight="12.5"/>
  <cols>
    <col min="1" max="1" width="3.26953125" customWidth="1"/>
    <col min="2" max="2" width="3.453125" customWidth="1"/>
    <col min="16" max="16" width="5" customWidth="1"/>
  </cols>
  <sheetData>
    <row r="1" spans="1:22">
      <c r="A1" s="1640"/>
      <c r="B1" s="1640"/>
      <c r="C1" s="1640"/>
      <c r="D1" s="1640"/>
      <c r="E1" s="1640"/>
      <c r="F1" s="1640"/>
      <c r="G1" s="1640"/>
      <c r="H1" s="1640"/>
      <c r="I1" s="1640"/>
      <c r="J1" s="1640"/>
      <c r="K1" s="1640"/>
      <c r="L1" s="1640"/>
      <c r="M1" s="1640"/>
      <c r="N1" s="1640"/>
      <c r="O1" s="1640"/>
      <c r="P1" s="1640"/>
      <c r="Q1" s="1640"/>
      <c r="R1" s="1640"/>
      <c r="S1" s="1640"/>
      <c r="T1" s="1640"/>
      <c r="U1" s="1640"/>
      <c r="V1" s="1640"/>
    </row>
    <row r="2" spans="1:22">
      <c r="A2" s="1640"/>
      <c r="B2" s="1640"/>
      <c r="C2" s="1640"/>
      <c r="D2" s="1640"/>
      <c r="E2" s="1640"/>
      <c r="F2" s="1640"/>
      <c r="G2" s="1640"/>
      <c r="H2" s="1640"/>
      <c r="I2" s="1640"/>
      <c r="J2" s="1640"/>
      <c r="K2" s="1640"/>
      <c r="L2" s="1640"/>
      <c r="M2" s="1640"/>
      <c r="N2" s="1640"/>
      <c r="O2" s="1640"/>
      <c r="P2" s="1640"/>
      <c r="Q2" s="1640"/>
      <c r="R2" s="1640"/>
      <c r="S2" s="1640"/>
      <c r="T2" s="1640"/>
      <c r="U2" s="1640"/>
      <c r="V2" s="1640"/>
    </row>
    <row r="3" spans="1:22" ht="13">
      <c r="A3" s="1640"/>
      <c r="B3" s="271"/>
      <c r="C3" s="1640"/>
      <c r="D3" s="1640"/>
      <c r="E3" s="1640"/>
      <c r="F3" s="1640"/>
      <c r="G3" s="1640"/>
      <c r="H3" s="1640"/>
      <c r="I3" s="1640"/>
      <c r="J3" s="1640"/>
      <c r="K3" s="1640"/>
      <c r="L3" s="1640"/>
      <c r="M3" s="1640"/>
      <c r="N3" s="1640"/>
      <c r="O3" s="1640"/>
      <c r="P3" s="1640"/>
      <c r="Q3" s="1640"/>
      <c r="R3" s="1640"/>
      <c r="S3" s="1640"/>
      <c r="T3" s="1640"/>
      <c r="U3" s="1640"/>
      <c r="V3" s="1640"/>
    </row>
    <row r="4" spans="1:22">
      <c r="A4" s="1640"/>
      <c r="B4" s="1640"/>
      <c r="C4" s="1640"/>
      <c r="D4" s="1640"/>
      <c r="E4" s="1640"/>
      <c r="F4" s="1640"/>
      <c r="G4" s="1640"/>
      <c r="H4" s="1640"/>
      <c r="I4" s="1640"/>
      <c r="J4" s="1640"/>
      <c r="K4" s="1640"/>
      <c r="L4" s="1640"/>
      <c r="M4" s="1640"/>
      <c r="N4" s="1640"/>
      <c r="O4" s="1640"/>
      <c r="P4" s="1640"/>
      <c r="Q4" s="1640"/>
      <c r="R4" s="1640"/>
      <c r="S4" s="1640"/>
      <c r="T4" s="1640"/>
      <c r="U4" s="1640"/>
      <c r="V4" s="1640"/>
    </row>
    <row r="5" spans="1:22">
      <c r="A5" s="1640"/>
      <c r="B5" s="1640"/>
      <c r="C5" s="1640"/>
      <c r="D5" s="1640"/>
      <c r="F5" s="1640"/>
      <c r="G5" s="1640"/>
      <c r="H5" s="1640"/>
      <c r="I5" s="1640"/>
      <c r="J5" s="1640"/>
      <c r="K5" s="1640"/>
      <c r="L5" s="1640"/>
      <c r="M5" s="1640"/>
      <c r="N5" s="1640"/>
      <c r="O5" s="1640"/>
      <c r="P5" s="1640"/>
      <c r="Q5" s="1640"/>
      <c r="R5" s="1640"/>
      <c r="S5" s="1640"/>
      <c r="T5" s="1640"/>
      <c r="U5" s="1640"/>
      <c r="V5" s="1640"/>
    </row>
    <row r="6" spans="1:22">
      <c r="A6" s="1640"/>
      <c r="B6" s="1640"/>
      <c r="C6" s="1640"/>
      <c r="D6" s="1640"/>
      <c r="E6" s="1640"/>
      <c r="F6" s="1640"/>
      <c r="G6" s="1640"/>
      <c r="H6" s="1640"/>
      <c r="I6" s="1640"/>
      <c r="J6" s="1640"/>
      <c r="K6" s="1640"/>
      <c r="L6" s="1640"/>
      <c r="M6" s="1640"/>
      <c r="N6" s="1640"/>
      <c r="O6" s="1640"/>
      <c r="P6" s="1640"/>
      <c r="Q6" s="1640"/>
      <c r="R6" s="1640"/>
      <c r="S6" s="1640"/>
      <c r="T6" s="1640"/>
      <c r="U6" s="1640"/>
      <c r="V6" s="1640"/>
    </row>
    <row r="7" spans="1:22">
      <c r="A7" s="1640"/>
      <c r="B7" s="1640"/>
      <c r="C7" s="1640"/>
      <c r="D7" s="1640"/>
      <c r="E7" s="1640"/>
      <c r="F7" s="1640"/>
      <c r="G7" s="1640"/>
      <c r="H7" s="1640"/>
      <c r="I7" s="1640"/>
      <c r="J7" s="1640"/>
      <c r="K7" s="1640"/>
      <c r="L7" s="1640"/>
      <c r="M7" s="1640"/>
      <c r="N7" s="1640"/>
      <c r="O7" s="1640"/>
      <c r="P7" s="1640"/>
      <c r="Q7" s="1640"/>
      <c r="R7" s="1640"/>
      <c r="S7" s="1640"/>
      <c r="T7" s="1640"/>
      <c r="U7" s="1640"/>
      <c r="V7" s="1640"/>
    </row>
    <row r="8" spans="1:22" ht="24" customHeight="1">
      <c r="A8" s="1640"/>
      <c r="B8" s="1640"/>
      <c r="C8" s="1866" t="s">
        <v>4723</v>
      </c>
      <c r="D8" s="1866"/>
      <c r="E8" s="1866"/>
      <c r="F8" s="1866"/>
      <c r="G8" s="1866"/>
      <c r="H8" s="1866"/>
      <c r="I8" s="1866"/>
      <c r="J8" s="1866"/>
      <c r="K8" s="1866"/>
      <c r="L8" s="1866"/>
      <c r="M8" s="1866"/>
      <c r="N8" s="1866"/>
      <c r="O8" s="1866"/>
      <c r="P8" s="1866"/>
      <c r="Q8" s="1640"/>
      <c r="R8" s="1640"/>
      <c r="S8" s="1640"/>
      <c r="T8" s="1640"/>
      <c r="U8" s="1640"/>
      <c r="V8" s="1640"/>
    </row>
    <row r="9" spans="1:22" ht="38.25" customHeight="1">
      <c r="A9" s="1640"/>
      <c r="B9" s="1640"/>
      <c r="C9" s="1866"/>
      <c r="D9" s="1866"/>
      <c r="E9" s="1866"/>
      <c r="F9" s="1866"/>
      <c r="G9" s="1866"/>
      <c r="H9" s="1866"/>
      <c r="I9" s="1866"/>
      <c r="J9" s="1866"/>
      <c r="K9" s="1866"/>
      <c r="L9" s="1866"/>
      <c r="M9" s="1866"/>
      <c r="N9" s="1866"/>
      <c r="O9" s="1866"/>
      <c r="P9" s="1866"/>
      <c r="Q9" s="1640"/>
      <c r="R9" s="1640"/>
      <c r="S9" s="1640"/>
      <c r="T9" s="1640"/>
      <c r="U9" s="1640"/>
      <c r="V9" s="1640"/>
    </row>
    <row r="10" spans="1:22" ht="24" customHeight="1">
      <c r="A10" s="1640"/>
      <c r="B10" s="1640"/>
      <c r="C10" s="273"/>
      <c r="D10" s="273"/>
      <c r="E10" s="273"/>
      <c r="F10" s="273"/>
      <c r="G10" s="273"/>
      <c r="H10" s="273"/>
      <c r="I10" s="273"/>
      <c r="J10" s="273"/>
      <c r="K10" s="273"/>
      <c r="L10" s="273"/>
      <c r="M10" s="273"/>
      <c r="N10" s="273"/>
      <c r="O10" s="273"/>
      <c r="P10" s="273"/>
      <c r="Q10" s="1640"/>
      <c r="R10" s="1640"/>
      <c r="S10" s="1640"/>
      <c r="T10" s="1640"/>
      <c r="U10" s="1640"/>
      <c r="V10" s="1640"/>
    </row>
    <row r="11" spans="1:22">
      <c r="A11" s="1640"/>
      <c r="B11" s="1640"/>
      <c r="C11" s="1866" t="s">
        <v>4724</v>
      </c>
      <c r="D11" s="1866"/>
      <c r="E11" s="1866"/>
      <c r="F11" s="1866"/>
      <c r="G11" s="1866"/>
      <c r="H11" s="1866"/>
      <c r="I11" s="1866"/>
      <c r="J11" s="1866"/>
      <c r="K11" s="1866"/>
      <c r="L11" s="1866"/>
      <c r="M11" s="1866"/>
      <c r="N11" s="1866"/>
      <c r="O11" s="1866"/>
      <c r="P11" s="1866"/>
      <c r="Q11" s="1640"/>
      <c r="R11" s="1640"/>
      <c r="S11" s="1640"/>
      <c r="T11" s="1640"/>
      <c r="U11" s="1640"/>
      <c r="V11" s="1640"/>
    </row>
    <row r="12" spans="1:22" ht="67.5" customHeight="1">
      <c r="A12" s="1640"/>
      <c r="B12" s="1640"/>
      <c r="C12" s="1866"/>
      <c r="D12" s="1866"/>
      <c r="E12" s="1866"/>
      <c r="F12" s="1866"/>
      <c r="G12" s="1866"/>
      <c r="H12" s="1866"/>
      <c r="I12" s="1866"/>
      <c r="J12" s="1866"/>
      <c r="K12" s="1866"/>
      <c r="L12" s="1866"/>
      <c r="M12" s="1866"/>
      <c r="N12" s="1866"/>
      <c r="O12" s="1866"/>
      <c r="P12" s="1866"/>
      <c r="Q12" s="1640"/>
      <c r="R12" s="1640"/>
      <c r="S12" s="1640"/>
      <c r="T12" s="1640"/>
      <c r="U12" s="1640"/>
      <c r="V12" s="1640"/>
    </row>
    <row r="13" spans="1:22">
      <c r="A13" s="1640"/>
      <c r="B13" s="1640"/>
      <c r="C13" s="188"/>
      <c r="D13" s="188"/>
      <c r="E13" s="188"/>
      <c r="F13" s="188"/>
      <c r="G13" s="188"/>
      <c r="H13" s="188"/>
      <c r="I13" s="188"/>
      <c r="J13" s="188"/>
      <c r="K13" s="188"/>
      <c r="L13" s="188"/>
      <c r="M13" s="188"/>
      <c r="N13" s="188"/>
      <c r="O13" s="188"/>
      <c r="P13" s="188"/>
      <c r="Q13" s="1640"/>
      <c r="R13" s="1640"/>
      <c r="S13" s="1640"/>
      <c r="T13" s="1640"/>
      <c r="U13" s="1640"/>
      <c r="V13" s="1640"/>
    </row>
    <row r="14" spans="1:22">
      <c r="A14" s="1640"/>
      <c r="B14" s="1640"/>
      <c r="C14" s="272"/>
      <c r="D14" s="272"/>
      <c r="E14" s="272"/>
      <c r="F14" s="272"/>
      <c r="G14" s="272"/>
      <c r="H14" s="272"/>
      <c r="I14" s="272"/>
      <c r="J14" s="272"/>
      <c r="K14" s="272"/>
      <c r="L14" s="272"/>
      <c r="M14" s="272"/>
      <c r="N14" s="272"/>
      <c r="O14" s="272"/>
      <c r="P14" s="272"/>
      <c r="Q14" s="1640"/>
      <c r="R14" s="1640"/>
      <c r="S14" s="1640"/>
      <c r="T14" s="1640"/>
      <c r="U14" s="1640"/>
      <c r="V14" s="1640"/>
    </row>
    <row r="15" spans="1:22">
      <c r="A15" s="1640"/>
      <c r="B15" s="1640"/>
      <c r="C15" s="1640"/>
      <c r="D15" s="1640"/>
      <c r="E15" s="1640"/>
      <c r="F15" s="1640"/>
      <c r="G15" s="1640"/>
      <c r="H15" s="1640"/>
      <c r="I15" s="1640"/>
      <c r="J15" s="1640"/>
      <c r="K15" s="1640"/>
      <c r="L15" s="1640"/>
      <c r="M15" s="1640"/>
      <c r="N15" s="1640"/>
      <c r="O15" s="1640"/>
      <c r="P15" s="1640"/>
      <c r="Q15" s="1640"/>
      <c r="R15" s="1640"/>
      <c r="S15" s="1640"/>
      <c r="T15" s="1640"/>
      <c r="U15" s="1640"/>
      <c r="V15" s="1640"/>
    </row>
    <row r="16" spans="1:22">
      <c r="A16" s="1640"/>
      <c r="B16" s="1640"/>
      <c r="C16" s="1640"/>
      <c r="D16" s="1640"/>
      <c r="E16" s="1640"/>
      <c r="F16" s="1640"/>
      <c r="G16" s="1640"/>
      <c r="H16" s="1640"/>
      <c r="I16" s="1640"/>
      <c r="J16" s="1640"/>
      <c r="K16" s="1640"/>
      <c r="L16" s="1640"/>
      <c r="M16" s="1640"/>
      <c r="N16" s="1640"/>
      <c r="O16" s="1640"/>
      <c r="P16" s="1640"/>
      <c r="Q16" s="1640"/>
      <c r="R16" s="1640"/>
      <c r="S16" s="1640"/>
      <c r="T16" s="1640"/>
      <c r="U16" s="1640"/>
      <c r="V16" s="1640"/>
    </row>
    <row r="17" spans="1:22">
      <c r="A17" s="1640"/>
      <c r="B17" s="1640"/>
      <c r="C17" s="1640"/>
      <c r="D17" s="1640"/>
      <c r="E17" s="1640"/>
      <c r="F17" s="1640"/>
      <c r="G17" s="1640"/>
      <c r="H17" s="1640"/>
      <c r="I17" s="1640"/>
      <c r="J17" s="1640"/>
      <c r="K17" s="1640"/>
      <c r="L17" s="1640"/>
      <c r="M17" s="1640"/>
      <c r="N17" s="1640"/>
      <c r="O17" s="1640"/>
      <c r="P17" s="1640"/>
      <c r="Q17" s="1640"/>
      <c r="R17" s="1640"/>
      <c r="S17" s="1640"/>
      <c r="T17" s="1640"/>
      <c r="U17" s="1640"/>
      <c r="V17" s="1640"/>
    </row>
    <row r="18" spans="1:22">
      <c r="A18" s="1640"/>
      <c r="B18" s="1640"/>
      <c r="C18" s="1640"/>
      <c r="D18" s="1640"/>
      <c r="E18" s="1640"/>
      <c r="F18" s="1640"/>
      <c r="G18" s="1640"/>
      <c r="H18" s="1640"/>
      <c r="I18" s="1640"/>
      <c r="J18" s="1640"/>
      <c r="K18" s="1640"/>
      <c r="L18" s="1640"/>
      <c r="M18" s="1640"/>
      <c r="N18" s="1640"/>
      <c r="O18" s="1640"/>
      <c r="P18" s="1640"/>
      <c r="Q18" s="1640"/>
      <c r="R18" s="1640"/>
      <c r="S18" s="1640"/>
      <c r="T18" s="1640"/>
      <c r="U18" s="1640"/>
      <c r="V18" s="1640"/>
    </row>
    <row r="19" spans="1:22">
      <c r="A19" s="1640"/>
      <c r="B19" s="1640"/>
      <c r="C19" s="1640"/>
      <c r="D19" s="1640"/>
      <c r="E19" s="1640"/>
      <c r="F19" s="1640"/>
      <c r="G19" s="1640"/>
      <c r="H19" s="1640"/>
      <c r="I19" s="1640"/>
      <c r="J19" s="1640"/>
      <c r="K19" s="1640"/>
      <c r="L19" s="1640"/>
      <c r="M19" s="1640"/>
      <c r="N19" s="1640"/>
      <c r="O19" s="1640"/>
      <c r="P19" s="1640"/>
      <c r="Q19" s="1640"/>
      <c r="R19" s="1640"/>
      <c r="S19" s="1640"/>
      <c r="T19" s="1640"/>
      <c r="U19" s="1640"/>
      <c r="V19" s="1640"/>
    </row>
    <row r="20" spans="1:22">
      <c r="A20" s="1640"/>
      <c r="B20" s="1640"/>
      <c r="C20" s="1640"/>
      <c r="D20" s="1640"/>
      <c r="E20" s="1640"/>
      <c r="F20" s="1640"/>
      <c r="G20" s="1640"/>
      <c r="H20" s="1640"/>
      <c r="I20" s="1640"/>
      <c r="J20" s="1640"/>
      <c r="K20" s="1640"/>
      <c r="L20" s="1640"/>
      <c r="M20" s="1640"/>
      <c r="N20" s="1640"/>
      <c r="O20" s="1640"/>
      <c r="P20" s="1640"/>
      <c r="Q20" s="1640"/>
      <c r="R20" s="1640"/>
      <c r="S20" s="1640"/>
      <c r="T20" s="1640"/>
      <c r="U20" s="1640"/>
      <c r="V20" s="1640"/>
    </row>
    <row r="21" spans="1:22">
      <c r="A21" s="1640"/>
      <c r="B21" s="1640"/>
      <c r="C21" s="1640"/>
      <c r="D21" s="1640"/>
      <c r="E21" s="1640"/>
      <c r="F21" s="1640"/>
      <c r="G21" s="1640"/>
      <c r="H21" s="1640"/>
      <c r="I21" s="1640"/>
      <c r="J21" s="1640"/>
      <c r="K21" s="1640"/>
      <c r="L21" s="1640"/>
      <c r="M21" s="1640"/>
      <c r="N21" s="1640"/>
      <c r="O21" s="1640"/>
      <c r="P21" s="1640"/>
      <c r="Q21" s="1640"/>
      <c r="R21" s="1640"/>
      <c r="S21" s="1640"/>
      <c r="T21" s="1640"/>
      <c r="U21" s="1640"/>
      <c r="V21" s="1640"/>
    </row>
    <row r="22" spans="1:22">
      <c r="A22" s="1640"/>
      <c r="B22" s="1640"/>
      <c r="C22" s="1640"/>
      <c r="D22" s="1640"/>
      <c r="E22" s="1640"/>
      <c r="F22" s="1640"/>
      <c r="G22" s="1640"/>
      <c r="H22" s="1640"/>
      <c r="I22" s="1640"/>
      <c r="J22" s="1640"/>
      <c r="K22" s="1640"/>
      <c r="L22" s="1640"/>
      <c r="M22" s="1640"/>
      <c r="N22" s="1640"/>
      <c r="O22" s="1640"/>
      <c r="P22" s="1640"/>
      <c r="Q22" s="1640"/>
      <c r="R22" s="1640"/>
      <c r="S22" s="1640"/>
      <c r="T22" s="1640"/>
      <c r="U22" s="1640"/>
      <c r="V22" s="1640"/>
    </row>
    <row r="23" spans="1:22">
      <c r="A23" s="1640"/>
      <c r="B23" s="1640"/>
      <c r="C23" s="1640"/>
      <c r="D23" s="1640"/>
      <c r="E23" s="1640"/>
      <c r="F23" s="1640"/>
      <c r="G23" s="1640"/>
      <c r="H23" s="1640"/>
      <c r="I23" s="1640"/>
      <c r="J23" s="1640"/>
      <c r="K23" s="1640"/>
      <c r="L23" s="1640"/>
      <c r="M23" s="1640"/>
      <c r="N23" s="1640"/>
      <c r="O23" s="1640"/>
      <c r="P23" s="1640"/>
      <c r="Q23" s="1640"/>
      <c r="R23" s="1640"/>
      <c r="S23" s="1640"/>
      <c r="T23" s="1640"/>
      <c r="U23" s="1640"/>
      <c r="V23" s="1640"/>
    </row>
    <row r="24" spans="1:22">
      <c r="A24" s="1640"/>
      <c r="B24" s="1640"/>
      <c r="C24" s="1640"/>
      <c r="D24" s="1640"/>
      <c r="E24" s="1640"/>
      <c r="F24" s="1640"/>
      <c r="G24" s="1640"/>
      <c r="H24" s="1640"/>
      <c r="I24" s="1640"/>
      <c r="J24" s="1640"/>
      <c r="K24" s="1640"/>
      <c r="L24" s="1640"/>
      <c r="M24" s="1640"/>
      <c r="N24" s="1640"/>
      <c r="O24" s="1640"/>
      <c r="P24" s="1640"/>
      <c r="Q24" s="1640"/>
      <c r="R24" s="1640"/>
      <c r="S24" s="1640"/>
      <c r="T24" s="1640"/>
      <c r="U24" s="1640"/>
      <c r="V24" s="1640"/>
    </row>
    <row r="25" spans="1:22">
      <c r="A25" s="1640"/>
      <c r="B25" s="1640"/>
      <c r="C25" s="1640"/>
      <c r="D25" s="1640"/>
      <c r="E25" s="1640"/>
      <c r="F25" s="1640"/>
      <c r="G25" s="1640"/>
      <c r="H25" s="1640"/>
      <c r="I25" s="1640"/>
      <c r="J25" s="1640"/>
      <c r="K25" s="1640"/>
      <c r="L25" s="1640"/>
      <c r="M25" s="1640"/>
      <c r="N25" s="1640"/>
      <c r="O25" s="1640"/>
      <c r="P25" s="1640"/>
      <c r="Q25" s="1640"/>
      <c r="R25" s="1640"/>
      <c r="S25" s="1640"/>
      <c r="T25" s="1640"/>
      <c r="U25" s="1640"/>
      <c r="V25" s="1640"/>
    </row>
    <row r="26" spans="1:22">
      <c r="A26" s="1640"/>
      <c r="B26" s="1640"/>
      <c r="C26" s="1640"/>
      <c r="D26" s="1640"/>
      <c r="E26" s="1640"/>
      <c r="F26" s="1640"/>
      <c r="G26" s="1640"/>
      <c r="H26" s="1640"/>
      <c r="I26" s="1640"/>
      <c r="J26" s="1640"/>
      <c r="K26" s="1640"/>
      <c r="L26" s="1640"/>
      <c r="M26" s="1640"/>
      <c r="N26" s="1640"/>
      <c r="O26" s="1640"/>
      <c r="P26" s="1640"/>
      <c r="Q26" s="1640"/>
      <c r="R26" s="1640"/>
      <c r="S26" s="1640"/>
      <c r="T26" s="1640"/>
      <c r="U26" s="1640"/>
      <c r="V26" s="1640"/>
    </row>
    <row r="27" spans="1:22">
      <c r="A27" s="1640"/>
      <c r="B27" s="1640"/>
      <c r="C27" s="1640"/>
      <c r="D27" s="1640"/>
      <c r="E27" s="1640"/>
      <c r="F27" s="1640"/>
      <c r="G27" s="1640"/>
      <c r="H27" s="1640"/>
      <c r="I27" s="1640"/>
      <c r="J27" s="1640"/>
      <c r="K27" s="1640"/>
      <c r="L27" s="1640"/>
      <c r="M27" s="1640"/>
      <c r="N27" s="1640"/>
      <c r="O27" s="1640"/>
      <c r="P27" s="1640"/>
      <c r="Q27" s="1640"/>
      <c r="R27" s="1640"/>
      <c r="S27" s="1640"/>
      <c r="T27" s="1640"/>
      <c r="U27" s="1640"/>
      <c r="V27" s="1640"/>
    </row>
    <row r="28" spans="1:22">
      <c r="A28" s="1640"/>
      <c r="B28" s="1640"/>
      <c r="C28" s="1640"/>
      <c r="D28" s="1640"/>
      <c r="E28" s="1640"/>
      <c r="F28" s="1640"/>
      <c r="G28" s="1640"/>
      <c r="H28" s="1640"/>
      <c r="I28" s="1640"/>
      <c r="J28" s="1640"/>
      <c r="K28" s="1640"/>
      <c r="L28" s="1640"/>
      <c r="M28" s="1640"/>
      <c r="N28" s="1640"/>
      <c r="O28" s="1640"/>
      <c r="P28" s="1640"/>
      <c r="Q28" s="1640"/>
      <c r="R28" s="1640"/>
      <c r="S28" s="1640"/>
      <c r="T28" s="1640"/>
      <c r="U28" s="1640"/>
      <c r="V28" s="1640"/>
    </row>
    <row r="29" spans="1:22">
      <c r="A29" s="1640"/>
      <c r="B29" s="1640"/>
      <c r="C29" s="1640"/>
      <c r="D29" s="1640"/>
      <c r="E29" s="1640"/>
      <c r="F29" s="1640"/>
      <c r="G29" s="1640"/>
      <c r="H29" s="1640"/>
      <c r="I29" s="1640"/>
      <c r="J29" s="1640"/>
      <c r="K29" s="1640"/>
      <c r="L29" s="1640"/>
      <c r="M29" s="1640"/>
      <c r="N29" s="1640"/>
      <c r="O29" s="1640"/>
      <c r="P29" s="1640"/>
      <c r="Q29" s="1640"/>
      <c r="R29" s="1640"/>
      <c r="S29" s="1640"/>
      <c r="T29" s="1640"/>
      <c r="U29" s="1640"/>
      <c r="V29" s="1640"/>
    </row>
    <row r="30" spans="1:22">
      <c r="A30" s="1640"/>
      <c r="B30" s="1640"/>
      <c r="C30" s="1640"/>
      <c r="D30" s="1640"/>
      <c r="E30" s="1640"/>
      <c r="F30" s="1640"/>
      <c r="G30" s="1640"/>
      <c r="H30" s="1640"/>
      <c r="I30" s="1640"/>
      <c r="J30" s="1640"/>
      <c r="K30" s="1640"/>
      <c r="L30" s="1640"/>
      <c r="M30" s="1640"/>
      <c r="N30" s="1640"/>
      <c r="O30" s="1640"/>
      <c r="P30" s="1640"/>
      <c r="Q30" s="1640"/>
      <c r="R30" s="1640"/>
      <c r="S30" s="1640"/>
      <c r="T30" s="1640"/>
      <c r="U30" s="1640"/>
      <c r="V30" s="1640"/>
    </row>
    <row r="31" spans="1:22">
      <c r="A31" s="1640"/>
      <c r="B31" s="1640"/>
      <c r="C31" s="1640"/>
      <c r="D31" s="1640"/>
      <c r="E31" s="1640"/>
      <c r="F31" s="1640"/>
      <c r="G31" s="1640"/>
      <c r="H31" s="1640"/>
      <c r="I31" s="1640"/>
      <c r="J31" s="1640"/>
      <c r="K31" s="1640"/>
      <c r="L31" s="1640"/>
      <c r="M31" s="1640"/>
      <c r="N31" s="1640"/>
      <c r="O31" s="1640"/>
      <c r="P31" s="1640"/>
      <c r="Q31" s="1640"/>
      <c r="R31" s="1640"/>
      <c r="S31" s="1640"/>
      <c r="T31" s="1640"/>
      <c r="U31" s="1640"/>
      <c r="V31" s="1640"/>
    </row>
    <row r="32" spans="1:22">
      <c r="A32" s="1640"/>
      <c r="B32" s="1640"/>
      <c r="C32" s="1640"/>
      <c r="D32" s="1640"/>
      <c r="E32" s="1640"/>
      <c r="F32" s="1640"/>
      <c r="G32" s="1640"/>
      <c r="H32" s="1640"/>
      <c r="I32" s="1640"/>
      <c r="J32" s="1640"/>
      <c r="K32" s="1640"/>
      <c r="L32" s="1640"/>
      <c r="M32" s="1640"/>
      <c r="N32" s="1640"/>
      <c r="O32" s="1640"/>
      <c r="P32" s="1640"/>
      <c r="Q32" s="1640"/>
      <c r="R32" s="1640"/>
      <c r="S32" s="1640"/>
      <c r="T32" s="1640"/>
      <c r="U32" s="1640"/>
      <c r="V32" s="1640"/>
    </row>
    <row r="33" spans="1:22">
      <c r="A33" s="1640"/>
      <c r="B33" s="1640"/>
      <c r="C33" s="1640"/>
      <c r="D33" s="1640"/>
      <c r="E33" s="1640"/>
      <c r="F33" s="1640"/>
      <c r="G33" s="1640"/>
      <c r="H33" s="1640"/>
      <c r="I33" s="1640"/>
      <c r="J33" s="1640"/>
      <c r="K33" s="1640"/>
      <c r="L33" s="1640"/>
      <c r="M33" s="1640"/>
      <c r="N33" s="1640"/>
      <c r="O33" s="1640"/>
      <c r="P33" s="1640"/>
      <c r="Q33" s="1640"/>
      <c r="R33" s="1640"/>
      <c r="S33" s="1640"/>
      <c r="T33" s="1640"/>
      <c r="U33" s="1640"/>
      <c r="V33" s="1640"/>
    </row>
    <row r="34" spans="1:22">
      <c r="A34" s="1640"/>
      <c r="B34" s="1640"/>
      <c r="C34" s="1640"/>
      <c r="D34" s="1640"/>
      <c r="E34" s="1640"/>
      <c r="F34" s="1640"/>
      <c r="G34" s="1640"/>
      <c r="H34" s="1640"/>
      <c r="I34" s="1640"/>
      <c r="J34" s="1640"/>
      <c r="K34" s="1640"/>
      <c r="L34" s="1640"/>
      <c r="M34" s="1640"/>
      <c r="N34" s="1640"/>
      <c r="O34" s="1640"/>
      <c r="P34" s="1640"/>
      <c r="Q34" s="1640"/>
      <c r="R34" s="1640"/>
      <c r="S34" s="1640"/>
      <c r="T34" s="1640"/>
      <c r="U34" s="1640"/>
      <c r="V34" s="1640"/>
    </row>
    <row r="35" spans="1:22">
      <c r="A35" s="1640"/>
      <c r="B35" s="1640"/>
      <c r="C35" s="1640"/>
      <c r="D35" s="1640"/>
      <c r="E35" s="1640"/>
      <c r="F35" s="1640"/>
      <c r="G35" s="1640"/>
      <c r="H35" s="1640"/>
      <c r="I35" s="1640"/>
      <c r="J35" s="1640"/>
      <c r="K35" s="1640"/>
      <c r="L35" s="1640"/>
      <c r="M35" s="1640"/>
      <c r="N35" s="1640"/>
      <c r="O35" s="1640"/>
      <c r="P35" s="1640"/>
      <c r="Q35" s="1640"/>
      <c r="R35" s="1640"/>
      <c r="S35" s="1640"/>
      <c r="T35" s="1640"/>
      <c r="U35" s="1640"/>
      <c r="V35" s="1640"/>
    </row>
    <row r="36" spans="1:22">
      <c r="A36" s="1640"/>
      <c r="B36" s="1640"/>
      <c r="C36" s="1640"/>
      <c r="D36" s="1640"/>
      <c r="E36" s="1640"/>
      <c r="F36" s="1640"/>
      <c r="G36" s="1640"/>
      <c r="H36" s="1640"/>
      <c r="I36" s="1640"/>
      <c r="J36" s="1640"/>
      <c r="K36" s="1640"/>
      <c r="L36" s="1640"/>
      <c r="M36" s="1640"/>
      <c r="N36" s="1640"/>
      <c r="O36" s="1640"/>
      <c r="P36" s="1640"/>
      <c r="Q36" s="1640"/>
      <c r="R36" s="1640"/>
      <c r="S36" s="1640"/>
      <c r="T36" s="1640"/>
      <c r="U36" s="1640"/>
      <c r="V36" s="1640"/>
    </row>
    <row r="37" spans="1:22">
      <c r="A37" s="1640"/>
      <c r="B37" s="1640"/>
      <c r="C37" s="1640"/>
      <c r="D37" s="1640"/>
      <c r="E37" s="1640"/>
      <c r="F37" s="1640"/>
      <c r="G37" s="1640"/>
      <c r="H37" s="1640"/>
      <c r="I37" s="1640"/>
      <c r="J37" s="1640"/>
      <c r="K37" s="1640"/>
      <c r="L37" s="1640"/>
      <c r="M37" s="1640"/>
      <c r="N37" s="1832" t="s">
        <v>4037</v>
      </c>
      <c r="O37" s="1832"/>
      <c r="P37" s="1640"/>
      <c r="Q37" s="1640"/>
      <c r="R37" s="1640"/>
      <c r="S37" s="1640"/>
      <c r="T37" s="1640"/>
      <c r="U37" s="1640"/>
      <c r="V37" s="1640"/>
    </row>
    <row r="38" spans="1:22">
      <c r="A38" s="1640"/>
      <c r="B38" s="1640"/>
      <c r="C38" s="1640"/>
      <c r="D38" s="1640"/>
      <c r="E38" s="1640"/>
      <c r="F38" s="1640"/>
      <c r="G38" s="1640"/>
      <c r="H38" s="1640"/>
      <c r="I38" s="1640"/>
      <c r="J38" s="1640"/>
      <c r="K38" s="1640"/>
      <c r="L38" s="1640"/>
      <c r="M38" s="1640"/>
      <c r="N38" s="1640"/>
      <c r="O38" s="1640"/>
      <c r="P38" s="1640"/>
      <c r="Q38" s="1640"/>
      <c r="R38" s="1640"/>
      <c r="S38" s="1640"/>
      <c r="T38" s="1640"/>
      <c r="U38" s="1640"/>
      <c r="V38" s="1640"/>
    </row>
    <row r="39" spans="1:22">
      <c r="A39" s="1640"/>
      <c r="B39" s="1640"/>
      <c r="C39" s="1640"/>
      <c r="D39" s="1640"/>
      <c r="E39" s="1640"/>
      <c r="F39" s="1640"/>
      <c r="G39" s="1640"/>
      <c r="H39" s="1640"/>
      <c r="I39" s="1640"/>
      <c r="J39" s="1640"/>
      <c r="K39" s="1640"/>
      <c r="L39" s="1640"/>
      <c r="M39" s="1640"/>
      <c r="N39" s="1640"/>
      <c r="O39" s="1640"/>
      <c r="P39" s="1640"/>
      <c r="Q39" s="1640"/>
      <c r="R39" s="1640"/>
      <c r="S39" s="1640"/>
      <c r="T39" s="1640"/>
      <c r="U39" s="1640"/>
      <c r="V39" s="1640"/>
    </row>
    <row r="40" spans="1:22">
      <c r="A40" s="1640"/>
      <c r="B40" s="1640"/>
      <c r="C40" s="1640"/>
      <c r="D40" s="1640"/>
      <c r="E40" s="1640"/>
      <c r="F40" s="1640"/>
      <c r="G40" s="1640"/>
      <c r="H40" s="1640"/>
      <c r="I40" s="1640"/>
      <c r="J40" s="1640"/>
      <c r="K40" s="1640"/>
      <c r="L40" s="1640"/>
      <c r="M40" s="1640"/>
      <c r="N40" s="1640"/>
      <c r="O40" s="1640"/>
      <c r="P40" s="1640"/>
      <c r="Q40" s="1640"/>
      <c r="R40" s="1640"/>
      <c r="S40" s="1640"/>
      <c r="T40" s="1640"/>
      <c r="U40" s="1640"/>
      <c r="V40" s="1640"/>
    </row>
    <row r="41" spans="1:22">
      <c r="A41" s="1640"/>
      <c r="B41" s="1640"/>
      <c r="C41" s="1640"/>
      <c r="D41" s="1640"/>
      <c r="E41" s="1640"/>
      <c r="F41" s="1640"/>
      <c r="G41" s="1640"/>
      <c r="H41" s="1640"/>
      <c r="I41" s="1640"/>
      <c r="J41" s="1640"/>
      <c r="K41" s="1640"/>
      <c r="L41" s="1640"/>
      <c r="M41" s="1640"/>
      <c r="N41" s="1640"/>
      <c r="O41" s="1640"/>
      <c r="P41" s="1640"/>
      <c r="Q41" s="1640"/>
      <c r="R41" s="1640"/>
      <c r="S41" s="1640"/>
      <c r="T41" s="1640"/>
      <c r="U41" s="1640"/>
      <c r="V41" s="1640"/>
    </row>
    <row r="42" spans="1:22">
      <c r="A42" s="1640"/>
      <c r="B42" s="1640"/>
      <c r="C42" s="1640"/>
      <c r="D42" s="1640"/>
      <c r="E42" s="1640"/>
      <c r="F42" s="1640"/>
      <c r="G42" s="1640"/>
      <c r="H42" s="1640"/>
      <c r="I42" s="1640"/>
      <c r="J42" s="1640"/>
      <c r="K42" s="1640"/>
      <c r="L42" s="1640"/>
      <c r="M42" s="1640"/>
      <c r="N42" s="1640"/>
      <c r="O42" s="1640"/>
      <c r="P42" s="1640"/>
      <c r="Q42" s="1640"/>
      <c r="R42" s="1640"/>
      <c r="S42" s="1640"/>
      <c r="T42" s="1640"/>
      <c r="U42" s="1640"/>
      <c r="V42" s="1640"/>
    </row>
    <row r="43" spans="1:22">
      <c r="A43" s="1640"/>
      <c r="B43" s="1640"/>
      <c r="C43" s="1640"/>
      <c r="D43" s="1640"/>
      <c r="E43" s="1640"/>
      <c r="F43" s="1640"/>
      <c r="G43" s="1640"/>
      <c r="H43" s="1640"/>
      <c r="I43" s="1640"/>
      <c r="J43" s="1640"/>
      <c r="K43" s="1640"/>
      <c r="L43" s="1640"/>
      <c r="M43" s="1640"/>
      <c r="N43" s="1640"/>
      <c r="O43" s="1640"/>
      <c r="P43" s="1640"/>
      <c r="Q43" s="1640"/>
      <c r="R43" s="1640"/>
      <c r="S43" s="1640"/>
      <c r="T43" s="1640"/>
      <c r="U43" s="1640"/>
      <c r="V43" s="1640"/>
    </row>
    <row r="44" spans="1:22">
      <c r="A44" s="1640"/>
      <c r="B44" s="1640"/>
      <c r="C44" s="1640"/>
      <c r="D44" s="1640"/>
      <c r="E44" s="1640"/>
      <c r="F44" s="1640"/>
      <c r="G44" s="1640"/>
      <c r="H44" s="1640"/>
      <c r="I44" s="1640"/>
      <c r="J44" s="1640"/>
      <c r="K44" s="1640"/>
      <c r="L44" s="1640"/>
      <c r="M44" s="1640"/>
      <c r="N44" s="1640"/>
      <c r="O44" s="1640"/>
      <c r="P44" s="1640"/>
      <c r="Q44" s="1640"/>
      <c r="R44" s="1640"/>
      <c r="S44" s="1640"/>
      <c r="T44" s="1640"/>
      <c r="U44" s="1640"/>
      <c r="V44" s="1640"/>
    </row>
    <row r="45" spans="1:22">
      <c r="A45" s="1640"/>
      <c r="B45" s="1640"/>
      <c r="C45" s="1640"/>
      <c r="D45" s="1640"/>
      <c r="E45" s="1640"/>
      <c r="F45" s="1640"/>
      <c r="G45" s="1640"/>
      <c r="H45" s="1640"/>
      <c r="I45" s="1640"/>
      <c r="J45" s="1640"/>
      <c r="K45" s="1640"/>
      <c r="L45" s="1640"/>
      <c r="M45" s="1640"/>
      <c r="N45" s="1640"/>
      <c r="O45" s="1640"/>
      <c r="P45" s="1640"/>
      <c r="Q45" s="1640"/>
      <c r="R45" s="1640"/>
      <c r="S45" s="1640"/>
      <c r="T45" s="1640"/>
      <c r="U45" s="1640"/>
      <c r="V45" s="1640"/>
    </row>
    <row r="46" spans="1:22">
      <c r="A46" s="1640"/>
      <c r="B46" s="1640"/>
      <c r="C46" s="1640"/>
      <c r="D46" s="1640"/>
      <c r="E46" s="1640"/>
      <c r="F46" s="1640"/>
      <c r="G46" s="1640"/>
      <c r="H46" s="1640"/>
      <c r="I46" s="1640"/>
      <c r="J46" s="1640"/>
      <c r="K46" s="1640"/>
      <c r="L46" s="1640"/>
      <c r="M46" s="1640"/>
      <c r="N46" s="1640"/>
      <c r="O46" s="1640"/>
      <c r="P46" s="1640"/>
      <c r="Q46" s="1640"/>
      <c r="R46" s="1640"/>
      <c r="S46" s="1640"/>
      <c r="T46" s="1640"/>
      <c r="U46" s="1640"/>
      <c r="V46" s="1640"/>
    </row>
    <row r="47" spans="1:22">
      <c r="A47" s="1640"/>
      <c r="B47" s="1640"/>
      <c r="C47" s="1640"/>
      <c r="D47" s="1640"/>
      <c r="E47" s="1640"/>
      <c r="F47" s="1640"/>
      <c r="G47" s="1640"/>
      <c r="H47" s="1640"/>
      <c r="I47" s="1640"/>
      <c r="J47" s="1640"/>
      <c r="K47" s="1640"/>
      <c r="L47" s="1640"/>
      <c r="M47" s="1640"/>
      <c r="N47" s="1640"/>
      <c r="O47" s="1640"/>
      <c r="P47" s="1640"/>
      <c r="Q47" s="1640"/>
      <c r="R47" s="1640"/>
      <c r="S47" s="1640"/>
      <c r="T47" s="1640"/>
      <c r="U47" s="1640"/>
      <c r="V47" s="1640"/>
    </row>
    <row r="48" spans="1:22">
      <c r="A48" s="1640"/>
      <c r="B48" s="1640"/>
      <c r="C48" s="1640"/>
      <c r="D48" s="1640"/>
      <c r="E48" s="1640"/>
      <c r="F48" s="1640"/>
      <c r="G48" s="1640"/>
      <c r="H48" s="1640"/>
      <c r="I48" s="1640"/>
      <c r="J48" s="1640"/>
      <c r="K48" s="1640"/>
      <c r="L48" s="1640"/>
      <c r="M48" s="1640"/>
      <c r="N48" s="1640"/>
      <c r="O48" s="1640"/>
      <c r="P48" s="1640"/>
      <c r="Q48" s="1640"/>
      <c r="R48" s="1640"/>
      <c r="S48" s="1640"/>
      <c r="T48" s="1640"/>
      <c r="U48" s="1640"/>
      <c r="V48" s="1640"/>
    </row>
    <row r="49" spans="1:22">
      <c r="A49" s="1640"/>
      <c r="B49" s="1640"/>
      <c r="C49" s="1640"/>
      <c r="D49" s="1640"/>
      <c r="E49" s="1640"/>
      <c r="F49" s="1640"/>
      <c r="G49" s="1640"/>
      <c r="H49" s="1640"/>
      <c r="I49" s="1640"/>
      <c r="J49" s="1640"/>
      <c r="K49" s="1640"/>
      <c r="L49" s="1640"/>
      <c r="M49" s="1640"/>
      <c r="N49" s="1640"/>
      <c r="O49" s="1640"/>
      <c r="P49" s="1640"/>
      <c r="Q49" s="1640"/>
      <c r="R49" s="1640"/>
      <c r="S49" s="1640"/>
      <c r="T49" s="1640"/>
      <c r="U49" s="1640"/>
      <c r="V49" s="1640"/>
    </row>
    <row r="50" spans="1:22">
      <c r="A50" s="1640"/>
      <c r="B50" s="1640"/>
      <c r="C50" s="1640"/>
      <c r="D50" s="1640"/>
      <c r="E50" s="1640"/>
      <c r="F50" s="1640"/>
      <c r="G50" s="1640"/>
      <c r="H50" s="1640"/>
      <c r="I50" s="1640"/>
      <c r="J50" s="1640"/>
      <c r="K50" s="1640"/>
      <c r="L50" s="1640"/>
      <c r="M50" s="1640"/>
      <c r="N50" s="1640"/>
      <c r="O50" s="1640"/>
      <c r="P50" s="1640"/>
      <c r="Q50" s="1640"/>
      <c r="R50" s="1640"/>
      <c r="S50" s="1640"/>
      <c r="T50" s="1640"/>
      <c r="U50" s="1640"/>
      <c r="V50" s="1640"/>
    </row>
    <row r="51" spans="1:22">
      <c r="A51" s="1640"/>
      <c r="B51" s="1640"/>
      <c r="C51" s="1640"/>
      <c r="D51" s="1640"/>
      <c r="E51" s="1640"/>
      <c r="F51" s="1640"/>
      <c r="G51" s="1640"/>
      <c r="H51" s="1640"/>
      <c r="I51" s="1640"/>
      <c r="J51" s="1640"/>
      <c r="K51" s="1640"/>
      <c r="L51" s="1640"/>
      <c r="M51" s="1640"/>
      <c r="N51" s="1640"/>
      <c r="O51" s="1640"/>
      <c r="P51" s="1640"/>
      <c r="Q51" s="1640"/>
      <c r="R51" s="1640"/>
      <c r="S51" s="1640"/>
      <c r="T51" s="1640"/>
      <c r="U51" s="1640"/>
      <c r="V51" s="1640"/>
    </row>
    <row r="52" spans="1:22">
      <c r="A52" s="1640"/>
      <c r="B52" s="1640"/>
      <c r="C52" s="1640"/>
      <c r="D52" s="1640"/>
      <c r="E52" s="1640"/>
      <c r="F52" s="1640"/>
      <c r="G52" s="1640"/>
      <c r="H52" s="1640"/>
      <c r="I52" s="1640"/>
      <c r="J52" s="1640"/>
      <c r="K52" s="1640"/>
      <c r="L52" s="1640"/>
      <c r="M52" s="1640"/>
      <c r="N52" s="1640"/>
      <c r="O52" s="1640"/>
      <c r="P52" s="1640"/>
      <c r="Q52" s="1640"/>
      <c r="R52" s="1640"/>
      <c r="S52" s="1640"/>
      <c r="T52" s="1640"/>
      <c r="U52" s="1640"/>
      <c r="V52" s="1640"/>
    </row>
    <row r="53" spans="1:22">
      <c r="A53" s="1640"/>
      <c r="B53" s="1640"/>
      <c r="C53" s="1640"/>
      <c r="D53" s="1640"/>
      <c r="E53" s="1640"/>
      <c r="F53" s="1640"/>
      <c r="G53" s="1640"/>
      <c r="H53" s="1640"/>
      <c r="I53" s="1640"/>
      <c r="J53" s="1640"/>
      <c r="K53" s="1640"/>
      <c r="L53" s="1640"/>
      <c r="M53" s="1640"/>
      <c r="N53" s="1640"/>
      <c r="O53" s="1640"/>
      <c r="P53" s="1640"/>
      <c r="Q53" s="1640"/>
      <c r="R53" s="1640"/>
      <c r="S53" s="1640"/>
      <c r="T53" s="1640"/>
      <c r="U53" s="1640"/>
      <c r="V53" s="1640"/>
    </row>
    <row r="54" spans="1:22">
      <c r="A54" s="1640"/>
      <c r="B54" s="1640"/>
      <c r="C54" s="1640"/>
      <c r="D54" s="1640"/>
      <c r="E54" s="1640"/>
      <c r="F54" s="1640"/>
      <c r="G54" s="1640"/>
      <c r="H54" s="1640"/>
      <c r="I54" s="1640"/>
      <c r="J54" s="1640"/>
      <c r="K54" s="1640"/>
      <c r="L54" s="1640"/>
      <c r="M54" s="1640"/>
      <c r="N54" s="1640"/>
      <c r="O54" s="1640"/>
      <c r="P54" s="1640"/>
      <c r="Q54" s="1640"/>
      <c r="R54" s="1640"/>
      <c r="S54" s="1640"/>
      <c r="T54" s="1640"/>
      <c r="U54" s="1640"/>
      <c r="V54" s="1640"/>
    </row>
    <row r="55" spans="1:22">
      <c r="A55" s="1640"/>
      <c r="B55" s="1640"/>
      <c r="C55" s="1640"/>
      <c r="D55" s="1640"/>
      <c r="E55" s="1640"/>
      <c r="F55" s="1640"/>
      <c r="G55" s="1640"/>
      <c r="H55" s="1640"/>
      <c r="I55" s="1640"/>
      <c r="J55" s="1640"/>
      <c r="K55" s="1640"/>
      <c r="L55" s="1640"/>
      <c r="M55" s="1640"/>
      <c r="N55" s="1640"/>
      <c r="O55" s="1640"/>
      <c r="P55" s="1640"/>
      <c r="Q55" s="1640"/>
      <c r="R55" s="1640"/>
      <c r="S55" s="1640"/>
      <c r="T55" s="1640"/>
      <c r="U55" s="1640"/>
      <c r="V55" s="1640"/>
    </row>
    <row r="56" spans="1:22">
      <c r="A56" s="1640"/>
      <c r="B56" s="1640"/>
      <c r="C56" s="1640"/>
      <c r="D56" s="1640"/>
      <c r="E56" s="1640"/>
      <c r="F56" s="1640"/>
      <c r="G56" s="1640"/>
      <c r="H56" s="1640"/>
      <c r="I56" s="1640"/>
      <c r="J56" s="1640"/>
      <c r="K56" s="1640"/>
      <c r="L56" s="1640"/>
      <c r="M56" s="1640"/>
      <c r="N56" s="1640"/>
      <c r="O56" s="1640"/>
      <c r="P56" s="1640"/>
      <c r="Q56" s="1640"/>
      <c r="R56" s="1640"/>
      <c r="S56" s="1640"/>
      <c r="T56" s="1640"/>
      <c r="U56" s="1640"/>
      <c r="V56" s="1640"/>
    </row>
    <row r="57" spans="1:22">
      <c r="A57" s="1640"/>
      <c r="B57" s="1640"/>
      <c r="C57" s="1640"/>
      <c r="D57" s="1640"/>
      <c r="E57" s="1640"/>
      <c r="F57" s="1640"/>
      <c r="G57" s="1640"/>
      <c r="H57" s="1640"/>
      <c r="I57" s="1640"/>
      <c r="J57" s="1640"/>
      <c r="K57" s="1640"/>
      <c r="L57" s="1640"/>
      <c r="M57" s="1640"/>
      <c r="N57" s="1640"/>
      <c r="O57" s="1640"/>
      <c r="P57" s="1640"/>
      <c r="Q57" s="1640"/>
      <c r="R57" s="1640"/>
      <c r="S57" s="1640"/>
      <c r="T57" s="1640"/>
      <c r="U57" s="1640"/>
      <c r="V57" s="1640"/>
    </row>
    <row r="58" spans="1:22">
      <c r="A58" s="1640"/>
      <c r="B58" s="1640"/>
      <c r="C58" s="1640"/>
      <c r="D58" s="1640"/>
      <c r="E58" s="1640"/>
      <c r="F58" s="1640"/>
      <c r="G58" s="1640"/>
      <c r="H58" s="1640"/>
      <c r="I58" s="1640"/>
      <c r="J58" s="1640"/>
      <c r="K58" s="1640"/>
      <c r="L58" s="1640"/>
      <c r="M58" s="1640"/>
      <c r="N58" s="1640"/>
      <c r="O58" s="1640"/>
      <c r="P58" s="1640"/>
      <c r="Q58" s="1640"/>
      <c r="R58" s="1640"/>
      <c r="S58" s="1640"/>
      <c r="T58" s="1640"/>
      <c r="U58" s="1640"/>
      <c r="V58" s="1640"/>
    </row>
    <row r="59" spans="1:22">
      <c r="A59" s="1640"/>
      <c r="B59" s="1640"/>
      <c r="C59" s="1640"/>
      <c r="D59" s="1640"/>
      <c r="E59" s="1640"/>
      <c r="F59" s="1640"/>
      <c r="G59" s="1640"/>
      <c r="H59" s="1640"/>
      <c r="I59" s="1640"/>
      <c r="J59" s="1640"/>
      <c r="K59" s="1640"/>
      <c r="L59" s="1640"/>
      <c r="M59" s="1640"/>
      <c r="N59" s="1640"/>
      <c r="O59" s="1640"/>
      <c r="P59" s="1640"/>
      <c r="Q59" s="1640"/>
      <c r="R59" s="1640"/>
      <c r="S59" s="1640"/>
      <c r="T59" s="1640"/>
      <c r="U59" s="1640"/>
      <c r="V59" s="1640"/>
    </row>
    <row r="60" spans="1:22">
      <c r="A60" s="1640"/>
      <c r="B60" s="1640"/>
      <c r="C60" s="1640"/>
      <c r="D60" s="1640"/>
      <c r="E60" s="1640"/>
      <c r="F60" s="1640"/>
      <c r="G60" s="1640"/>
      <c r="H60" s="1640"/>
      <c r="I60" s="1640"/>
      <c r="J60" s="1640"/>
      <c r="K60" s="1640"/>
      <c r="L60" s="1640"/>
      <c r="M60" s="1640"/>
      <c r="N60" s="1640"/>
      <c r="O60" s="1640"/>
      <c r="P60" s="1640"/>
      <c r="Q60" s="1640"/>
      <c r="R60" s="1640"/>
      <c r="S60" s="1640"/>
      <c r="T60" s="1640"/>
      <c r="U60" s="1640"/>
      <c r="V60" s="1640"/>
    </row>
    <row r="61" spans="1:22">
      <c r="A61" s="1640"/>
      <c r="B61" s="1640"/>
      <c r="C61" s="1640"/>
      <c r="D61" s="1640"/>
      <c r="E61" s="1640"/>
      <c r="F61" s="1640"/>
      <c r="G61" s="1640"/>
      <c r="H61" s="1640"/>
      <c r="I61" s="1640"/>
      <c r="J61" s="1640"/>
      <c r="K61" s="1640"/>
      <c r="L61" s="1640"/>
      <c r="M61" s="1640"/>
      <c r="N61" s="1640"/>
      <c r="O61" s="1640"/>
      <c r="P61" s="1640"/>
      <c r="Q61" s="1640"/>
      <c r="R61" s="1640"/>
      <c r="S61" s="1640"/>
      <c r="T61" s="1640"/>
      <c r="U61" s="1640"/>
      <c r="V61" s="1640"/>
    </row>
    <row r="62" spans="1:22">
      <c r="A62" s="1640"/>
      <c r="B62" s="1640"/>
      <c r="C62" s="1640"/>
      <c r="D62" s="1640"/>
      <c r="E62" s="1640"/>
      <c r="F62" s="1640"/>
      <c r="G62" s="1640"/>
      <c r="H62" s="1640"/>
      <c r="I62" s="1640"/>
      <c r="J62" s="1640"/>
      <c r="K62" s="1640"/>
      <c r="L62" s="1640"/>
      <c r="M62" s="1640"/>
      <c r="N62" s="1640"/>
      <c r="O62" s="1640"/>
      <c r="P62" s="1640"/>
      <c r="Q62" s="1640"/>
      <c r="R62" s="1640"/>
      <c r="S62" s="1640"/>
      <c r="T62" s="1640"/>
      <c r="U62" s="1640"/>
      <c r="V62" s="1640"/>
    </row>
    <row r="63" spans="1:22">
      <c r="A63" s="1640"/>
      <c r="B63" s="1640"/>
      <c r="C63" s="1640"/>
      <c r="D63" s="1640"/>
      <c r="E63" s="1640"/>
      <c r="F63" s="1640"/>
      <c r="G63" s="1640"/>
      <c r="H63" s="1640"/>
      <c r="I63" s="1640"/>
      <c r="J63" s="1640"/>
      <c r="K63" s="1640"/>
      <c r="L63" s="1640"/>
      <c r="M63" s="1640"/>
      <c r="N63" s="1640"/>
      <c r="O63" s="1640"/>
      <c r="P63" s="1640"/>
      <c r="Q63" s="1640"/>
      <c r="R63" s="1640"/>
      <c r="S63" s="1640"/>
      <c r="T63" s="1640"/>
      <c r="U63" s="1640"/>
      <c r="V63" s="1640"/>
    </row>
    <row r="64" spans="1:22">
      <c r="A64" s="1640"/>
      <c r="B64" s="1640"/>
      <c r="C64" s="1640"/>
      <c r="D64" s="1640"/>
      <c r="E64" s="1640"/>
      <c r="F64" s="1640"/>
      <c r="G64" s="1640"/>
      <c r="H64" s="1640"/>
      <c r="I64" s="1640"/>
      <c r="J64" s="1640"/>
      <c r="K64" s="1640"/>
      <c r="L64" s="1640"/>
      <c r="M64" s="1640"/>
      <c r="N64" s="1640"/>
      <c r="O64" s="1640"/>
      <c r="P64" s="1640"/>
      <c r="Q64" s="1640"/>
      <c r="R64" s="1640"/>
      <c r="S64" s="1640"/>
      <c r="T64" s="1640"/>
      <c r="U64" s="1640"/>
      <c r="V64" s="1640"/>
    </row>
    <row r="65" spans="1:22">
      <c r="A65" s="1640"/>
      <c r="B65" s="1640"/>
      <c r="C65" s="1640"/>
      <c r="D65" s="1640"/>
      <c r="E65" s="1640"/>
      <c r="F65" s="1640"/>
      <c r="G65" s="1640"/>
      <c r="H65" s="1640"/>
      <c r="I65" s="1640"/>
      <c r="J65" s="1640"/>
      <c r="K65" s="1640"/>
      <c r="L65" s="1640"/>
      <c r="M65" s="1640"/>
      <c r="N65" s="1640"/>
      <c r="O65" s="1640"/>
      <c r="P65" s="1640"/>
      <c r="Q65" s="1640"/>
      <c r="R65" s="1640"/>
      <c r="S65" s="1640"/>
      <c r="T65" s="1640"/>
      <c r="U65" s="1640"/>
      <c r="V65" s="1640"/>
    </row>
    <row r="66" spans="1:22">
      <c r="A66" s="1640"/>
      <c r="B66" s="1640"/>
      <c r="C66" s="1640"/>
      <c r="D66" s="1640"/>
      <c r="E66" s="1640"/>
      <c r="F66" s="1640"/>
      <c r="G66" s="1640"/>
      <c r="H66" s="1640"/>
      <c r="I66" s="1640"/>
      <c r="J66" s="1640"/>
      <c r="K66" s="1640"/>
      <c r="L66" s="1640"/>
      <c r="M66" s="1640"/>
      <c r="N66" s="1640"/>
      <c r="O66" s="1640"/>
      <c r="P66" s="1640"/>
      <c r="Q66" s="1640"/>
      <c r="R66" s="1640"/>
      <c r="S66" s="1640"/>
      <c r="T66" s="1640"/>
      <c r="U66" s="1640"/>
      <c r="V66" s="1640"/>
    </row>
    <row r="67" spans="1:22">
      <c r="A67" s="1640"/>
      <c r="B67" s="1640"/>
      <c r="C67" s="1640"/>
      <c r="D67" s="1640"/>
      <c r="E67" s="1640"/>
      <c r="F67" s="1640"/>
      <c r="G67" s="1640"/>
      <c r="H67" s="1640"/>
      <c r="I67" s="1640"/>
      <c r="J67" s="1640"/>
      <c r="K67" s="1640"/>
      <c r="L67" s="1640"/>
      <c r="M67" s="1640"/>
      <c r="N67" s="1640"/>
      <c r="O67" s="1640"/>
      <c r="P67" s="1640"/>
      <c r="Q67" s="1640"/>
      <c r="R67" s="1640"/>
      <c r="S67" s="1640"/>
      <c r="T67" s="1640"/>
      <c r="U67" s="1640"/>
      <c r="V67" s="1640"/>
    </row>
    <row r="68" spans="1:22">
      <c r="A68" s="1640"/>
      <c r="B68" s="1640"/>
      <c r="C68" s="1640"/>
      <c r="D68" s="1640"/>
      <c r="E68" s="1640"/>
      <c r="F68" s="1640"/>
      <c r="G68" s="1640"/>
      <c r="H68" s="1640"/>
      <c r="I68" s="1640"/>
      <c r="J68" s="1640"/>
      <c r="K68" s="1640"/>
      <c r="L68" s="1640"/>
      <c r="M68" s="1640"/>
      <c r="N68" s="1640"/>
      <c r="O68" s="1640"/>
      <c r="P68" s="1640"/>
      <c r="Q68" s="1640"/>
      <c r="R68" s="1640"/>
      <c r="S68" s="1640"/>
      <c r="T68" s="1640"/>
      <c r="U68" s="1640"/>
      <c r="V68" s="1640"/>
    </row>
    <row r="69" spans="1:22">
      <c r="A69" s="1640"/>
      <c r="B69" s="1640"/>
      <c r="C69" s="1640"/>
      <c r="D69" s="1640"/>
      <c r="E69" s="1640"/>
      <c r="F69" s="1640"/>
      <c r="G69" s="1640"/>
      <c r="H69" s="1640"/>
      <c r="I69" s="1640"/>
      <c r="J69" s="1640"/>
      <c r="K69" s="1640"/>
      <c r="L69" s="1640"/>
      <c r="M69" s="1640"/>
      <c r="N69" s="1640"/>
      <c r="O69" s="1640"/>
      <c r="P69" s="1640"/>
      <c r="Q69" s="1640"/>
      <c r="R69" s="1640"/>
      <c r="S69" s="1640"/>
      <c r="T69" s="1640"/>
      <c r="U69" s="1640"/>
      <c r="V69" s="1640"/>
    </row>
    <row r="70" spans="1:22">
      <c r="A70" s="1640"/>
      <c r="B70" s="1640"/>
      <c r="C70" s="1640"/>
      <c r="D70" s="1640"/>
      <c r="E70" s="1640"/>
      <c r="F70" s="1640"/>
      <c r="G70" s="1640"/>
      <c r="H70" s="1640"/>
      <c r="I70" s="1640"/>
      <c r="J70" s="1640"/>
      <c r="K70" s="1640"/>
      <c r="L70" s="1640"/>
      <c r="M70" s="1640"/>
      <c r="N70" s="1640"/>
      <c r="O70" s="1640"/>
      <c r="P70" s="1640"/>
      <c r="Q70" s="1640"/>
      <c r="R70" s="1640"/>
      <c r="S70" s="1640"/>
      <c r="T70" s="1640"/>
      <c r="U70" s="1640"/>
      <c r="V70" s="1640"/>
    </row>
    <row r="71" spans="1:22">
      <c r="A71" s="1640"/>
      <c r="B71" s="1640"/>
      <c r="C71" s="1640"/>
      <c r="D71" s="1640"/>
      <c r="E71" s="1640"/>
      <c r="F71" s="1640"/>
      <c r="G71" s="1640"/>
      <c r="H71" s="1640"/>
      <c r="I71" s="1640"/>
      <c r="J71" s="1640"/>
      <c r="K71" s="1640"/>
      <c r="L71" s="1640"/>
      <c r="M71" s="1640"/>
      <c r="N71" s="1640"/>
      <c r="O71" s="1640"/>
      <c r="P71" s="1640"/>
      <c r="Q71" s="1640"/>
      <c r="R71" s="1640"/>
      <c r="S71" s="1640"/>
      <c r="T71" s="1640"/>
      <c r="U71" s="1640"/>
      <c r="V71" s="1640"/>
    </row>
    <row r="72" spans="1:22">
      <c r="A72" s="1640"/>
      <c r="B72" s="1640"/>
      <c r="C72" s="1640"/>
      <c r="D72" s="1640"/>
      <c r="E72" s="1640"/>
      <c r="F72" s="1640"/>
      <c r="G72" s="1640"/>
      <c r="H72" s="1640"/>
      <c r="I72" s="1640"/>
      <c r="J72" s="1640"/>
      <c r="K72" s="1640"/>
      <c r="L72" s="1640"/>
      <c r="M72" s="1640"/>
      <c r="N72" s="1640"/>
      <c r="O72" s="1640"/>
      <c r="P72" s="1640"/>
      <c r="Q72" s="1640"/>
      <c r="R72" s="1640"/>
      <c r="S72" s="1640"/>
      <c r="T72" s="1640"/>
      <c r="U72" s="1640"/>
      <c r="V72" s="1640"/>
    </row>
    <row r="73" spans="1:22">
      <c r="A73" s="1640"/>
      <c r="B73" s="1640"/>
      <c r="C73" s="1640"/>
      <c r="D73" s="1640"/>
      <c r="E73" s="1640"/>
      <c r="F73" s="1640"/>
      <c r="G73" s="1640"/>
      <c r="H73" s="1640"/>
      <c r="I73" s="1640"/>
      <c r="J73" s="1640"/>
      <c r="K73" s="1640"/>
      <c r="L73" s="1640"/>
      <c r="M73" s="1640"/>
      <c r="N73" s="1640"/>
      <c r="O73" s="1640"/>
      <c r="P73" s="1640"/>
      <c r="Q73" s="1640"/>
      <c r="R73" s="1640"/>
      <c r="S73" s="1640"/>
      <c r="T73" s="1640"/>
      <c r="U73" s="1640"/>
      <c r="V73" s="1640"/>
    </row>
    <row r="74" spans="1:22">
      <c r="A74" s="1640"/>
      <c r="B74" s="1640"/>
      <c r="C74" s="1640"/>
      <c r="D74" s="1640"/>
      <c r="E74" s="1640"/>
      <c r="F74" s="1640"/>
      <c r="G74" s="1640"/>
      <c r="H74" s="1640"/>
      <c r="I74" s="1640"/>
      <c r="J74" s="1640"/>
      <c r="K74" s="1640"/>
      <c r="L74" s="1640"/>
      <c r="M74" s="1640"/>
      <c r="N74" s="1640"/>
      <c r="O74" s="1640"/>
      <c r="P74" s="1640"/>
      <c r="Q74" s="1640"/>
      <c r="R74" s="1640"/>
      <c r="S74" s="1640"/>
      <c r="T74" s="1640"/>
      <c r="U74" s="1640"/>
      <c r="V74" s="1640"/>
    </row>
    <row r="75" spans="1:22">
      <c r="A75" s="1640"/>
      <c r="B75" s="1640"/>
      <c r="C75" s="1640"/>
      <c r="D75" s="1640"/>
      <c r="E75" s="1640"/>
      <c r="F75" s="1640"/>
      <c r="G75" s="1640"/>
      <c r="H75" s="1640"/>
      <c r="I75" s="1640"/>
      <c r="J75" s="1640"/>
      <c r="K75" s="1640"/>
      <c r="L75" s="1640"/>
      <c r="M75" s="1640"/>
      <c r="N75" s="1640"/>
      <c r="O75" s="1640"/>
      <c r="P75" s="1640"/>
      <c r="Q75" s="1640"/>
      <c r="R75" s="1640"/>
      <c r="S75" s="1640"/>
      <c r="T75" s="1640"/>
      <c r="U75" s="1640"/>
      <c r="V75" s="1640"/>
    </row>
  </sheetData>
  <sheetProtection password="EF6F" sheet="1" objects="1" scenarios="1"/>
  <mergeCells count="3">
    <mergeCell ref="C8:P9"/>
    <mergeCell ref="C11:P12"/>
    <mergeCell ref="N37:O37"/>
  </mergeCells>
  <phoneticPr fontId="49" type="noConversion"/>
  <pageMargins left="0" right="0" top="0.25" bottom="0.25" header="0.5" footer="0.5"/>
  <pageSetup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B1:B22"/>
  <sheetViews>
    <sheetView showGridLines="0" showRowColHeaders="0" workbookViewId="0"/>
  </sheetViews>
  <sheetFormatPr defaultColWidth="8.7265625" defaultRowHeight="12.5"/>
  <cols>
    <col min="1" max="1" width="1.453125" customWidth="1"/>
    <col min="2" max="2" width="103.453125" customWidth="1"/>
  </cols>
  <sheetData>
    <row r="1" spans="2:2" ht="30.5" thickTop="1">
      <c r="B1" s="354" t="s">
        <v>4725</v>
      </c>
    </row>
    <row r="2" spans="2:2" ht="30">
      <c r="B2" s="355" t="s">
        <v>4726</v>
      </c>
    </row>
    <row r="3" spans="2:2" ht="15.5">
      <c r="B3" s="356"/>
    </row>
    <row r="4" spans="2:2" ht="14.5">
      <c r="B4" s="357"/>
    </row>
    <row r="5" spans="2:2" ht="15.5">
      <c r="B5" s="358" t="s">
        <v>4727</v>
      </c>
    </row>
    <row r="6" spans="2:2" ht="25">
      <c r="B6" s="359" t="s">
        <v>4728</v>
      </c>
    </row>
    <row r="7" spans="2:2">
      <c r="B7" s="359"/>
    </row>
    <row r="8" spans="2:2" ht="87.5">
      <c r="B8" s="359" t="s">
        <v>4729</v>
      </c>
    </row>
    <row r="9" spans="2:2">
      <c r="B9" s="359"/>
    </row>
    <row r="10" spans="2:2" ht="25">
      <c r="B10" s="359" t="s">
        <v>4730</v>
      </c>
    </row>
    <row r="11" spans="2:2">
      <c r="B11" s="359"/>
    </row>
    <row r="12" spans="2:2" ht="29">
      <c r="B12" s="360" t="s">
        <v>4731</v>
      </c>
    </row>
    <row r="13" spans="2:2">
      <c r="B13" s="359"/>
    </row>
    <row r="14" spans="2:2" ht="13">
      <c r="B14" s="361"/>
    </row>
    <row r="15" spans="2:2" ht="15.5">
      <c r="B15" s="356"/>
    </row>
    <row r="16" spans="2:2" ht="29">
      <c r="B16" s="360" t="s">
        <v>4732</v>
      </c>
    </row>
    <row r="17" spans="2:2">
      <c r="B17" s="359" t="s">
        <v>4733</v>
      </c>
    </row>
    <row r="18" spans="2:2">
      <c r="B18" s="359" t="s">
        <v>4734</v>
      </c>
    </row>
    <row r="19" spans="2:2">
      <c r="B19" s="359"/>
    </row>
    <row r="20" spans="2:2">
      <c r="B20" s="359" t="s">
        <v>4735</v>
      </c>
    </row>
    <row r="21" spans="2:2" ht="13" thickBot="1">
      <c r="B21" s="475" t="s">
        <v>4736</v>
      </c>
    </row>
    <row r="22" spans="2:2" ht="15" thickTop="1">
      <c r="B22" s="367"/>
    </row>
  </sheetData>
  <sheetProtection password="EF6F" sheet="1" objects="1" scenarios="1"/>
  <hyperlinks>
    <hyperlink ref="B16" r:id="rId1" display="http://r20.rs6.net/tn.jsp?e=001Ar8w0kn5h6k7V8mN7d42ewPS-0M9bh_NOa9jlQLzo3cb5DZURfNgwdRQ5b7qfMc6dExnO7frcoWDUhQ8lFkjDg7He2mXZO9Jk6PAYbL8O4wXYfpsvuJ_ZsQUKbvMYAex_oPE_RSSZVLuM-KNwLCVDw==" xr:uid="{00000000-0004-0000-1800-000000000000}"/>
    <hyperlink ref="B12" r:id="rId2" display="mailto:PriorAuthorization@umassmed.edu" xr:uid="{00000000-0004-0000-1800-000001000000}"/>
  </hyperlinks>
  <pageMargins left="0.7" right="0.7" top="0.75" bottom="0.75" header="0.3" footer="0.3"/>
  <pageSetup orientation="portrait"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
  <sheetViews>
    <sheetView showGridLines="0" showRowColHeaders="0" workbookViewId="0">
      <pane ySplit="3" topLeftCell="A4" activePane="bottomLeft" state="frozen"/>
      <selection activeCell="C13" sqref="C13"/>
      <selection pane="bottomLeft"/>
    </sheetView>
  </sheetViews>
  <sheetFormatPr defaultColWidth="8.7265625" defaultRowHeight="12.5"/>
  <cols>
    <col min="12" max="40" width="9.1796875" customWidth="1"/>
  </cols>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theme="5" tint="0.39997558519241921"/>
  </sheetPr>
  <dimension ref="A1:AA109"/>
  <sheetViews>
    <sheetView showGridLines="0" showRowColHeaders="0" zoomScale="90" zoomScaleNormal="90" workbookViewId="0">
      <pane ySplit="4" topLeftCell="A5" activePane="bottomLeft" state="frozen"/>
      <selection activeCell="C13" sqref="C13"/>
      <selection pane="bottomLeft"/>
    </sheetView>
  </sheetViews>
  <sheetFormatPr defaultColWidth="8.7265625" defaultRowHeight="12.5"/>
  <cols>
    <col min="1" max="1" width="2.453125" customWidth="1"/>
    <col min="2" max="2" width="4.453125" customWidth="1"/>
    <col min="3" max="3" width="37.7265625" customWidth="1"/>
    <col min="4" max="4" width="11" customWidth="1"/>
    <col min="5" max="5" width="2.453125" customWidth="1"/>
    <col min="6" max="6" width="36.1796875" customWidth="1"/>
    <col min="7" max="7" width="6.7265625" customWidth="1"/>
    <col min="8" max="8" width="7" customWidth="1"/>
    <col min="9" max="9" width="4.453125" customWidth="1"/>
    <col min="10" max="10" width="38.453125" customWidth="1"/>
  </cols>
  <sheetData>
    <row r="1" spans="1:27">
      <c r="A1" s="1364"/>
      <c r="B1" s="1364"/>
      <c r="C1" s="1364"/>
      <c r="D1" s="1364"/>
      <c r="E1" s="1364"/>
      <c r="F1" s="1364"/>
      <c r="G1" s="1364"/>
      <c r="H1" s="1364"/>
      <c r="I1" s="1364"/>
      <c r="J1" s="1364"/>
      <c r="K1" s="1364"/>
      <c r="L1" s="1364"/>
      <c r="M1" s="1364"/>
      <c r="N1" s="1364"/>
      <c r="O1" s="1364"/>
      <c r="P1" s="1364"/>
      <c r="Q1" s="1364"/>
      <c r="R1" s="1364"/>
      <c r="S1" s="1364"/>
      <c r="T1" s="1364"/>
      <c r="U1" s="1364"/>
      <c r="V1" s="1364"/>
      <c r="W1" s="1364"/>
      <c r="X1" s="1364"/>
      <c r="Y1" s="1364"/>
      <c r="Z1" s="1364"/>
      <c r="AA1" s="1364"/>
    </row>
    <row r="2" spans="1:27">
      <c r="A2" s="1364"/>
      <c r="B2" s="1364"/>
      <c r="C2" s="1364"/>
      <c r="D2" s="1364"/>
      <c r="E2" s="1364"/>
      <c r="F2" s="1364"/>
      <c r="G2" s="1364"/>
      <c r="H2" s="1364"/>
      <c r="I2" s="1364"/>
      <c r="J2" s="1364"/>
      <c r="K2" s="1364"/>
      <c r="L2" s="1364"/>
      <c r="M2" s="1364"/>
      <c r="N2" s="1364"/>
      <c r="O2" s="1364"/>
      <c r="P2" s="1364"/>
      <c r="Q2" s="1364"/>
      <c r="R2" s="1364"/>
      <c r="S2" s="1364"/>
      <c r="T2" s="1364"/>
      <c r="U2" s="1364"/>
      <c r="V2" s="1364"/>
      <c r="W2" s="1364"/>
      <c r="X2" s="1364"/>
      <c r="Y2" s="1364"/>
      <c r="Z2" s="1364"/>
      <c r="AA2" s="1364"/>
    </row>
    <row r="3" spans="1:27">
      <c r="A3" s="1364"/>
      <c r="B3" s="1364"/>
      <c r="C3" s="1364"/>
      <c r="D3" s="1364"/>
      <c r="E3" s="1364"/>
      <c r="F3" s="1364"/>
      <c r="G3" s="1364"/>
      <c r="H3" s="1364"/>
      <c r="I3" s="1364"/>
      <c r="J3" s="1365"/>
      <c r="K3" s="1364"/>
      <c r="L3" s="1364"/>
      <c r="M3" s="1364"/>
      <c r="N3" s="1364"/>
      <c r="O3" s="1364"/>
      <c r="P3" s="1364"/>
      <c r="Q3" s="1364"/>
      <c r="R3" s="1364"/>
      <c r="S3" s="1364"/>
      <c r="T3" s="1364"/>
      <c r="U3" s="1364"/>
      <c r="V3" s="1364"/>
      <c r="W3" s="1364"/>
      <c r="X3" s="1364"/>
      <c r="Y3" s="1364"/>
      <c r="Z3" s="1364"/>
      <c r="AA3" s="1364"/>
    </row>
    <row r="4" spans="1:27" ht="13">
      <c r="A4" s="1364"/>
      <c r="B4" s="1364"/>
      <c r="C4" s="164"/>
      <c r="D4" s="164"/>
      <c r="E4" s="1364"/>
      <c r="F4" s="1364"/>
      <c r="G4" s="1364"/>
      <c r="H4" s="1364"/>
      <c r="I4" s="1364"/>
      <c r="J4" s="1364"/>
      <c r="K4" s="1364"/>
      <c r="L4" s="1364"/>
      <c r="M4" s="1364"/>
      <c r="N4" s="1364"/>
      <c r="O4" s="1364"/>
      <c r="P4" s="1364"/>
      <c r="Q4" s="1364"/>
      <c r="R4" s="1364"/>
      <c r="S4" s="1364"/>
      <c r="T4" s="1364"/>
      <c r="U4" s="1364"/>
      <c r="V4" s="1364"/>
      <c r="W4" s="1364"/>
      <c r="X4" s="1364"/>
      <c r="Y4" s="1364"/>
      <c r="Z4" s="1364"/>
      <c r="AA4" s="1364"/>
    </row>
    <row r="5" spans="1:27" ht="8.25" customHeight="1">
      <c r="A5" s="1364"/>
      <c r="B5" s="1366"/>
      <c r="C5" s="165"/>
      <c r="D5" s="165"/>
      <c r="E5" s="165"/>
      <c r="F5" s="165"/>
      <c r="G5" s="165"/>
      <c r="H5" s="166"/>
      <c r="I5" s="161"/>
      <c r="J5" s="1364"/>
      <c r="K5" s="1364"/>
      <c r="L5" s="1364"/>
      <c r="M5" s="1364"/>
      <c r="N5" s="1364"/>
      <c r="O5" s="1364"/>
      <c r="P5" s="1364"/>
      <c r="Q5" s="1364"/>
      <c r="R5" s="1364"/>
      <c r="S5" s="1364"/>
      <c r="T5" s="1364"/>
      <c r="U5" s="1364"/>
      <c r="V5" s="1364"/>
      <c r="W5" s="1364"/>
      <c r="X5" s="1364"/>
      <c r="Y5" s="1364"/>
      <c r="Z5" s="1364"/>
      <c r="AA5" s="1364"/>
    </row>
    <row r="6" spans="1:27" ht="33" customHeight="1">
      <c r="A6" s="167"/>
      <c r="B6" s="167"/>
      <c r="C6" s="341"/>
      <c r="D6" s="349"/>
      <c r="E6" s="349"/>
      <c r="F6" s="349"/>
      <c r="G6" s="349"/>
      <c r="H6" s="349"/>
      <c r="I6" s="349"/>
      <c r="J6" s="349"/>
      <c r="K6" s="342"/>
      <c r="L6" s="342"/>
      <c r="M6" s="175"/>
      <c r="N6" s="1364"/>
      <c r="O6" s="1364"/>
      <c r="P6" s="1364"/>
      <c r="Q6" s="1364"/>
      <c r="R6" s="1364"/>
      <c r="S6" s="1364"/>
      <c r="T6" s="1364"/>
      <c r="U6" s="1364"/>
      <c r="V6" s="1364"/>
      <c r="W6" s="1364"/>
      <c r="X6" s="1364"/>
      <c r="Y6" s="1364"/>
      <c r="Z6" s="1364"/>
      <c r="AA6" s="1364"/>
    </row>
    <row r="7" spans="1:27" ht="15.75" customHeight="1">
      <c r="A7" s="167"/>
      <c r="B7" s="167"/>
      <c r="C7" s="1141" t="s">
        <v>4737</v>
      </c>
      <c r="D7" s="1143"/>
      <c r="E7" s="349"/>
      <c r="F7" s="349"/>
      <c r="G7" s="1130"/>
      <c r="H7" s="1143" t="s">
        <v>4738</v>
      </c>
      <c r="I7" s="1142"/>
      <c r="J7" s="871"/>
      <c r="K7" s="167"/>
      <c r="L7" s="167"/>
      <c r="M7" s="1364"/>
      <c r="N7" s="1364"/>
      <c r="O7" s="1364"/>
      <c r="P7" s="1364"/>
      <c r="Q7" s="1319" t="s">
        <v>4739</v>
      </c>
      <c r="R7" s="1319"/>
      <c r="S7" s="1319"/>
      <c r="T7" s="1319"/>
      <c r="U7" s="1320"/>
      <c r="V7" s="1364"/>
      <c r="W7" s="1364"/>
      <c r="X7" s="1364"/>
      <c r="Y7" s="1364"/>
      <c r="Z7" s="1364"/>
      <c r="AA7" s="1364"/>
    </row>
    <row r="8" spans="1:27" ht="9" customHeight="1">
      <c r="A8" s="167"/>
      <c r="B8" s="167"/>
      <c r="C8" s="170"/>
      <c r="D8" s="167"/>
      <c r="E8" s="349"/>
      <c r="F8" s="349"/>
      <c r="G8" s="167"/>
      <c r="H8" s="167"/>
      <c r="I8" s="167"/>
      <c r="J8" s="170"/>
      <c r="K8" s="167"/>
      <c r="L8" s="167"/>
      <c r="M8" s="1364"/>
      <c r="N8" s="1364"/>
      <c r="O8" s="1364"/>
      <c r="P8" s="1364"/>
      <c r="Q8" s="1364"/>
      <c r="R8" s="1364"/>
      <c r="S8" s="1364"/>
      <c r="T8" s="1364"/>
      <c r="U8" s="1364"/>
      <c r="V8" s="1364"/>
      <c r="W8" s="1364"/>
      <c r="X8" s="1364"/>
      <c r="Y8" s="1364"/>
      <c r="Z8" s="1364"/>
      <c r="AA8" s="1364"/>
    </row>
    <row r="9" spans="1:27" ht="17.25" customHeight="1">
      <c r="A9" s="1364"/>
      <c r="B9" s="160" t="s">
        <v>4740</v>
      </c>
      <c r="C9" s="534" t="s">
        <v>4741</v>
      </c>
      <c r="D9" s="171"/>
      <c r="E9" s="349"/>
      <c r="F9" s="349"/>
      <c r="G9" s="170"/>
      <c r="H9" s="349"/>
      <c r="I9" s="1131"/>
      <c r="J9" s="1134" t="s">
        <v>4742</v>
      </c>
      <c r="K9" s="1364"/>
      <c r="L9" s="1364"/>
      <c r="M9" s="1364"/>
      <c r="N9" s="1364"/>
      <c r="O9" s="1364"/>
      <c r="P9" s="1364"/>
      <c r="Q9" s="1364"/>
      <c r="R9" s="1364"/>
      <c r="S9" s="1364"/>
      <c r="T9" s="1364"/>
      <c r="U9" s="1364"/>
      <c r="V9" s="1364"/>
      <c r="W9" s="1364"/>
      <c r="X9" s="1364"/>
      <c r="Y9" s="1364"/>
      <c r="Z9" s="1364"/>
      <c r="AA9" s="1364"/>
    </row>
    <row r="10" spans="1:27" ht="6.75" customHeight="1">
      <c r="A10" s="1364"/>
      <c r="B10" s="1364"/>
      <c r="C10" s="162"/>
      <c r="D10" s="1364"/>
      <c r="E10" s="1364"/>
      <c r="F10" s="1364"/>
      <c r="G10" s="1364"/>
      <c r="H10" s="349"/>
      <c r="I10" s="168"/>
      <c r="J10" s="1133"/>
      <c r="K10" s="1364"/>
      <c r="L10" s="1364"/>
      <c r="M10" s="1364"/>
      <c r="N10" s="1364"/>
      <c r="O10" s="1364"/>
      <c r="P10" s="1364"/>
      <c r="Q10" s="1364"/>
      <c r="R10" s="1364"/>
      <c r="S10" s="1364"/>
      <c r="T10" s="1364"/>
      <c r="U10" s="1364"/>
      <c r="V10" s="1364"/>
      <c r="W10" s="1364"/>
      <c r="X10" s="1364"/>
      <c r="Y10" s="1364"/>
      <c r="Z10" s="1364"/>
      <c r="AA10" s="1364"/>
    </row>
    <row r="11" spans="1:27" ht="17.25" customHeight="1">
      <c r="A11" s="1364"/>
      <c r="B11" s="160" t="s">
        <v>4740</v>
      </c>
      <c r="C11" s="534" t="s">
        <v>4743</v>
      </c>
      <c r="D11" s="157"/>
      <c r="E11" s="349"/>
      <c r="F11" s="349"/>
      <c r="G11" s="349"/>
      <c r="H11" s="349"/>
      <c r="I11" s="1131" t="s">
        <v>4740</v>
      </c>
      <c r="J11" s="1139" t="s">
        <v>4744</v>
      </c>
      <c r="K11" s="349"/>
      <c r="L11" s="1364"/>
      <c r="M11" s="1364"/>
      <c r="N11" s="1364"/>
      <c r="O11" s="1364"/>
      <c r="P11" s="1364"/>
      <c r="Q11" s="1364"/>
      <c r="R11" s="1364"/>
      <c r="S11" s="1364"/>
      <c r="T11" s="1364"/>
      <c r="U11" s="1364"/>
      <c r="V11" s="1364"/>
      <c r="W11" s="1364"/>
      <c r="X11" s="1364"/>
      <c r="Y11" s="1364"/>
      <c r="Z11" s="1364"/>
      <c r="AA11" s="1364"/>
    </row>
    <row r="12" spans="1:27" ht="6.75" customHeight="1">
      <c r="A12" s="1364"/>
      <c r="B12" s="160"/>
      <c r="C12" s="174"/>
      <c r="D12" s="157"/>
      <c r="E12" s="160"/>
      <c r="F12" s="349"/>
      <c r="G12" s="349"/>
      <c r="H12" s="173"/>
      <c r="I12" s="160"/>
      <c r="J12" s="569"/>
      <c r="K12" s="1364"/>
      <c r="L12" s="1364"/>
      <c r="M12" s="1364"/>
      <c r="N12" s="1364"/>
      <c r="O12" s="1364"/>
      <c r="P12" s="1364"/>
      <c r="Q12" s="1364"/>
      <c r="R12" s="1364"/>
      <c r="S12" s="1364"/>
      <c r="T12" s="1364"/>
      <c r="U12" s="1364"/>
      <c r="V12" s="1364"/>
      <c r="W12" s="1364"/>
      <c r="X12" s="1364"/>
      <c r="Y12" s="1364"/>
      <c r="Z12" s="1364"/>
      <c r="AA12" s="1364"/>
    </row>
    <row r="13" spans="1:27" ht="17.25" customHeight="1">
      <c r="A13" s="1364"/>
      <c r="B13" s="160" t="s">
        <v>4740</v>
      </c>
      <c r="C13" s="534" t="s">
        <v>4745</v>
      </c>
      <c r="D13" s="159"/>
      <c r="E13" s="160"/>
      <c r="F13" s="349"/>
      <c r="G13" s="349"/>
      <c r="H13" s="159"/>
      <c r="I13" s="1151" t="s">
        <v>4740</v>
      </c>
      <c r="J13" s="1870" t="s">
        <v>4746</v>
      </c>
      <c r="K13" s="1870"/>
      <c r="L13" s="1364"/>
      <c r="M13" s="1364"/>
      <c r="N13" s="1364"/>
      <c r="O13" s="1364"/>
      <c r="P13" s="1364"/>
      <c r="Q13" s="1364"/>
      <c r="R13" s="1364"/>
      <c r="S13" s="1364"/>
      <c r="T13" s="1364"/>
      <c r="U13" s="1364"/>
      <c r="V13" s="1364"/>
      <c r="W13" s="1364"/>
      <c r="X13" s="1364"/>
      <c r="Y13" s="1364"/>
      <c r="Z13" s="1364"/>
      <c r="AA13" s="1364"/>
    </row>
    <row r="14" spans="1:27" ht="6.75" customHeight="1">
      <c r="A14" s="1364"/>
      <c r="B14" s="160"/>
      <c r="C14" s="156"/>
      <c r="D14" s="159"/>
      <c r="E14" s="159"/>
      <c r="F14" s="349"/>
      <c r="G14" s="349"/>
      <c r="H14" s="159"/>
      <c r="I14" s="159"/>
      <c r="J14" s="159"/>
      <c r="K14" s="1364"/>
      <c r="L14" s="1364"/>
      <c r="M14" s="1364"/>
      <c r="N14" s="1364"/>
      <c r="O14" s="1364"/>
      <c r="P14" s="1364"/>
      <c r="Q14" s="1364"/>
      <c r="R14" s="1364"/>
      <c r="S14" s="1364"/>
      <c r="T14" s="1364"/>
      <c r="U14" s="1364"/>
      <c r="V14" s="1364"/>
      <c r="W14" s="1364"/>
      <c r="X14" s="1364"/>
      <c r="Y14" s="1364"/>
      <c r="Z14" s="1364"/>
      <c r="AA14" s="1364"/>
    </row>
    <row r="15" spans="1:27" ht="17.25" customHeight="1">
      <c r="A15" s="1364"/>
      <c r="B15" s="160" t="s">
        <v>4740</v>
      </c>
      <c r="C15" s="534" t="s">
        <v>4747</v>
      </c>
      <c r="D15" s="159"/>
      <c r="E15" s="160"/>
      <c r="F15" s="349"/>
      <c r="G15" s="349"/>
      <c r="H15" s="349"/>
      <c r="I15" s="349"/>
      <c r="J15" s="1132"/>
      <c r="K15" s="349"/>
      <c r="L15" s="1364"/>
      <c r="M15" s="1364"/>
      <c r="N15" s="1364"/>
      <c r="O15" s="1364"/>
      <c r="P15" s="1364"/>
      <c r="Q15" s="1364"/>
      <c r="R15" s="1364"/>
      <c r="S15" s="1364"/>
      <c r="T15" s="1364"/>
      <c r="U15" s="1364"/>
      <c r="V15" s="1364"/>
      <c r="W15" s="1364"/>
      <c r="X15" s="1364"/>
      <c r="Y15" s="1364"/>
      <c r="Z15" s="1364"/>
      <c r="AA15" s="1364"/>
    </row>
    <row r="16" spans="1:27" ht="6.75" customHeight="1">
      <c r="A16" s="1364"/>
      <c r="B16" s="160"/>
      <c r="C16" s="156"/>
      <c r="D16" s="159"/>
      <c r="E16" s="168"/>
      <c r="F16" s="349"/>
      <c r="G16" s="349"/>
      <c r="H16" s="159"/>
      <c r="I16" s="159"/>
      <c r="J16" s="159"/>
      <c r="K16" s="1364"/>
      <c r="L16" s="1364"/>
      <c r="M16" s="1364"/>
      <c r="N16" s="1364"/>
      <c r="O16" s="1364"/>
      <c r="P16" s="1364"/>
      <c r="Q16" s="1364"/>
      <c r="R16" s="1364"/>
      <c r="S16" s="1364"/>
      <c r="T16" s="1364"/>
      <c r="U16" s="1364"/>
      <c r="V16" s="1364"/>
      <c r="W16" s="1364"/>
      <c r="X16" s="1364"/>
      <c r="Y16" s="1364"/>
      <c r="Z16" s="1364"/>
      <c r="AA16" s="1364"/>
    </row>
    <row r="17" spans="1:27" ht="17.25" customHeight="1">
      <c r="A17" s="1364"/>
      <c r="B17" s="160" t="s">
        <v>4740</v>
      </c>
      <c r="C17" s="156" t="s">
        <v>4748</v>
      </c>
      <c r="D17" s="157"/>
      <c r="E17" s="572"/>
      <c r="F17" s="349"/>
      <c r="G17" s="349"/>
      <c r="H17" s="159"/>
      <c r="I17" s="159"/>
      <c r="J17" s="1872" t="s">
        <v>4749</v>
      </c>
      <c r="K17" s="1872"/>
      <c r="L17" s="1872"/>
      <c r="M17" s="1364"/>
      <c r="N17" s="1364"/>
      <c r="O17" s="1364"/>
      <c r="P17" s="1364"/>
      <c r="Q17" s="1364"/>
      <c r="R17" s="1364"/>
      <c r="S17" s="1364"/>
      <c r="T17" s="1364"/>
      <c r="U17" s="1364"/>
      <c r="V17" s="1364"/>
      <c r="W17" s="1364"/>
      <c r="X17" s="1364"/>
      <c r="Y17" s="1364"/>
      <c r="Z17" s="1364"/>
      <c r="AA17" s="1364"/>
    </row>
    <row r="18" spans="1:27" ht="6.75" customHeight="1">
      <c r="A18" s="1364"/>
      <c r="B18" s="160"/>
      <c r="C18" s="156"/>
      <c r="D18" s="157"/>
      <c r="E18" s="168"/>
      <c r="F18" s="349"/>
      <c r="G18" s="349"/>
      <c r="H18" s="159"/>
      <c r="I18" s="159"/>
      <c r="J18" s="1872"/>
      <c r="K18" s="1872"/>
      <c r="L18" s="1872"/>
      <c r="M18" s="1364"/>
      <c r="N18" s="1364"/>
      <c r="O18" s="1364"/>
      <c r="P18" s="1364"/>
      <c r="Q18" s="1364"/>
      <c r="R18" s="1364"/>
      <c r="S18" s="1364"/>
      <c r="T18" s="1364"/>
      <c r="U18" s="1364"/>
      <c r="V18" s="1364"/>
      <c r="W18" s="1364"/>
      <c r="X18" s="1364"/>
      <c r="Y18" s="1364"/>
      <c r="Z18" s="1364"/>
      <c r="AA18" s="1364"/>
    </row>
    <row r="19" spans="1:27" ht="17.25" customHeight="1">
      <c r="A19" s="1364"/>
      <c r="B19" s="160" t="s">
        <v>4740</v>
      </c>
      <c r="C19" s="534" t="s">
        <v>4750</v>
      </c>
      <c r="D19" s="159"/>
      <c r="E19" s="349"/>
      <c r="F19" s="349"/>
      <c r="G19" s="349"/>
      <c r="H19" s="353"/>
      <c r="I19" s="349"/>
      <c r="J19" s="1872"/>
      <c r="K19" s="1872"/>
      <c r="L19" s="1872"/>
      <c r="M19" s="1364"/>
      <c r="N19" s="1364"/>
      <c r="O19" s="1364"/>
      <c r="P19" s="1364"/>
      <c r="Q19" s="1364"/>
      <c r="R19" s="1364"/>
      <c r="S19" s="1364"/>
      <c r="T19" s="1364"/>
      <c r="U19" s="1364"/>
      <c r="V19" s="1364"/>
      <c r="W19" s="1364"/>
      <c r="X19" s="1364"/>
      <c r="Y19" s="1364"/>
      <c r="Z19" s="1364"/>
      <c r="AA19" s="1364"/>
    </row>
    <row r="20" spans="1:27" ht="18.75" customHeight="1">
      <c r="A20" s="1364"/>
      <c r="B20" s="160" t="s">
        <v>4740</v>
      </c>
      <c r="C20" s="172" t="s">
        <v>4751</v>
      </c>
      <c r="D20" s="168"/>
      <c r="E20" s="160"/>
      <c r="F20" s="349"/>
      <c r="G20" s="349"/>
      <c r="H20" s="1364"/>
      <c r="I20" s="1131" t="s">
        <v>4740</v>
      </c>
      <c r="J20" s="1136" t="s">
        <v>4752</v>
      </c>
      <c r="K20" s="1131" t="s">
        <v>4740</v>
      </c>
      <c r="L20" s="1137" t="s">
        <v>4753</v>
      </c>
      <c r="M20" s="1137"/>
      <c r="N20" s="172"/>
      <c r="O20" s="1364"/>
      <c r="P20" s="1364"/>
      <c r="Q20" s="1364"/>
      <c r="R20" s="1364"/>
      <c r="S20" s="1364"/>
      <c r="T20" s="1364"/>
      <c r="U20" s="1364"/>
      <c r="V20" s="1364"/>
      <c r="W20" s="1364"/>
      <c r="X20" s="1364"/>
      <c r="Y20" s="1364"/>
      <c r="Z20" s="1364"/>
      <c r="AA20" s="1364"/>
    </row>
    <row r="21" spans="1:27" ht="17.25" customHeight="1">
      <c r="A21" s="1364"/>
      <c r="B21" s="160" t="s">
        <v>4740</v>
      </c>
      <c r="C21" s="1132" t="s">
        <v>4754</v>
      </c>
      <c r="D21" s="169"/>
      <c r="E21" s="160"/>
      <c r="F21" s="349"/>
      <c r="G21" s="349"/>
      <c r="H21" s="160"/>
      <c r="I21" s="349"/>
      <c r="J21" s="1364" t="s">
        <v>4755</v>
      </c>
      <c r="K21" s="172"/>
      <c r="L21" s="1138" t="s">
        <v>4756</v>
      </c>
      <c r="M21" s="1138"/>
      <c r="N21" s="1364"/>
      <c r="O21" s="1364"/>
      <c r="P21" s="1364"/>
      <c r="Q21" s="1364"/>
      <c r="R21" s="1364"/>
      <c r="S21" s="1364"/>
      <c r="T21" s="1364"/>
      <c r="U21" s="1364"/>
      <c r="V21" s="1364"/>
      <c r="W21" s="1364"/>
      <c r="X21" s="1364"/>
      <c r="Y21" s="1364"/>
      <c r="Z21" s="1364"/>
      <c r="AA21" s="1364"/>
    </row>
    <row r="22" spans="1:27" ht="15" customHeight="1">
      <c r="A22" s="1364"/>
      <c r="B22" s="1140" t="s">
        <v>4740</v>
      </c>
      <c r="C22" s="1867" t="s">
        <v>4757</v>
      </c>
      <c r="D22" s="1867"/>
      <c r="E22" s="1867"/>
      <c r="F22" s="1867"/>
      <c r="G22" s="570"/>
      <c r="H22" s="570"/>
      <c r="I22" s="349"/>
      <c r="J22" s="1364" t="s">
        <v>4758</v>
      </c>
      <c r="K22" s="1364"/>
      <c r="L22" s="1871" t="s">
        <v>4759</v>
      </c>
      <c r="M22" s="1871"/>
      <c r="N22" s="1871"/>
      <c r="O22" s="1871"/>
      <c r="P22" s="1364"/>
      <c r="Q22" s="1364"/>
      <c r="R22" s="1364"/>
      <c r="S22" s="1364"/>
      <c r="T22" s="1364"/>
      <c r="U22" s="1364"/>
      <c r="V22" s="1364"/>
      <c r="W22" s="1364"/>
      <c r="X22" s="1364"/>
      <c r="Y22" s="1364"/>
      <c r="Z22" s="1364"/>
      <c r="AA22" s="1364"/>
    </row>
    <row r="23" spans="1:27" ht="6" customHeight="1">
      <c r="A23" s="1364"/>
      <c r="B23" s="168"/>
      <c r="C23" s="1867"/>
      <c r="D23" s="1867"/>
      <c r="E23" s="1867"/>
      <c r="F23" s="1867"/>
      <c r="G23" s="168"/>
      <c r="H23" s="159"/>
      <c r="I23" s="1364"/>
      <c r="J23" s="1871" t="s">
        <v>4760</v>
      </c>
      <c r="K23" s="1364"/>
      <c r="L23" s="1871"/>
      <c r="M23" s="1871"/>
      <c r="N23" s="1871"/>
      <c r="O23" s="1871"/>
      <c r="P23" s="1364"/>
      <c r="Q23" s="1364"/>
      <c r="R23" s="1364"/>
      <c r="S23" s="1364"/>
      <c r="T23" s="1364"/>
      <c r="U23" s="1364"/>
      <c r="V23" s="1364"/>
      <c r="W23" s="1364"/>
      <c r="X23" s="1364"/>
      <c r="Y23" s="1364"/>
      <c r="Z23" s="1364"/>
      <c r="AA23" s="1364"/>
    </row>
    <row r="24" spans="1:27" ht="24" customHeight="1">
      <c r="A24" s="1364"/>
      <c r="B24" s="349"/>
      <c r="C24" s="1141" t="s">
        <v>4761</v>
      </c>
      <c r="D24" s="349"/>
      <c r="E24" s="349"/>
      <c r="F24" s="349"/>
      <c r="G24" s="349"/>
      <c r="H24" s="571"/>
      <c r="I24" s="349"/>
      <c r="J24" s="1871"/>
      <c r="K24" s="349"/>
      <c r="L24" s="1871"/>
      <c r="M24" s="1871"/>
      <c r="N24" s="1871"/>
      <c r="O24" s="1871"/>
      <c r="P24" s="1364"/>
      <c r="Q24" s="1364"/>
      <c r="R24" s="1364"/>
      <c r="S24" s="1364"/>
      <c r="T24" s="1364"/>
      <c r="U24" s="1364"/>
      <c r="V24" s="1364"/>
      <c r="W24" s="1364"/>
      <c r="X24" s="1364"/>
      <c r="Y24" s="1364"/>
      <c r="Z24" s="1364"/>
      <c r="AA24" s="1364"/>
    </row>
    <row r="25" spans="1:27" ht="24" customHeight="1">
      <c r="A25" s="1364"/>
      <c r="B25" s="160" t="s">
        <v>4740</v>
      </c>
      <c r="C25" s="1086" t="s">
        <v>4762</v>
      </c>
      <c r="D25" s="880"/>
      <c r="E25" s="569"/>
      <c r="F25" s="569"/>
      <c r="G25" s="173"/>
      <c r="H25" s="571"/>
      <c r="I25" s="349"/>
      <c r="J25" s="1871"/>
      <c r="K25" s="158"/>
      <c r="L25" s="1871"/>
      <c r="M25" s="1871"/>
      <c r="N25" s="1871"/>
      <c r="O25" s="1871"/>
      <c r="P25" s="1364"/>
      <c r="Q25" s="1364"/>
      <c r="R25" s="1364"/>
      <c r="S25" s="1364"/>
      <c r="T25" s="1364"/>
      <c r="U25" s="1364"/>
      <c r="V25" s="1364"/>
      <c r="W25" s="1364"/>
      <c r="X25" s="1364"/>
      <c r="Y25" s="1364"/>
      <c r="Z25" s="1364"/>
      <c r="AA25" s="1364"/>
    </row>
    <row r="26" spans="1:27" ht="24" customHeight="1">
      <c r="A26" s="1364"/>
      <c r="B26" s="160" t="s">
        <v>4740</v>
      </c>
      <c r="C26" s="534" t="s">
        <v>4763</v>
      </c>
      <c r="D26" s="1649"/>
      <c r="E26" s="1364"/>
      <c r="F26" s="1364"/>
      <c r="G26" s="349"/>
      <c r="H26" s="571"/>
      <c r="I26" s="880"/>
      <c r="J26" s="1364"/>
      <c r="K26" s="569"/>
      <c r="L26" s="1871"/>
      <c r="M26" s="1871"/>
      <c r="N26" s="1871"/>
      <c r="O26" s="1871"/>
      <c r="P26" s="1364"/>
      <c r="Q26" s="1364"/>
      <c r="R26" s="1364"/>
      <c r="S26" s="1364"/>
      <c r="T26" s="1364"/>
      <c r="U26" s="1364"/>
      <c r="V26" s="1364"/>
      <c r="W26" s="1364"/>
      <c r="X26" s="1364"/>
      <c r="Y26" s="1364"/>
      <c r="Z26" s="1364"/>
      <c r="AA26" s="1364"/>
    </row>
    <row r="27" spans="1:27" ht="24" customHeight="1">
      <c r="A27" s="1364"/>
      <c r="B27" s="160" t="s">
        <v>4740</v>
      </c>
      <c r="C27" s="534" t="s">
        <v>4764</v>
      </c>
      <c r="D27" s="349"/>
      <c r="E27" s="349"/>
      <c r="F27" s="349"/>
      <c r="G27" s="349"/>
      <c r="H27" s="571"/>
      <c r="I27" s="349"/>
      <c r="J27" s="349"/>
      <c r="K27" s="349"/>
      <c r="L27" s="1365"/>
      <c r="M27" s="349"/>
      <c r="N27" s="1364"/>
      <c r="O27" s="349"/>
      <c r="P27" s="1364"/>
      <c r="Q27" s="1364"/>
      <c r="R27" s="1364"/>
      <c r="S27" s="1364"/>
      <c r="T27" s="1364"/>
      <c r="U27" s="1364"/>
      <c r="V27" s="1364"/>
      <c r="W27" s="1364"/>
      <c r="X27" s="1364"/>
      <c r="Y27" s="1364"/>
      <c r="Z27" s="1364"/>
      <c r="AA27" s="1364"/>
    </row>
    <row r="28" spans="1:27" ht="6.75" customHeight="1">
      <c r="A28" s="1364"/>
      <c r="B28" s="349"/>
      <c r="C28" s="349"/>
      <c r="D28" s="1364"/>
      <c r="E28" s="1364"/>
      <c r="F28" s="883"/>
      <c r="G28" s="883"/>
      <c r="H28" s="883"/>
      <c r="I28" s="1364"/>
      <c r="J28" s="1364"/>
      <c r="K28" s="1364"/>
      <c r="L28" s="1364"/>
      <c r="M28" s="1364"/>
      <c r="N28" s="349"/>
      <c r="O28" s="1364"/>
      <c r="P28" s="1364"/>
      <c r="Q28" s="1364"/>
      <c r="R28" s="1364"/>
      <c r="S28" s="1364"/>
      <c r="T28" s="1364"/>
      <c r="U28" s="1364"/>
      <c r="V28" s="1364"/>
      <c r="W28" s="1364"/>
      <c r="X28" s="1364"/>
      <c r="Y28" s="1364"/>
      <c r="Z28" s="1364"/>
      <c r="AA28" s="1364"/>
    </row>
    <row r="29" spans="1:27" ht="17.25" customHeight="1">
      <c r="A29" s="1364"/>
      <c r="B29" s="349"/>
      <c r="C29" s="1141" t="s">
        <v>4765</v>
      </c>
      <c r="D29" s="173"/>
      <c r="E29" s="1364"/>
      <c r="F29" s="881"/>
      <c r="G29" s="881"/>
      <c r="H29" s="882"/>
      <c r="I29" s="156"/>
      <c r="J29" s="156"/>
      <c r="K29" s="156"/>
      <c r="L29" s="156"/>
      <c r="M29" s="156"/>
      <c r="N29" s="349"/>
      <c r="O29" s="349"/>
      <c r="P29" s="349"/>
      <c r="Q29" s="1364"/>
      <c r="R29" s="1364"/>
      <c r="S29" s="1364"/>
      <c r="T29" s="1364"/>
      <c r="U29" s="1364"/>
      <c r="V29" s="1364"/>
      <c r="W29" s="1364"/>
      <c r="X29" s="1364"/>
      <c r="Y29" s="1364"/>
      <c r="Z29" s="1364"/>
      <c r="AA29" s="1364"/>
    </row>
    <row r="30" spans="1:27" ht="17.25" customHeight="1">
      <c r="A30" s="1364"/>
      <c r="B30" s="160"/>
      <c r="C30" s="172"/>
      <c r="D30" s="172"/>
      <c r="E30" s="349"/>
      <c r="F30" s="570"/>
      <c r="G30" s="173"/>
      <c r="H30" s="882"/>
      <c r="I30" s="156"/>
      <c r="J30" s="156"/>
      <c r="K30" s="156"/>
      <c r="L30" s="156"/>
      <c r="M30" s="156"/>
      <c r="N30" s="349"/>
      <c r="O30" s="349"/>
      <c r="P30" s="349"/>
      <c r="Q30" s="1364"/>
      <c r="R30" s="1364"/>
      <c r="S30" s="1364"/>
      <c r="T30" s="1364"/>
      <c r="U30" s="1364"/>
      <c r="V30" s="1364"/>
      <c r="W30" s="1364"/>
      <c r="X30" s="1364"/>
      <c r="Y30" s="1364"/>
      <c r="Z30" s="1364"/>
      <c r="AA30" s="1364"/>
    </row>
    <row r="31" spans="1:27" ht="17.25" customHeight="1">
      <c r="A31" s="1364"/>
      <c r="B31" s="349"/>
      <c r="C31" s="534" t="s">
        <v>4766</v>
      </c>
      <c r="D31" s="158"/>
      <c r="E31" s="1364"/>
      <c r="F31" s="881"/>
      <c r="G31" s="881"/>
      <c r="H31" s="882"/>
      <c r="I31" s="1135" t="s">
        <v>4740</v>
      </c>
      <c r="J31" s="1869" t="s">
        <v>4767</v>
      </c>
      <c r="K31" s="1869"/>
      <c r="L31" s="156"/>
      <c r="M31" s="156"/>
      <c r="N31" s="349"/>
      <c r="O31" s="349"/>
      <c r="P31" s="349"/>
      <c r="Q31" s="1364"/>
      <c r="R31" s="1364"/>
      <c r="S31" s="1364"/>
      <c r="T31" s="1364"/>
      <c r="U31" s="1364"/>
      <c r="V31" s="1364"/>
      <c r="W31" s="1364"/>
      <c r="X31" s="1364"/>
      <c r="Y31" s="1364"/>
      <c r="Z31" s="1364"/>
      <c r="AA31" s="1364"/>
    </row>
    <row r="32" spans="1:27" ht="17.25" customHeight="1">
      <c r="A32" s="1364"/>
      <c r="B32" s="349"/>
      <c r="C32" s="534" t="s">
        <v>4768</v>
      </c>
      <c r="D32" s="158"/>
      <c r="E32" s="1364"/>
      <c r="F32" s="881"/>
      <c r="G32" s="881"/>
      <c r="H32" s="882"/>
      <c r="I32" s="156"/>
      <c r="J32" s="1869"/>
      <c r="K32" s="1869"/>
      <c r="L32" s="156"/>
      <c r="M32" s="156"/>
      <c r="N32" s="349"/>
      <c r="O32" s="349"/>
      <c r="P32" s="349"/>
      <c r="Q32" s="1364"/>
      <c r="R32" s="1364"/>
      <c r="S32" s="1364"/>
      <c r="T32" s="1364"/>
      <c r="U32" s="1364"/>
      <c r="V32" s="1364"/>
      <c r="W32" s="1364"/>
      <c r="X32" s="1364"/>
      <c r="Y32" s="1364"/>
      <c r="Z32" s="1364"/>
      <c r="AA32" s="1364"/>
    </row>
    <row r="33" spans="1:27" ht="17.25" customHeight="1">
      <c r="A33" s="1364"/>
      <c r="B33" s="160"/>
      <c r="C33" s="534" t="s">
        <v>4769</v>
      </c>
      <c r="D33" s="158"/>
      <c r="E33" s="1364"/>
      <c r="F33" s="881"/>
      <c r="G33" s="881"/>
      <c r="H33" s="882"/>
      <c r="I33" s="1135" t="s">
        <v>4740</v>
      </c>
      <c r="J33" s="1868" t="s">
        <v>4770</v>
      </c>
      <c r="K33" s="1868"/>
      <c r="L33" s="1868"/>
      <c r="M33" s="156"/>
      <c r="N33" s="349"/>
      <c r="O33" s="349"/>
      <c r="P33" s="349"/>
      <c r="Q33" s="1364"/>
      <c r="R33" s="1364"/>
      <c r="S33" s="1364"/>
      <c r="T33" s="1364"/>
      <c r="U33" s="1364"/>
      <c r="V33" s="1364"/>
      <c r="W33" s="1364"/>
      <c r="X33" s="1364"/>
      <c r="Y33" s="1364"/>
      <c r="Z33" s="1364"/>
      <c r="AA33" s="1364"/>
    </row>
    <row r="34" spans="1:27" ht="17.25" customHeight="1">
      <c r="A34" s="1364"/>
      <c r="B34" s="160"/>
      <c r="C34" s="534"/>
      <c r="D34" s="158"/>
      <c r="E34" s="1364"/>
      <c r="F34" s="881"/>
      <c r="G34" s="881"/>
      <c r="H34" s="882"/>
      <c r="I34" s="1135" t="s">
        <v>4740</v>
      </c>
      <c r="J34" s="1401" t="s">
        <v>4771</v>
      </c>
      <c r="K34" s="1649"/>
      <c r="L34" s="1649"/>
      <c r="M34" s="156"/>
      <c r="N34" s="349"/>
      <c r="O34" s="349"/>
      <c r="P34" s="349"/>
      <c r="Q34" s="1364"/>
      <c r="R34" s="1364"/>
      <c r="S34" s="1364"/>
      <c r="T34" s="1364"/>
      <c r="U34" s="1364"/>
      <c r="V34" s="1364"/>
      <c r="W34" s="1364"/>
      <c r="X34" s="1364"/>
      <c r="Y34" s="1364"/>
      <c r="Z34" s="1364"/>
      <c r="AA34" s="1364"/>
    </row>
    <row r="35" spans="1:27" ht="17.25" customHeight="1">
      <c r="A35" s="1364"/>
      <c r="B35" s="160"/>
      <c r="C35" s="534" t="s">
        <v>4772</v>
      </c>
      <c r="D35" s="158"/>
      <c r="E35" s="1364"/>
      <c r="F35" s="881"/>
      <c r="G35" s="881"/>
      <c r="H35" s="882"/>
      <c r="I35" s="1135" t="s">
        <v>4740</v>
      </c>
      <c r="J35" s="1086" t="s">
        <v>4773</v>
      </c>
      <c r="K35" s="156"/>
      <c r="L35" s="156"/>
      <c r="M35" s="156"/>
      <c r="N35" s="569"/>
      <c r="O35" s="349"/>
      <c r="P35" s="349"/>
      <c r="Q35" s="1364"/>
      <c r="R35" s="1364"/>
      <c r="S35" s="1364"/>
      <c r="T35" s="1364"/>
      <c r="U35" s="1364"/>
      <c r="V35" s="1364"/>
      <c r="W35" s="1364"/>
      <c r="X35" s="1364"/>
      <c r="Y35" s="1364"/>
      <c r="Z35" s="1364"/>
      <c r="AA35" s="1364"/>
    </row>
    <row r="36" spans="1:27" ht="17.25" customHeight="1">
      <c r="A36" s="1364"/>
      <c r="B36" s="160"/>
      <c r="C36" s="534" t="s">
        <v>4774</v>
      </c>
      <c r="D36" s="159"/>
      <c r="E36" s="1364"/>
      <c r="F36" s="881"/>
      <c r="G36" s="881"/>
      <c r="H36" s="882"/>
      <c r="I36" s="1135"/>
      <c r="J36" s="880"/>
      <c r="K36" s="880"/>
      <c r="L36" s="569"/>
      <c r="M36" s="569"/>
      <c r="N36" s="172"/>
      <c r="O36" s="569"/>
      <c r="P36" s="349"/>
      <c r="Q36" s="1364"/>
      <c r="R36" s="1364"/>
      <c r="S36" s="1364"/>
      <c r="T36" s="1364"/>
      <c r="U36" s="1364"/>
      <c r="V36" s="1364"/>
      <c r="W36" s="1364"/>
      <c r="X36" s="1364"/>
      <c r="Y36" s="1364"/>
      <c r="Z36" s="1364"/>
      <c r="AA36" s="1364"/>
    </row>
    <row r="37" spans="1:27" ht="17.25" customHeight="1">
      <c r="A37" s="1364"/>
      <c r="B37" s="349"/>
      <c r="C37" s="534" t="s">
        <v>4775</v>
      </c>
      <c r="D37" s="349"/>
      <c r="E37" s="1364"/>
      <c r="F37" s="1364"/>
      <c r="G37" s="1364"/>
      <c r="H37" s="156"/>
      <c r="I37" s="1135"/>
      <c r="J37" s="880"/>
      <c r="K37" s="172"/>
      <c r="L37" s="172"/>
      <c r="M37" s="172"/>
      <c r="N37" s="1364"/>
      <c r="O37" s="172"/>
      <c r="P37" s="172"/>
      <c r="Q37" s="1364"/>
      <c r="R37" s="1364"/>
      <c r="S37" s="1364"/>
      <c r="T37" s="1364"/>
      <c r="U37" s="1364"/>
      <c r="V37" s="1364"/>
      <c r="W37" s="1364"/>
      <c r="X37" s="1364"/>
      <c r="Y37" s="1364"/>
      <c r="Z37" s="1364"/>
      <c r="AA37" s="1364"/>
    </row>
    <row r="38" spans="1:27" ht="17.25" customHeight="1">
      <c r="A38" s="1364"/>
      <c r="B38" s="349"/>
      <c r="C38" s="1364"/>
      <c r="D38" s="349"/>
      <c r="E38" s="349"/>
      <c r="F38" s="349"/>
      <c r="G38" s="156"/>
      <c r="H38" s="349"/>
      <c r="I38" s="1364"/>
      <c r="J38" s="1364"/>
      <c r="K38" s="1364"/>
      <c r="L38" s="1364"/>
      <c r="M38" s="1364"/>
      <c r="N38" s="1364"/>
      <c r="O38" s="1364"/>
      <c r="P38" s="1364"/>
      <c r="Q38" s="1364"/>
      <c r="R38" s="1364"/>
      <c r="S38" s="1364"/>
      <c r="T38" s="1364"/>
      <c r="U38" s="1364"/>
      <c r="V38" s="1364"/>
      <c r="W38" s="1364"/>
      <c r="X38" s="1364"/>
      <c r="Y38" s="1364"/>
      <c r="Z38" s="1364"/>
      <c r="AA38" s="1364"/>
    </row>
    <row r="39" spans="1:27" ht="14">
      <c r="A39" s="1364"/>
      <c r="B39" s="159"/>
      <c r="C39" s="1364"/>
      <c r="D39" s="1364"/>
      <c r="E39" s="349"/>
      <c r="F39" s="349"/>
      <c r="G39" s="569"/>
      <c r="H39" s="569"/>
      <c r="I39" s="1364"/>
      <c r="J39" s="1364"/>
      <c r="K39" s="1364"/>
      <c r="L39" s="1364"/>
      <c r="M39" s="1364"/>
      <c r="N39" s="1364"/>
      <c r="O39" s="1364"/>
      <c r="P39" s="1364"/>
      <c r="Q39" s="1364"/>
      <c r="R39" s="1364"/>
      <c r="S39" s="1364"/>
      <c r="T39" s="1364"/>
      <c r="U39" s="1364"/>
      <c r="V39" s="1364"/>
      <c r="W39" s="1364"/>
      <c r="X39" s="1364"/>
      <c r="Y39" s="1364"/>
      <c r="Z39" s="1364"/>
      <c r="AA39" s="1364"/>
    </row>
    <row r="40" spans="1:27" ht="18">
      <c r="A40" s="1364"/>
      <c r="B40" s="1364"/>
      <c r="C40" s="1145" t="s">
        <v>4776</v>
      </c>
      <c r="D40" s="1144"/>
      <c r="E40" s="1144"/>
      <c r="F40" s="1144"/>
      <c r="G40" s="1364"/>
      <c r="H40" s="1364"/>
      <c r="I40" s="1364"/>
      <c r="J40" s="1364"/>
      <c r="K40" s="1364"/>
      <c r="L40" s="1364"/>
      <c r="M40" s="1364"/>
      <c r="N40" s="1364"/>
      <c r="O40" s="1364"/>
      <c r="P40" s="1364"/>
      <c r="Q40" s="1364"/>
      <c r="R40" s="1364"/>
      <c r="S40" s="1364"/>
      <c r="T40" s="1364"/>
      <c r="U40" s="1364"/>
      <c r="V40" s="1364"/>
      <c r="W40" s="1364"/>
      <c r="X40" s="1364"/>
      <c r="Y40" s="1364"/>
      <c r="Z40" s="1364"/>
    </row>
    <row r="41" spans="1:27" ht="16" thickBot="1">
      <c r="A41" s="1364"/>
      <c r="B41" s="1364"/>
      <c r="C41" s="167"/>
      <c r="D41" s="1146"/>
      <c r="E41" s="1364"/>
      <c r="F41" s="1364"/>
      <c r="G41" s="1364"/>
      <c r="H41" s="1364"/>
      <c r="I41" s="1364"/>
      <c r="J41" s="1364"/>
      <c r="K41" s="1364"/>
      <c r="L41" s="1364"/>
      <c r="M41" s="1364"/>
      <c r="N41" s="1364"/>
      <c r="O41" s="1364"/>
      <c r="P41" s="1364"/>
      <c r="Q41" s="1364"/>
      <c r="R41" s="1364"/>
      <c r="S41" s="1364"/>
      <c r="T41" s="1364"/>
      <c r="U41" s="1364"/>
      <c r="V41" s="1364"/>
      <c r="W41" s="1364"/>
      <c r="X41" s="1364"/>
      <c r="Y41" s="1364"/>
      <c r="Z41" s="1364"/>
      <c r="AA41" s="1364"/>
    </row>
    <row r="42" spans="1:27" ht="16.5" thickTop="1" thickBot="1">
      <c r="A42" s="1364"/>
      <c r="B42" s="1148" t="s">
        <v>4777</v>
      </c>
      <c r="C42" s="1147" t="s">
        <v>4778</v>
      </c>
      <c r="D42" s="1367"/>
      <c r="E42" s="1364"/>
      <c r="F42" s="1364"/>
      <c r="G42" s="163"/>
      <c r="H42" s="1364"/>
      <c r="I42" s="1364"/>
      <c r="J42" s="1364"/>
      <c r="K42" s="1364"/>
      <c r="L42" s="1364"/>
      <c r="M42" s="1364"/>
      <c r="N42" s="1364"/>
      <c r="O42" s="1364"/>
      <c r="P42" s="1364"/>
      <c r="Q42" s="1364"/>
      <c r="R42" s="1364"/>
      <c r="S42" s="1364"/>
      <c r="T42" s="1364"/>
      <c r="U42" s="1364"/>
      <c r="V42" s="1364"/>
      <c r="W42" s="1364"/>
      <c r="X42" s="1364"/>
      <c r="Y42" s="1364"/>
      <c r="Z42" s="1364"/>
    </row>
    <row r="43" spans="1:27" ht="13.5" thickTop="1" thickBot="1">
      <c r="A43" s="1364"/>
      <c r="B43" s="1364"/>
      <c r="C43" s="1364"/>
      <c r="D43" s="1364"/>
      <c r="E43" s="1364"/>
      <c r="F43" s="1364"/>
      <c r="G43" s="1364"/>
      <c r="H43" s="1364"/>
      <c r="I43" s="1364"/>
      <c r="J43" s="1364"/>
      <c r="K43" s="1364"/>
      <c r="L43" s="1364"/>
      <c r="M43" s="1364"/>
      <c r="N43" s="1364"/>
      <c r="O43" s="1364"/>
      <c r="P43" s="1364"/>
      <c r="Q43" s="1364"/>
      <c r="R43" s="1364"/>
      <c r="S43" s="1364"/>
      <c r="T43" s="1364"/>
      <c r="U43" s="1364"/>
      <c r="V43" s="1364"/>
      <c r="W43" s="1364"/>
      <c r="X43" s="1364"/>
      <c r="Y43" s="1364"/>
      <c r="Z43" s="1364"/>
      <c r="AA43" s="1364"/>
    </row>
    <row r="44" spans="1:27" ht="16.5" thickTop="1" thickBot="1">
      <c r="A44" s="1364"/>
      <c r="B44" s="1149" t="s">
        <v>4777</v>
      </c>
      <c r="C44" s="1150" t="s">
        <v>4779</v>
      </c>
      <c r="D44" s="1367"/>
      <c r="E44" s="1364"/>
      <c r="F44" s="1364"/>
      <c r="G44" s="1364"/>
      <c r="H44" s="1364"/>
      <c r="I44" s="1364"/>
      <c r="J44" s="1364"/>
      <c r="K44" s="1364"/>
      <c r="L44" s="1364"/>
      <c r="M44" s="1364"/>
      <c r="N44" s="1364"/>
      <c r="O44" s="1364"/>
      <c r="P44" s="1364"/>
      <c r="Q44" s="1364"/>
      <c r="R44" s="1364"/>
      <c r="S44" s="1364"/>
      <c r="T44" s="1364"/>
      <c r="U44" s="1364"/>
      <c r="V44" s="1364"/>
      <c r="W44" s="1364"/>
      <c r="X44" s="1364"/>
      <c r="Y44" s="1364"/>
      <c r="Z44" s="1364"/>
      <c r="AA44" s="1364"/>
    </row>
    <row r="45" spans="1:27" ht="13" thickTop="1">
      <c r="A45" s="1364"/>
      <c r="B45" s="1364"/>
      <c r="C45" s="1364"/>
      <c r="D45" s="1364"/>
      <c r="E45" s="1364"/>
      <c r="F45" s="1364"/>
      <c r="G45" s="1364"/>
      <c r="H45" s="1364"/>
      <c r="I45" s="1364"/>
      <c r="J45" s="1364"/>
      <c r="K45" s="1364"/>
      <c r="L45" s="1364"/>
      <c r="M45" s="1364"/>
      <c r="N45" s="1364"/>
      <c r="O45" s="1364"/>
      <c r="P45" s="1364"/>
      <c r="Q45" s="1364"/>
      <c r="R45" s="1364"/>
      <c r="S45" s="1364"/>
      <c r="T45" s="1364"/>
      <c r="U45" s="1364"/>
      <c r="V45" s="1364"/>
      <c r="W45" s="1364"/>
      <c r="X45" s="1364"/>
      <c r="Y45" s="1364"/>
      <c r="Z45" s="1364"/>
      <c r="AA45" s="1364"/>
    </row>
    <row r="46" spans="1:27">
      <c r="A46" s="1364"/>
      <c r="B46" s="1364"/>
      <c r="C46" s="1364"/>
      <c r="D46" s="1364"/>
      <c r="E46" s="1364"/>
      <c r="F46" s="1364"/>
      <c r="G46" s="1364"/>
      <c r="H46" s="1364"/>
      <c r="I46" s="1364"/>
      <c r="J46" s="1364"/>
      <c r="K46" s="1364"/>
      <c r="L46" s="1364"/>
      <c r="M46" s="1364"/>
      <c r="N46" s="1364"/>
      <c r="O46" s="1364"/>
      <c r="P46" s="1364"/>
      <c r="Q46" s="1364"/>
      <c r="R46" s="1364"/>
      <c r="S46" s="1364"/>
      <c r="T46" s="1364"/>
      <c r="U46" s="1364"/>
      <c r="V46" s="1364"/>
      <c r="W46" s="1364"/>
      <c r="X46" s="1364"/>
      <c r="Y46" s="1364"/>
      <c r="Z46" s="1364"/>
      <c r="AA46" s="1364"/>
    </row>
    <row r="47" spans="1:27">
      <c r="A47" s="1364"/>
      <c r="B47" s="1364"/>
      <c r="C47" s="1364"/>
      <c r="D47" s="1364"/>
      <c r="E47" s="1364"/>
      <c r="F47" s="1364"/>
      <c r="G47" s="1364"/>
      <c r="H47" s="1364"/>
      <c r="I47" s="1364"/>
      <c r="J47" s="1364"/>
      <c r="K47" s="1364"/>
      <c r="L47" s="1364"/>
      <c r="M47" s="1364"/>
      <c r="N47" s="1364"/>
      <c r="O47" s="1364"/>
      <c r="P47" s="1364"/>
      <c r="Q47" s="1364"/>
      <c r="R47" s="1364"/>
      <c r="S47" s="1364"/>
      <c r="T47" s="1364"/>
      <c r="U47" s="1364"/>
      <c r="V47" s="1364"/>
      <c r="W47" s="1364"/>
      <c r="X47" s="1364"/>
      <c r="Y47" s="1364"/>
      <c r="Z47" s="1364"/>
      <c r="AA47" s="1364"/>
    </row>
    <row r="48" spans="1:27">
      <c r="A48" s="1364"/>
      <c r="B48" s="1364"/>
      <c r="C48" s="1364"/>
      <c r="D48" s="1364"/>
      <c r="E48" s="1364"/>
      <c r="F48" s="1364"/>
      <c r="G48" s="1364"/>
      <c r="H48" s="1364"/>
      <c r="I48" s="1364"/>
      <c r="J48" s="1364"/>
      <c r="K48" s="1364"/>
      <c r="L48" s="1364"/>
      <c r="M48" s="1364"/>
      <c r="N48" s="1364"/>
      <c r="O48" s="1364"/>
      <c r="P48" s="1364"/>
      <c r="Q48" s="1364"/>
      <c r="R48" s="1364"/>
      <c r="S48" s="1364"/>
      <c r="T48" s="1364"/>
      <c r="U48" s="1364"/>
      <c r="V48" s="1364"/>
      <c r="W48" s="1364"/>
      <c r="X48" s="1364"/>
      <c r="Y48" s="1364"/>
      <c r="Z48" s="1364"/>
      <c r="AA48" s="1364"/>
    </row>
    <row r="49" spans="1:27">
      <c r="A49" s="1364"/>
      <c r="B49" s="1364"/>
      <c r="C49" s="1364"/>
      <c r="D49" s="1364"/>
      <c r="E49" s="1364"/>
      <c r="F49" s="1364"/>
      <c r="G49" s="1364"/>
      <c r="H49" s="1364"/>
      <c r="I49" s="1364"/>
      <c r="J49" s="1364"/>
      <c r="K49" s="1364"/>
      <c r="L49" s="1364"/>
      <c r="M49" s="1364"/>
      <c r="N49" s="1364"/>
      <c r="O49" s="1364"/>
      <c r="P49" s="1364"/>
      <c r="Q49" s="1364"/>
      <c r="R49" s="1364"/>
      <c r="S49" s="1364"/>
      <c r="T49" s="1364"/>
      <c r="U49" s="1364"/>
      <c r="V49" s="1364"/>
      <c r="W49" s="1364"/>
      <c r="X49" s="1364"/>
      <c r="Y49" s="1364"/>
      <c r="Z49" s="1364"/>
      <c r="AA49" s="1364"/>
    </row>
    <row r="50" spans="1:27">
      <c r="A50" s="1364"/>
      <c r="B50" s="1364"/>
      <c r="C50" s="1364"/>
      <c r="D50" s="1364"/>
      <c r="E50" s="1364"/>
      <c r="F50" s="1364"/>
      <c r="G50" s="1364"/>
      <c r="H50" s="1364"/>
      <c r="I50" s="1364"/>
      <c r="J50" s="1364"/>
      <c r="K50" s="1364"/>
      <c r="L50" s="1364"/>
      <c r="M50" s="1364"/>
      <c r="N50" s="1364"/>
      <c r="O50" s="1364"/>
      <c r="P50" s="1364"/>
      <c r="Q50" s="1364"/>
      <c r="R50" s="1364"/>
      <c r="S50" s="1364"/>
      <c r="T50" s="1364"/>
      <c r="U50" s="1364"/>
      <c r="V50" s="1364"/>
      <c r="W50" s="1364"/>
      <c r="X50" s="1364"/>
      <c r="Y50" s="1364"/>
      <c r="Z50" s="1364"/>
      <c r="AA50" s="1364"/>
    </row>
    <row r="51" spans="1:27">
      <c r="A51" s="1364"/>
      <c r="B51" s="1364"/>
      <c r="C51" s="1364"/>
      <c r="D51" s="1364"/>
      <c r="E51" s="1364"/>
      <c r="F51" s="1364"/>
      <c r="G51" s="1364"/>
      <c r="H51" s="1364"/>
      <c r="I51" s="1364"/>
      <c r="J51" s="1364"/>
      <c r="K51" s="1364"/>
      <c r="L51" s="1364"/>
      <c r="M51" s="1364"/>
      <c r="N51" s="1364"/>
      <c r="O51" s="1364"/>
      <c r="P51" s="1364"/>
      <c r="Q51" s="1364"/>
      <c r="R51" s="1364"/>
      <c r="S51" s="1364"/>
      <c r="T51" s="1364"/>
      <c r="U51" s="1364"/>
      <c r="V51" s="1364"/>
      <c r="W51" s="1364"/>
      <c r="X51" s="1364"/>
      <c r="Y51" s="1364"/>
      <c r="Z51" s="1364"/>
      <c r="AA51" s="1364"/>
    </row>
    <row r="52" spans="1:27">
      <c r="A52" s="1364"/>
      <c r="B52" s="1364"/>
      <c r="C52" s="1364"/>
      <c r="D52" s="1364"/>
      <c r="E52" s="1364"/>
      <c r="F52" s="1364"/>
      <c r="G52" s="1364"/>
      <c r="H52" s="1364"/>
      <c r="I52" s="1364"/>
      <c r="J52" s="1364"/>
      <c r="K52" s="1364"/>
      <c r="L52" s="1364"/>
      <c r="M52" s="1364"/>
      <c r="N52" s="1364"/>
      <c r="O52" s="1364"/>
      <c r="P52" s="1364"/>
      <c r="Q52" s="1364"/>
      <c r="R52" s="1364"/>
      <c r="S52" s="1364"/>
      <c r="T52" s="1364"/>
      <c r="U52" s="1364"/>
      <c r="V52" s="1364"/>
      <c r="W52" s="1364"/>
      <c r="X52" s="1364"/>
      <c r="Y52" s="1364"/>
      <c r="Z52" s="1364"/>
      <c r="AA52" s="1364"/>
    </row>
    <row r="53" spans="1:27">
      <c r="A53" s="1364"/>
      <c r="B53" s="1364"/>
      <c r="C53" s="1364"/>
      <c r="D53" s="1364"/>
      <c r="E53" s="1364"/>
      <c r="F53" s="1364"/>
      <c r="G53" s="1364"/>
      <c r="H53" s="1364"/>
      <c r="I53" s="1364"/>
      <c r="J53" s="1364"/>
      <c r="K53" s="1364"/>
      <c r="L53" s="1364"/>
      <c r="M53" s="1364"/>
      <c r="N53" s="1364"/>
      <c r="O53" s="1364"/>
      <c r="P53" s="1364"/>
      <c r="Q53" s="1364"/>
      <c r="R53" s="1364"/>
      <c r="S53" s="1364"/>
      <c r="T53" s="1364"/>
      <c r="U53" s="1364"/>
      <c r="V53" s="1364"/>
      <c r="W53" s="1364"/>
      <c r="X53" s="1364"/>
      <c r="Y53" s="1364"/>
      <c r="Z53" s="1364"/>
      <c r="AA53" s="1364"/>
    </row>
    <row r="54" spans="1:27">
      <c r="A54" s="1364"/>
      <c r="B54" s="1364"/>
      <c r="C54" s="1364"/>
      <c r="D54" s="1364"/>
      <c r="E54" s="1364"/>
      <c r="F54" s="1364"/>
      <c r="G54" s="1364"/>
      <c r="H54" s="1364"/>
      <c r="I54" s="1364"/>
      <c r="J54" s="1364"/>
      <c r="K54" s="1364"/>
      <c r="L54" s="1364"/>
      <c r="M54" s="1364"/>
      <c r="N54" s="1364"/>
      <c r="O54" s="1364"/>
      <c r="P54" s="1364"/>
      <c r="Q54" s="1364"/>
      <c r="R54" s="1364"/>
      <c r="S54" s="1364"/>
      <c r="T54" s="1364"/>
      <c r="U54" s="1364"/>
      <c r="V54" s="1364"/>
      <c r="W54" s="1364"/>
      <c r="X54" s="1364"/>
      <c r="Y54" s="1364"/>
      <c r="Z54" s="1364"/>
      <c r="AA54" s="1364"/>
    </row>
    <row r="55" spans="1:27">
      <c r="A55" s="1364"/>
      <c r="B55" s="1364"/>
      <c r="C55" s="1364"/>
      <c r="D55" s="1364"/>
      <c r="E55" s="1364"/>
      <c r="F55" s="1364"/>
      <c r="G55" s="1364"/>
      <c r="H55" s="1364"/>
      <c r="I55" s="1364"/>
      <c r="J55" s="1364"/>
      <c r="K55" s="1364"/>
      <c r="L55" s="1364"/>
      <c r="M55" s="1364"/>
      <c r="N55" s="1364"/>
      <c r="O55" s="1364"/>
      <c r="P55" s="1364"/>
      <c r="Q55" s="1364"/>
      <c r="R55" s="1364"/>
      <c r="S55" s="1364"/>
      <c r="T55" s="1364"/>
      <c r="U55" s="1364"/>
      <c r="V55" s="1364"/>
      <c r="W55" s="1364"/>
      <c r="X55" s="1364"/>
      <c r="Y55" s="1364"/>
      <c r="Z55" s="1364"/>
      <c r="AA55" s="1364"/>
    </row>
    <row r="56" spans="1:27">
      <c r="A56" s="1364"/>
      <c r="B56" s="1364"/>
      <c r="C56" s="1364"/>
      <c r="D56" s="1364"/>
      <c r="E56" s="1364"/>
      <c r="F56" s="1364"/>
      <c r="G56" s="1364"/>
      <c r="H56" s="1364"/>
      <c r="I56" s="1364"/>
      <c r="J56" s="1364"/>
      <c r="K56" s="1364"/>
      <c r="L56" s="1364"/>
      <c r="M56" s="1364"/>
      <c r="N56" s="1364"/>
      <c r="O56" s="1364"/>
      <c r="P56" s="1364"/>
      <c r="Q56" s="1364"/>
      <c r="R56" s="1364"/>
      <c r="S56" s="1364"/>
      <c r="T56" s="1364"/>
      <c r="U56" s="1364"/>
      <c r="V56" s="1364"/>
      <c r="W56" s="1364"/>
      <c r="X56" s="1364"/>
      <c r="Y56" s="1364"/>
      <c r="Z56" s="1364"/>
      <c r="AA56" s="1364"/>
    </row>
    <row r="57" spans="1:27">
      <c r="A57" s="1364"/>
      <c r="B57" s="1364"/>
      <c r="C57" s="1364"/>
      <c r="D57" s="1364"/>
      <c r="E57" s="1364"/>
      <c r="F57" s="1364"/>
      <c r="G57" s="1364"/>
      <c r="H57" s="1364"/>
      <c r="I57" s="1364"/>
      <c r="J57" s="1364"/>
      <c r="K57" s="1364"/>
      <c r="L57" s="1364"/>
      <c r="M57" s="1364"/>
      <c r="N57" s="1364"/>
      <c r="O57" s="1364"/>
      <c r="P57" s="1364"/>
      <c r="Q57" s="1364"/>
      <c r="R57" s="1364"/>
      <c r="S57" s="1364"/>
      <c r="T57" s="1364"/>
      <c r="U57" s="1364"/>
      <c r="V57" s="1364"/>
      <c r="W57" s="1364"/>
      <c r="X57" s="1364"/>
      <c r="Y57" s="1364"/>
      <c r="Z57" s="1364"/>
      <c r="AA57" s="1364"/>
    </row>
    <row r="58" spans="1:27">
      <c r="A58" s="1364"/>
      <c r="B58" s="1364"/>
      <c r="C58" s="1364"/>
      <c r="D58" s="1364"/>
      <c r="E58" s="1364"/>
      <c r="F58" s="1364"/>
      <c r="G58" s="1364"/>
      <c r="H58" s="1364"/>
      <c r="I58" s="1364"/>
      <c r="J58" s="1364"/>
      <c r="K58" s="1364"/>
      <c r="L58" s="1364"/>
      <c r="M58" s="1364"/>
      <c r="N58" s="1364"/>
      <c r="O58" s="1364"/>
      <c r="P58" s="1364"/>
      <c r="Q58" s="1364"/>
      <c r="R58" s="1364"/>
      <c r="S58" s="1364"/>
      <c r="T58" s="1364"/>
      <c r="U58" s="1364"/>
      <c r="V58" s="1364"/>
      <c r="W58" s="1364"/>
      <c r="X58" s="1364"/>
      <c r="Y58" s="1364"/>
      <c r="Z58" s="1364"/>
      <c r="AA58" s="1364"/>
    </row>
    <row r="59" spans="1:27">
      <c r="A59" s="1364"/>
      <c r="B59" s="1364"/>
      <c r="C59" s="1364"/>
      <c r="D59" s="1364"/>
      <c r="E59" s="1364"/>
      <c r="F59" s="1364"/>
      <c r="G59" s="1364"/>
      <c r="H59" s="1364"/>
      <c r="I59" s="1364"/>
      <c r="J59" s="1364"/>
      <c r="K59" s="1364"/>
      <c r="L59" s="1364"/>
      <c r="M59" s="1364"/>
      <c r="N59" s="1364"/>
      <c r="O59" s="1364"/>
      <c r="P59" s="1364"/>
      <c r="Q59" s="1364"/>
      <c r="R59" s="1364"/>
      <c r="S59" s="1364"/>
      <c r="T59" s="1364"/>
      <c r="U59" s="1364"/>
      <c r="V59" s="1364"/>
      <c r="W59" s="1364"/>
      <c r="X59" s="1364"/>
      <c r="Y59" s="1364"/>
      <c r="Z59" s="1364"/>
      <c r="AA59" s="1364"/>
    </row>
    <row r="60" spans="1:27">
      <c r="A60" s="1364"/>
      <c r="B60" s="1364"/>
      <c r="C60" s="1364"/>
      <c r="D60" s="1364"/>
      <c r="E60" s="1364"/>
      <c r="F60" s="1364"/>
      <c r="G60" s="1364"/>
      <c r="H60" s="1364"/>
      <c r="I60" s="1364"/>
      <c r="J60" s="1364"/>
      <c r="K60" s="1364"/>
      <c r="L60" s="1364"/>
      <c r="M60" s="1364"/>
      <c r="N60" s="1364"/>
      <c r="O60" s="1364"/>
      <c r="P60" s="1364"/>
      <c r="Q60" s="1364"/>
      <c r="R60" s="1364"/>
      <c r="S60" s="1364"/>
      <c r="T60" s="1364"/>
      <c r="U60" s="1364"/>
      <c r="V60" s="1364"/>
      <c r="W60" s="1364"/>
      <c r="X60" s="1364"/>
      <c r="Y60" s="1364"/>
      <c r="Z60" s="1364"/>
      <c r="AA60" s="1364"/>
    </row>
    <row r="61" spans="1:27">
      <c r="A61" s="1364"/>
      <c r="B61" s="1364"/>
      <c r="C61" s="1364"/>
      <c r="D61" s="1364"/>
      <c r="E61" s="1364"/>
      <c r="F61" s="1364"/>
      <c r="G61" s="1364"/>
      <c r="H61" s="1364"/>
      <c r="I61" s="1364"/>
      <c r="J61" s="1364"/>
      <c r="K61" s="1364"/>
      <c r="L61" s="1364"/>
      <c r="M61" s="1364"/>
      <c r="N61" s="1364"/>
      <c r="O61" s="1364"/>
      <c r="P61" s="1364"/>
      <c r="Q61" s="1364"/>
      <c r="R61" s="1364"/>
      <c r="S61" s="1364"/>
      <c r="T61" s="1364"/>
      <c r="U61" s="1364"/>
      <c r="V61" s="1364"/>
      <c r="W61" s="1364"/>
      <c r="X61" s="1364"/>
      <c r="Y61" s="1364"/>
      <c r="Z61" s="1364"/>
      <c r="AA61" s="1364"/>
    </row>
    <row r="62" spans="1:27">
      <c r="A62" s="1364"/>
      <c r="B62" s="1364"/>
      <c r="C62" s="1364"/>
      <c r="D62" s="1364"/>
      <c r="E62" s="1364"/>
      <c r="F62" s="1364"/>
      <c r="G62" s="1364"/>
      <c r="H62" s="1364"/>
      <c r="I62" s="1364"/>
      <c r="J62" s="1364"/>
      <c r="K62" s="1364"/>
      <c r="L62" s="1364"/>
      <c r="M62" s="1364"/>
      <c r="N62" s="1364"/>
      <c r="O62" s="1364"/>
      <c r="P62" s="1364"/>
      <c r="Q62" s="1364"/>
      <c r="R62" s="1364"/>
      <c r="S62" s="1364"/>
      <c r="T62" s="1364"/>
      <c r="U62" s="1364"/>
      <c r="V62" s="1364"/>
      <c r="W62" s="1364"/>
      <c r="X62" s="1364"/>
      <c r="Y62" s="1364"/>
      <c r="Z62" s="1364"/>
      <c r="AA62" s="1364"/>
    </row>
    <row r="63" spans="1:27">
      <c r="A63" s="1364"/>
      <c r="B63" s="1364"/>
      <c r="C63" s="1364"/>
      <c r="D63" s="1364"/>
      <c r="E63" s="1364"/>
      <c r="F63" s="1364"/>
      <c r="G63" s="1364"/>
      <c r="H63" s="1364"/>
      <c r="I63" s="1364"/>
      <c r="J63" s="1364"/>
      <c r="K63" s="1364"/>
      <c r="L63" s="1364"/>
      <c r="M63" s="1364"/>
      <c r="N63" s="1364"/>
      <c r="O63" s="1364"/>
      <c r="P63" s="1364"/>
      <c r="Q63" s="1364"/>
      <c r="R63" s="1364"/>
      <c r="S63" s="1364"/>
      <c r="T63" s="1364"/>
      <c r="U63" s="1364"/>
      <c r="V63" s="1364"/>
      <c r="W63" s="1364"/>
      <c r="X63" s="1364"/>
      <c r="Y63" s="1364"/>
      <c r="Z63" s="1364"/>
      <c r="AA63" s="1364"/>
    </row>
    <row r="64" spans="1:27">
      <c r="A64" s="1364"/>
      <c r="B64" s="1364"/>
      <c r="C64" s="1364"/>
      <c r="D64" s="1364"/>
      <c r="E64" s="1364"/>
      <c r="F64" s="1364"/>
      <c r="G64" s="1364"/>
      <c r="H64" s="1364"/>
      <c r="I64" s="1364"/>
      <c r="J64" s="1364"/>
      <c r="K64" s="1364"/>
      <c r="L64" s="1364"/>
      <c r="M64" s="1364"/>
      <c r="N64" s="1364"/>
      <c r="O64" s="1364"/>
      <c r="P64" s="1364"/>
      <c r="Q64" s="1364"/>
      <c r="R64" s="1364"/>
      <c r="S64" s="1364"/>
      <c r="T64" s="1364"/>
      <c r="U64" s="1364"/>
      <c r="V64" s="1364"/>
      <c r="W64" s="1364"/>
      <c r="X64" s="1364"/>
      <c r="Y64" s="1364"/>
      <c r="Z64" s="1364"/>
      <c r="AA64" s="1364"/>
    </row>
    <row r="65" spans="1:27">
      <c r="A65" s="1364"/>
      <c r="B65" s="1364"/>
      <c r="C65" s="1364"/>
      <c r="D65" s="1364"/>
      <c r="E65" s="1364"/>
      <c r="F65" s="1364"/>
      <c r="G65" s="1364"/>
      <c r="H65" s="1364"/>
      <c r="I65" s="1364"/>
      <c r="J65" s="1364"/>
      <c r="K65" s="1364"/>
      <c r="L65" s="1364"/>
      <c r="M65" s="1364"/>
      <c r="N65" s="1364"/>
      <c r="O65" s="1364"/>
      <c r="P65" s="1364"/>
      <c r="Q65" s="1364"/>
      <c r="R65" s="1364"/>
      <c r="S65" s="1364"/>
      <c r="T65" s="1364"/>
      <c r="U65" s="1364"/>
      <c r="V65" s="1364"/>
      <c r="W65" s="1364"/>
      <c r="X65" s="1364"/>
      <c r="Y65" s="1364"/>
      <c r="Z65" s="1364"/>
      <c r="AA65" s="1364"/>
    </row>
    <row r="66" spans="1:27">
      <c r="A66" s="1364"/>
      <c r="B66" s="1364"/>
      <c r="C66" s="1364"/>
      <c r="D66" s="1364"/>
      <c r="E66" s="1364"/>
      <c r="F66" s="1364"/>
      <c r="G66" s="1364"/>
      <c r="H66" s="1364"/>
      <c r="I66" s="1364"/>
      <c r="J66" s="1364"/>
      <c r="K66" s="1364"/>
      <c r="L66" s="1364"/>
      <c r="M66" s="1364"/>
      <c r="N66" s="1364"/>
      <c r="O66" s="1364"/>
      <c r="P66" s="1364"/>
      <c r="Q66" s="1364"/>
      <c r="R66" s="1364"/>
      <c r="S66" s="1364"/>
      <c r="T66" s="1364"/>
      <c r="U66" s="1364"/>
      <c r="V66" s="1364"/>
      <c r="W66" s="1364"/>
      <c r="X66" s="1364"/>
      <c r="Y66" s="1364"/>
      <c r="Z66" s="1364"/>
      <c r="AA66" s="1364"/>
    </row>
    <row r="67" spans="1:27">
      <c r="A67" s="1364"/>
      <c r="B67" s="1364"/>
      <c r="C67" s="1364"/>
      <c r="D67" s="1364"/>
      <c r="E67" s="1364"/>
      <c r="F67" s="1364"/>
      <c r="G67" s="1364"/>
      <c r="H67" s="1364"/>
      <c r="I67" s="1364"/>
      <c r="J67" s="1364"/>
      <c r="K67" s="1364"/>
      <c r="L67" s="1364"/>
      <c r="M67" s="1364"/>
      <c r="N67" s="1364"/>
      <c r="O67" s="1364"/>
      <c r="P67" s="1364"/>
      <c r="Q67" s="1364"/>
      <c r="R67" s="1364"/>
      <c r="S67" s="1364"/>
      <c r="T67" s="1364"/>
      <c r="U67" s="1364"/>
      <c r="V67" s="1364"/>
      <c r="W67" s="1364"/>
      <c r="X67" s="1364"/>
      <c r="Y67" s="1364"/>
      <c r="Z67" s="1364"/>
      <c r="AA67" s="1364"/>
    </row>
    <row r="68" spans="1:27">
      <c r="A68" s="1364"/>
      <c r="B68" s="1364"/>
      <c r="C68" s="1364"/>
      <c r="D68" s="1364"/>
      <c r="E68" s="1364"/>
      <c r="F68" s="1364"/>
      <c r="G68" s="1364"/>
      <c r="H68" s="1364"/>
      <c r="I68" s="1364"/>
      <c r="J68" s="1364"/>
      <c r="K68" s="1364"/>
      <c r="L68" s="1364"/>
      <c r="M68" s="1364"/>
      <c r="N68" s="1364"/>
      <c r="O68" s="1364"/>
      <c r="P68" s="1364"/>
      <c r="Q68" s="1364"/>
      <c r="R68" s="1364"/>
      <c r="S68" s="1364"/>
      <c r="T68" s="1364"/>
      <c r="U68" s="1364"/>
      <c r="V68" s="1364"/>
      <c r="W68" s="1364"/>
      <c r="X68" s="1364"/>
      <c r="Y68" s="1364"/>
      <c r="Z68" s="1364"/>
      <c r="AA68" s="1364"/>
    </row>
    <row r="69" spans="1:27">
      <c r="A69" s="1364"/>
      <c r="B69" s="1364"/>
      <c r="C69" s="1364"/>
      <c r="D69" s="1364"/>
      <c r="E69" s="1364"/>
      <c r="F69" s="1364"/>
      <c r="G69" s="1364"/>
      <c r="H69" s="1364"/>
      <c r="I69" s="1364"/>
      <c r="J69" s="1364"/>
      <c r="K69" s="1364"/>
      <c r="L69" s="1364"/>
      <c r="M69" s="1364"/>
      <c r="N69" s="1364"/>
      <c r="O69" s="1364"/>
      <c r="P69" s="1364"/>
      <c r="Q69" s="1364"/>
      <c r="R69" s="1364"/>
      <c r="S69" s="1364"/>
      <c r="T69" s="1364"/>
      <c r="U69" s="1364"/>
      <c r="V69" s="1364"/>
      <c r="W69" s="1364"/>
      <c r="X69" s="1364"/>
      <c r="Y69" s="1364"/>
      <c r="Z69" s="1364"/>
      <c r="AA69" s="1364"/>
    </row>
    <row r="70" spans="1:27">
      <c r="A70" s="1364"/>
      <c r="B70" s="1364"/>
      <c r="C70" s="1364"/>
      <c r="D70" s="1364"/>
      <c r="E70" s="1364"/>
      <c r="F70" s="1364"/>
      <c r="G70" s="1364"/>
      <c r="H70" s="1364"/>
      <c r="I70" s="1364"/>
      <c r="J70" s="1364"/>
      <c r="K70" s="1364"/>
      <c r="L70" s="1364"/>
      <c r="M70" s="1364"/>
      <c r="N70" s="1364"/>
      <c r="O70" s="1364"/>
      <c r="P70" s="1364"/>
      <c r="Q70" s="1364"/>
      <c r="R70" s="1364"/>
      <c r="S70" s="1364"/>
      <c r="T70" s="1364"/>
      <c r="U70" s="1364"/>
      <c r="V70" s="1364"/>
      <c r="W70" s="1364"/>
      <c r="X70" s="1364"/>
      <c r="Y70" s="1364"/>
      <c r="Z70" s="1364"/>
      <c r="AA70" s="1364"/>
    </row>
    <row r="71" spans="1:27">
      <c r="A71" s="1364"/>
      <c r="B71" s="1364"/>
      <c r="C71" s="1364"/>
      <c r="D71" s="1364"/>
      <c r="E71" s="1364"/>
      <c r="F71" s="1364"/>
      <c r="G71" s="1364"/>
      <c r="H71" s="1364"/>
      <c r="I71" s="1364"/>
      <c r="J71" s="1364"/>
      <c r="K71" s="1364"/>
      <c r="L71" s="1364"/>
      <c r="M71" s="1364"/>
      <c r="N71" s="1364"/>
      <c r="O71" s="1364"/>
      <c r="P71" s="1364"/>
      <c r="Q71" s="1364"/>
      <c r="R71" s="1364"/>
      <c r="S71" s="1364"/>
      <c r="T71" s="1364"/>
      <c r="U71" s="1364"/>
      <c r="V71" s="1364"/>
      <c r="W71" s="1364"/>
      <c r="X71" s="1364"/>
      <c r="Y71" s="1364"/>
      <c r="Z71" s="1364"/>
      <c r="AA71" s="1364"/>
    </row>
    <row r="72" spans="1:27">
      <c r="A72" s="1364"/>
      <c r="B72" s="1364"/>
      <c r="C72" s="1364"/>
      <c r="D72" s="1364"/>
      <c r="E72" s="1364"/>
      <c r="F72" s="1364"/>
      <c r="G72" s="1364"/>
      <c r="H72" s="1364"/>
      <c r="I72" s="1364"/>
      <c r="J72" s="1364"/>
      <c r="K72" s="1364"/>
      <c r="L72" s="1364"/>
      <c r="M72" s="1364"/>
      <c r="N72" s="1364"/>
      <c r="O72" s="1364"/>
      <c r="P72" s="1364"/>
      <c r="Q72" s="1364"/>
      <c r="R72" s="1364"/>
      <c r="S72" s="1364"/>
      <c r="T72" s="1364"/>
      <c r="U72" s="1364"/>
      <c r="V72" s="1364"/>
      <c r="W72" s="1364"/>
      <c r="X72" s="1364"/>
      <c r="Y72" s="1364"/>
      <c r="Z72" s="1364"/>
      <c r="AA72" s="1364"/>
    </row>
    <row r="73" spans="1:27">
      <c r="A73" s="1364"/>
      <c r="B73" s="1364"/>
      <c r="C73" s="1364"/>
      <c r="D73" s="1364"/>
      <c r="E73" s="1364"/>
      <c r="F73" s="1364"/>
      <c r="G73" s="1364"/>
      <c r="H73" s="1364"/>
      <c r="I73" s="1364"/>
      <c r="J73" s="1364"/>
      <c r="K73" s="1364"/>
      <c r="L73" s="1364"/>
      <c r="M73" s="1364"/>
      <c r="N73" s="1364"/>
      <c r="O73" s="1364"/>
      <c r="P73" s="1364"/>
      <c r="Q73" s="1364"/>
      <c r="R73" s="1364"/>
      <c r="S73" s="1364"/>
      <c r="T73" s="1364"/>
      <c r="U73" s="1364"/>
      <c r="V73" s="1364"/>
      <c r="W73" s="1364"/>
      <c r="X73" s="1364"/>
      <c r="Y73" s="1364"/>
      <c r="Z73" s="1364"/>
      <c r="AA73" s="1364"/>
    </row>
    <row r="74" spans="1:27">
      <c r="A74" s="1364"/>
      <c r="B74" s="1364"/>
      <c r="C74" s="1364"/>
      <c r="D74" s="1364"/>
      <c r="E74" s="1364"/>
      <c r="F74" s="1364"/>
      <c r="G74" s="1364"/>
      <c r="H74" s="1364"/>
      <c r="I74" s="1364"/>
      <c r="J74" s="1364"/>
      <c r="K74" s="1364"/>
      <c r="L74" s="1364"/>
      <c r="M74" s="1364"/>
      <c r="N74" s="1364"/>
      <c r="O74" s="1364"/>
      <c r="P74" s="1364"/>
      <c r="Q74" s="1364"/>
      <c r="R74" s="1364"/>
      <c r="S74" s="1364"/>
      <c r="T74" s="1364"/>
      <c r="U74" s="1364"/>
      <c r="V74" s="1364"/>
      <c r="W74" s="1364"/>
      <c r="X74" s="1364"/>
      <c r="Y74" s="1364"/>
      <c r="Z74" s="1364"/>
      <c r="AA74" s="1364"/>
    </row>
    <row r="75" spans="1:27">
      <c r="A75" s="1364"/>
      <c r="B75" s="1364"/>
      <c r="C75" s="1364"/>
      <c r="D75" s="1364"/>
      <c r="E75" s="1364"/>
      <c r="F75" s="1364"/>
      <c r="G75" s="1364"/>
      <c r="H75" s="1364"/>
      <c r="I75" s="1364"/>
      <c r="J75" s="1364"/>
      <c r="K75" s="1364"/>
      <c r="L75" s="1364"/>
      <c r="M75" s="1364"/>
      <c r="N75" s="1364"/>
      <c r="O75" s="1364"/>
      <c r="P75" s="1364"/>
      <c r="Q75" s="1364"/>
      <c r="R75" s="1364"/>
      <c r="S75" s="1364"/>
      <c r="T75" s="1364"/>
      <c r="U75" s="1364"/>
      <c r="V75" s="1364"/>
      <c r="W75" s="1364"/>
      <c r="X75" s="1364"/>
      <c r="Y75" s="1364"/>
      <c r="Z75" s="1364"/>
      <c r="AA75" s="1364"/>
    </row>
    <row r="76" spans="1:27">
      <c r="A76" s="1364"/>
      <c r="B76" s="1364"/>
      <c r="C76" s="1364"/>
      <c r="D76" s="1364"/>
      <c r="E76" s="1364"/>
      <c r="F76" s="1364"/>
      <c r="G76" s="1364"/>
      <c r="H76" s="1364"/>
      <c r="I76" s="1364"/>
      <c r="J76" s="1364"/>
      <c r="K76" s="1364"/>
      <c r="L76" s="1364"/>
      <c r="M76" s="1364"/>
      <c r="N76" s="1364"/>
      <c r="O76" s="1364"/>
      <c r="P76" s="1364"/>
      <c r="Q76" s="1364"/>
      <c r="R76" s="1364"/>
      <c r="S76" s="1364"/>
      <c r="T76" s="1364"/>
      <c r="U76" s="1364"/>
      <c r="V76" s="1364"/>
      <c r="W76" s="1364"/>
      <c r="X76" s="1364"/>
      <c r="Y76" s="1364"/>
      <c r="Z76" s="1364"/>
      <c r="AA76" s="1364"/>
    </row>
    <row r="77" spans="1:27">
      <c r="A77" s="1364"/>
      <c r="B77" s="1364"/>
      <c r="C77" s="1364"/>
      <c r="D77" s="1364"/>
      <c r="E77" s="1364"/>
      <c r="F77" s="1364"/>
      <c r="G77" s="1364"/>
      <c r="H77" s="1364"/>
      <c r="I77" s="1364"/>
      <c r="J77" s="1364"/>
      <c r="K77" s="1364"/>
      <c r="L77" s="1364"/>
      <c r="M77" s="1364"/>
      <c r="N77" s="1364"/>
      <c r="O77" s="1364"/>
      <c r="P77" s="1364"/>
      <c r="Q77" s="1364"/>
      <c r="R77" s="1364"/>
      <c r="S77" s="1364"/>
      <c r="T77" s="1364"/>
      <c r="U77" s="1364"/>
      <c r="V77" s="1364"/>
      <c r="W77" s="1364"/>
      <c r="X77" s="1364"/>
      <c r="Y77" s="1364"/>
      <c r="Z77" s="1364"/>
      <c r="AA77" s="1364"/>
    </row>
    <row r="78" spans="1:27">
      <c r="A78" s="1364"/>
      <c r="B78" s="1364"/>
      <c r="C78" s="1364"/>
      <c r="D78" s="1364"/>
      <c r="E78" s="1364"/>
      <c r="F78" s="1364"/>
      <c r="G78" s="1364"/>
      <c r="H78" s="1364"/>
      <c r="I78" s="1364"/>
      <c r="J78" s="1364"/>
      <c r="K78" s="1364"/>
      <c r="L78" s="1364"/>
      <c r="M78" s="1364"/>
      <c r="N78" s="1364"/>
      <c r="O78" s="1364"/>
      <c r="P78" s="1364"/>
      <c r="Q78" s="1364"/>
      <c r="R78" s="1364"/>
      <c r="S78" s="1364"/>
      <c r="T78" s="1364"/>
      <c r="U78" s="1364"/>
      <c r="V78" s="1364"/>
      <c r="W78" s="1364"/>
      <c r="X78" s="1364"/>
      <c r="Y78" s="1364"/>
      <c r="Z78" s="1364"/>
      <c r="AA78" s="1364"/>
    </row>
    <row r="79" spans="1:27">
      <c r="A79" s="1364"/>
      <c r="B79" s="1364"/>
      <c r="C79" s="1364"/>
      <c r="D79" s="1364"/>
      <c r="E79" s="1364"/>
      <c r="F79" s="1364"/>
      <c r="G79" s="1364"/>
      <c r="H79" s="1364"/>
      <c r="I79" s="1364"/>
      <c r="J79" s="1364"/>
      <c r="K79" s="1364"/>
      <c r="L79" s="1364"/>
      <c r="M79" s="1364"/>
      <c r="N79" s="1364"/>
      <c r="O79" s="1364"/>
      <c r="P79" s="1364"/>
      <c r="Q79" s="1364"/>
      <c r="R79" s="1364"/>
      <c r="S79" s="1364"/>
      <c r="T79" s="1364"/>
      <c r="U79" s="1364"/>
      <c r="V79" s="1364"/>
      <c r="W79" s="1364"/>
      <c r="X79" s="1364"/>
      <c r="Y79" s="1364"/>
      <c r="Z79" s="1364"/>
      <c r="AA79" s="1364"/>
    </row>
    <row r="80" spans="1:27">
      <c r="A80" s="1364"/>
      <c r="B80" s="1364"/>
      <c r="C80" s="1364"/>
      <c r="D80" s="1364"/>
      <c r="E80" s="1364"/>
      <c r="F80" s="1364"/>
      <c r="G80" s="1364"/>
      <c r="H80" s="1364"/>
      <c r="I80" s="1364"/>
      <c r="J80" s="1364"/>
      <c r="K80" s="1364"/>
      <c r="L80" s="1364"/>
      <c r="M80" s="1364"/>
      <c r="N80" s="1364"/>
      <c r="O80" s="1364"/>
      <c r="P80" s="1364"/>
      <c r="Q80" s="1364"/>
      <c r="R80" s="1364"/>
      <c r="S80" s="1364"/>
      <c r="T80" s="1364"/>
      <c r="U80" s="1364"/>
      <c r="V80" s="1364"/>
      <c r="W80" s="1364"/>
      <c r="X80" s="1364"/>
      <c r="Y80" s="1364"/>
      <c r="Z80" s="1364"/>
      <c r="AA80" s="1364"/>
    </row>
    <row r="81" spans="1:27">
      <c r="A81" s="1364"/>
      <c r="B81" s="1364"/>
      <c r="C81" s="1364"/>
      <c r="D81" s="1364"/>
      <c r="E81" s="1364"/>
      <c r="F81" s="1364"/>
      <c r="G81" s="1364"/>
      <c r="H81" s="1364"/>
      <c r="I81" s="1364"/>
      <c r="J81" s="1364"/>
      <c r="K81" s="1364"/>
      <c r="L81" s="1364"/>
      <c r="M81" s="1364"/>
      <c r="N81" s="1364"/>
      <c r="O81" s="1364"/>
      <c r="P81" s="1364"/>
      <c r="Q81" s="1364"/>
      <c r="R81" s="1364"/>
      <c r="S81" s="1364"/>
      <c r="T81" s="1364"/>
      <c r="U81" s="1364"/>
      <c r="V81" s="1364"/>
      <c r="W81" s="1364"/>
      <c r="X81" s="1364"/>
      <c r="Y81" s="1364"/>
      <c r="Z81" s="1364"/>
      <c r="AA81" s="1364"/>
    </row>
    <row r="82" spans="1:27">
      <c r="A82" s="1364"/>
      <c r="B82" s="1364"/>
      <c r="C82" s="1364"/>
      <c r="D82" s="1364"/>
      <c r="E82" s="1364"/>
      <c r="F82" s="1364"/>
      <c r="G82" s="1364"/>
      <c r="H82" s="1364"/>
      <c r="I82" s="1364"/>
      <c r="J82" s="1364"/>
      <c r="K82" s="1364"/>
      <c r="L82" s="1364"/>
      <c r="M82" s="1364"/>
      <c r="N82" s="1364"/>
      <c r="O82" s="1364"/>
      <c r="P82" s="1364"/>
      <c r="Q82" s="1364"/>
      <c r="R82" s="1364"/>
      <c r="S82" s="1364"/>
      <c r="T82" s="1364"/>
      <c r="U82" s="1364"/>
      <c r="V82" s="1364"/>
      <c r="W82" s="1364"/>
      <c r="X82" s="1364"/>
      <c r="Y82" s="1364"/>
      <c r="Z82" s="1364"/>
      <c r="AA82" s="1364"/>
    </row>
    <row r="83" spans="1:27">
      <c r="A83" s="1364"/>
      <c r="B83" s="1364"/>
      <c r="C83" s="1364"/>
      <c r="D83" s="1364"/>
      <c r="E83" s="1364"/>
      <c r="F83" s="1364"/>
      <c r="G83" s="1364"/>
      <c r="H83" s="1364"/>
      <c r="I83" s="1364"/>
      <c r="J83" s="1364"/>
      <c r="K83" s="1364"/>
      <c r="L83" s="1364"/>
      <c r="M83" s="1364"/>
      <c r="N83" s="1364"/>
      <c r="O83" s="1364"/>
      <c r="P83" s="1364"/>
      <c r="Q83" s="1364"/>
      <c r="R83" s="1364"/>
      <c r="S83" s="1364"/>
      <c r="T83" s="1364"/>
      <c r="U83" s="1364"/>
      <c r="V83" s="1364"/>
      <c r="W83" s="1364"/>
      <c r="X83" s="1364"/>
      <c r="Y83" s="1364"/>
      <c r="Z83" s="1364"/>
      <c r="AA83" s="1364"/>
    </row>
    <row r="84" spans="1:27">
      <c r="A84" s="1364"/>
      <c r="B84" s="1364"/>
      <c r="C84" s="1364"/>
      <c r="D84" s="1364"/>
      <c r="E84" s="1364"/>
      <c r="F84" s="1364"/>
      <c r="G84" s="1364"/>
      <c r="H84" s="1364"/>
      <c r="I84" s="1364"/>
      <c r="J84" s="1364"/>
      <c r="K84" s="1364"/>
      <c r="L84" s="1364"/>
      <c r="M84" s="1364"/>
      <c r="N84" s="1364"/>
      <c r="O84" s="1364"/>
      <c r="P84" s="1364"/>
      <c r="Q84" s="1364"/>
      <c r="R84" s="1364"/>
      <c r="S84" s="1364"/>
      <c r="T84" s="1364"/>
      <c r="U84" s="1364"/>
      <c r="V84" s="1364"/>
      <c r="W84" s="1364"/>
      <c r="X84" s="1364"/>
      <c r="Y84" s="1364"/>
      <c r="Z84" s="1364"/>
      <c r="AA84" s="1364"/>
    </row>
    <row r="85" spans="1:27">
      <c r="A85" s="1364"/>
      <c r="B85" s="1364"/>
      <c r="C85" s="1364"/>
      <c r="D85" s="1364"/>
      <c r="E85" s="1364"/>
      <c r="F85" s="1364"/>
      <c r="G85" s="1364"/>
      <c r="H85" s="1364"/>
      <c r="I85" s="1364"/>
      <c r="J85" s="1364"/>
      <c r="K85" s="1364"/>
      <c r="L85" s="1364"/>
      <c r="M85" s="1364"/>
      <c r="N85" s="1364"/>
      <c r="O85" s="1364"/>
      <c r="P85" s="1364"/>
      <c r="Q85" s="1364"/>
      <c r="R85" s="1364"/>
      <c r="S85" s="1364"/>
      <c r="T85" s="1364"/>
      <c r="U85" s="1364"/>
      <c r="V85" s="1364"/>
      <c r="W85" s="1364"/>
      <c r="X85" s="1364"/>
      <c r="Y85" s="1364"/>
      <c r="Z85" s="1364"/>
      <c r="AA85" s="1364"/>
    </row>
    <row r="86" spans="1:27">
      <c r="A86" s="1364"/>
      <c r="B86" s="1364"/>
      <c r="C86" s="1364"/>
      <c r="D86" s="1364"/>
      <c r="E86" s="1364"/>
      <c r="F86" s="1364"/>
      <c r="G86" s="1364"/>
      <c r="H86" s="1364"/>
      <c r="I86" s="1364"/>
      <c r="J86" s="1364"/>
      <c r="K86" s="1364"/>
      <c r="L86" s="1364"/>
      <c r="M86" s="1364"/>
      <c r="N86" s="1364"/>
      <c r="O86" s="1364"/>
      <c r="P86" s="1364"/>
      <c r="Q86" s="1364"/>
      <c r="R86" s="1364"/>
      <c r="S86" s="1364"/>
      <c r="T86" s="1364"/>
      <c r="U86" s="1364"/>
      <c r="V86" s="1364"/>
      <c r="W86" s="1364"/>
      <c r="X86" s="1364"/>
      <c r="Y86" s="1364"/>
      <c r="Z86" s="1364"/>
      <c r="AA86" s="1364"/>
    </row>
    <row r="87" spans="1:27">
      <c r="A87" s="1364"/>
      <c r="B87" s="1364"/>
      <c r="C87" s="1364"/>
      <c r="D87" s="1364"/>
      <c r="E87" s="1364"/>
      <c r="F87" s="1364"/>
      <c r="G87" s="1364"/>
      <c r="H87" s="1364"/>
      <c r="I87" s="1364"/>
      <c r="J87" s="1364"/>
      <c r="K87" s="1364"/>
      <c r="L87" s="1364"/>
      <c r="M87" s="1364"/>
      <c r="N87" s="1364"/>
      <c r="O87" s="1364"/>
      <c r="P87" s="1364"/>
      <c r="Q87" s="1364"/>
      <c r="R87" s="1364"/>
      <c r="S87" s="1364"/>
      <c r="T87" s="1364"/>
      <c r="U87" s="1364"/>
      <c r="V87" s="1364"/>
      <c r="W87" s="1364"/>
      <c r="X87" s="1364"/>
      <c r="Y87" s="1364"/>
      <c r="Z87" s="1364"/>
      <c r="AA87" s="1364"/>
    </row>
    <row r="88" spans="1:27">
      <c r="A88" s="1364"/>
      <c r="B88" s="1364"/>
      <c r="C88" s="1364"/>
      <c r="D88" s="1364"/>
      <c r="E88" s="1364"/>
      <c r="F88" s="1364"/>
      <c r="G88" s="1364"/>
      <c r="H88" s="1364"/>
      <c r="I88" s="1364"/>
      <c r="J88" s="1364"/>
      <c r="K88" s="1364"/>
      <c r="L88" s="1364"/>
      <c r="M88" s="1364"/>
      <c r="N88" s="1364"/>
      <c r="O88" s="1364"/>
      <c r="P88" s="1364"/>
      <c r="Q88" s="1364"/>
      <c r="R88" s="1364"/>
      <c r="S88" s="1364"/>
      <c r="T88" s="1364"/>
      <c r="U88" s="1364"/>
      <c r="V88" s="1364"/>
      <c r="W88" s="1364"/>
      <c r="X88" s="1364"/>
      <c r="Y88" s="1364"/>
      <c r="Z88" s="1364"/>
      <c r="AA88" s="1364"/>
    </row>
    <row r="89" spans="1:27">
      <c r="A89" s="1364"/>
      <c r="B89" s="1364"/>
      <c r="C89" s="1364"/>
      <c r="D89" s="1364"/>
      <c r="E89" s="1364"/>
      <c r="F89" s="1364"/>
      <c r="G89" s="1364"/>
      <c r="H89" s="1364"/>
      <c r="I89" s="1364"/>
      <c r="J89" s="1364"/>
      <c r="K89" s="1364"/>
      <c r="L89" s="1364"/>
      <c r="M89" s="1364"/>
      <c r="N89" s="1364"/>
      <c r="O89" s="1364"/>
      <c r="P89" s="1364"/>
      <c r="Q89" s="1364"/>
      <c r="R89" s="1364"/>
      <c r="S89" s="1364"/>
      <c r="T89" s="1364"/>
      <c r="U89" s="1364"/>
      <c r="V89" s="1364"/>
      <c r="W89" s="1364"/>
      <c r="X89" s="1364"/>
      <c r="Y89" s="1364"/>
      <c r="Z89" s="1364"/>
      <c r="AA89" s="1364"/>
    </row>
    <row r="90" spans="1:27">
      <c r="A90" s="1364"/>
      <c r="B90" s="1364"/>
      <c r="C90" s="1364"/>
      <c r="D90" s="1364"/>
      <c r="E90" s="1364"/>
      <c r="F90" s="1364"/>
      <c r="G90" s="1364"/>
      <c r="H90" s="1364"/>
      <c r="I90" s="1364"/>
      <c r="J90" s="1364"/>
      <c r="K90" s="1364"/>
      <c r="L90" s="1364"/>
      <c r="M90" s="1364"/>
      <c r="N90" s="1364"/>
      <c r="O90" s="1364"/>
      <c r="P90" s="1364"/>
      <c r="Q90" s="1364"/>
      <c r="R90" s="1364"/>
      <c r="S90" s="1364"/>
      <c r="T90" s="1364"/>
      <c r="U90" s="1364"/>
      <c r="V90" s="1364"/>
      <c r="W90" s="1364"/>
      <c r="X90" s="1364"/>
      <c r="Y90" s="1364"/>
      <c r="Z90" s="1364"/>
      <c r="AA90" s="1364"/>
    </row>
    <row r="91" spans="1:27">
      <c r="A91" s="1364"/>
      <c r="B91" s="1364"/>
      <c r="C91" s="1364"/>
      <c r="D91" s="1364"/>
      <c r="E91" s="1364"/>
      <c r="F91" s="1364"/>
      <c r="G91" s="1364"/>
      <c r="H91" s="1364"/>
      <c r="I91" s="1364"/>
      <c r="J91" s="1364"/>
      <c r="K91" s="1364"/>
      <c r="L91" s="1364"/>
      <c r="M91" s="1364"/>
      <c r="N91" s="1364"/>
      <c r="O91" s="1364"/>
      <c r="P91" s="1364"/>
      <c r="Q91" s="1364"/>
      <c r="R91" s="1364"/>
      <c r="S91" s="1364"/>
      <c r="T91" s="1364"/>
      <c r="U91" s="1364"/>
      <c r="V91" s="1364"/>
      <c r="W91" s="1364"/>
      <c r="X91" s="1364"/>
      <c r="Y91" s="1364"/>
      <c r="Z91" s="1364"/>
      <c r="AA91" s="1364"/>
    </row>
    <row r="92" spans="1:27">
      <c r="A92" s="1364"/>
      <c r="B92" s="1364"/>
      <c r="C92" s="1364"/>
      <c r="D92" s="1364"/>
      <c r="E92" s="1364"/>
      <c r="F92" s="1364"/>
      <c r="G92" s="1364"/>
      <c r="H92" s="1364"/>
      <c r="I92" s="1364"/>
      <c r="J92" s="1364"/>
      <c r="K92" s="1364"/>
      <c r="L92" s="1364"/>
      <c r="M92" s="1364"/>
      <c r="N92" s="1364"/>
      <c r="O92" s="1364"/>
      <c r="P92" s="1364"/>
      <c r="Q92" s="1364"/>
      <c r="R92" s="1364"/>
      <c r="S92" s="1364"/>
      <c r="T92" s="1364"/>
      <c r="U92" s="1364"/>
      <c r="V92" s="1364"/>
      <c r="W92" s="1364"/>
      <c r="X92" s="1364"/>
      <c r="Y92" s="1364"/>
      <c r="Z92" s="1364"/>
      <c r="AA92" s="1364"/>
    </row>
    <row r="93" spans="1:27">
      <c r="A93" s="1364"/>
      <c r="B93" s="1364"/>
      <c r="C93" s="1364"/>
      <c r="D93" s="1364"/>
      <c r="E93" s="1364"/>
      <c r="F93" s="1364"/>
      <c r="G93" s="1364"/>
      <c r="H93" s="1364"/>
      <c r="I93" s="1364"/>
      <c r="J93" s="1364"/>
      <c r="K93" s="1364"/>
      <c r="L93" s="1364"/>
      <c r="M93" s="1364"/>
      <c r="N93" s="1364"/>
      <c r="O93" s="1364"/>
      <c r="P93" s="1364"/>
      <c r="Q93" s="1364"/>
      <c r="R93" s="1364"/>
      <c r="S93" s="1364"/>
      <c r="T93" s="1364"/>
      <c r="U93" s="1364"/>
      <c r="V93" s="1364"/>
      <c r="W93" s="1364"/>
      <c r="X93" s="1364"/>
      <c r="Y93" s="1364"/>
      <c r="Z93" s="1364"/>
      <c r="AA93" s="1364"/>
    </row>
    <row r="94" spans="1:27">
      <c r="A94" s="1364"/>
      <c r="B94" s="1364"/>
      <c r="C94" s="1364"/>
      <c r="D94" s="1364"/>
      <c r="E94" s="1364"/>
      <c r="F94" s="1364"/>
      <c r="G94" s="1364"/>
      <c r="H94" s="1364"/>
      <c r="I94" s="1364"/>
      <c r="J94" s="1364"/>
      <c r="K94" s="1364"/>
      <c r="L94" s="1364"/>
      <c r="M94" s="1364"/>
      <c r="N94" s="1364"/>
      <c r="O94" s="1364"/>
      <c r="P94" s="1364"/>
      <c r="Q94" s="1364"/>
      <c r="R94" s="1364"/>
      <c r="S94" s="1364"/>
      <c r="T94" s="1364"/>
      <c r="U94" s="1364"/>
      <c r="V94" s="1364"/>
      <c r="W94" s="1364"/>
      <c r="X94" s="1364"/>
      <c r="Y94" s="1364"/>
      <c r="Z94" s="1364"/>
      <c r="AA94" s="1364"/>
    </row>
    <row r="95" spans="1:27">
      <c r="A95" s="1364"/>
      <c r="B95" s="1364"/>
      <c r="C95" s="1364"/>
      <c r="D95" s="1364"/>
      <c r="E95" s="1364"/>
      <c r="F95" s="1364"/>
      <c r="G95" s="1364"/>
      <c r="H95" s="1364"/>
      <c r="I95" s="1364"/>
      <c r="J95" s="1364"/>
      <c r="K95" s="1364"/>
      <c r="L95" s="1364"/>
      <c r="M95" s="1364"/>
      <c r="N95" s="1364"/>
      <c r="O95" s="1364"/>
      <c r="P95" s="1364"/>
      <c r="Q95" s="1364"/>
      <c r="R95" s="1364"/>
      <c r="S95" s="1364"/>
      <c r="T95" s="1364"/>
      <c r="U95" s="1364"/>
      <c r="V95" s="1364"/>
      <c r="W95" s="1364"/>
      <c r="X95" s="1364"/>
      <c r="Y95" s="1364"/>
      <c r="Z95" s="1364"/>
      <c r="AA95" s="1364"/>
    </row>
    <row r="96" spans="1:27">
      <c r="A96" s="1364"/>
      <c r="B96" s="1364"/>
      <c r="C96" s="1364"/>
      <c r="D96" s="1364"/>
      <c r="E96" s="1364"/>
      <c r="F96" s="1364"/>
      <c r="G96" s="1364"/>
      <c r="H96" s="1364"/>
      <c r="I96" s="1364"/>
      <c r="J96" s="1364"/>
      <c r="K96" s="1364"/>
      <c r="L96" s="1364"/>
      <c r="M96" s="1364"/>
      <c r="N96" s="1364"/>
      <c r="O96" s="1364"/>
      <c r="P96" s="1364"/>
      <c r="Q96" s="1364"/>
      <c r="R96" s="1364"/>
      <c r="S96" s="1364"/>
      <c r="T96" s="1364"/>
      <c r="U96" s="1364"/>
      <c r="V96" s="1364"/>
      <c r="W96" s="1364"/>
      <c r="X96" s="1364"/>
      <c r="Y96" s="1364"/>
      <c r="Z96" s="1364"/>
      <c r="AA96" s="1364"/>
    </row>
    <row r="97" spans="1:27">
      <c r="A97" s="1364"/>
      <c r="B97" s="1364"/>
      <c r="C97" s="1364"/>
      <c r="D97" s="1364"/>
      <c r="E97" s="1364"/>
      <c r="F97" s="1364"/>
      <c r="G97" s="1364"/>
      <c r="H97" s="1364"/>
      <c r="I97" s="1364"/>
      <c r="J97" s="1364"/>
      <c r="K97" s="1364"/>
      <c r="L97" s="1364"/>
      <c r="M97" s="1364"/>
      <c r="N97" s="1364"/>
      <c r="O97" s="1364"/>
      <c r="P97" s="1364"/>
      <c r="Q97" s="1364"/>
      <c r="R97" s="1364"/>
      <c r="S97" s="1364"/>
      <c r="T97" s="1364"/>
      <c r="U97" s="1364"/>
      <c r="V97" s="1364"/>
      <c r="W97" s="1364"/>
      <c r="X97" s="1364"/>
      <c r="Y97" s="1364"/>
      <c r="Z97" s="1364"/>
      <c r="AA97" s="1364"/>
    </row>
    <row r="98" spans="1:27">
      <c r="A98" s="1364"/>
      <c r="B98" s="1364"/>
      <c r="C98" s="1364"/>
      <c r="D98" s="1364"/>
      <c r="E98" s="1364"/>
      <c r="F98" s="1364"/>
      <c r="G98" s="1364"/>
      <c r="H98" s="1364"/>
      <c r="I98" s="1364"/>
      <c r="J98" s="1364"/>
      <c r="K98" s="1364"/>
      <c r="L98" s="1364"/>
      <c r="M98" s="1364"/>
      <c r="N98" s="1364"/>
      <c r="O98" s="1364"/>
      <c r="P98" s="1364"/>
      <c r="Q98" s="1364"/>
      <c r="R98" s="1364"/>
      <c r="S98" s="1364"/>
      <c r="T98" s="1364"/>
      <c r="U98" s="1364"/>
      <c r="V98" s="1364"/>
      <c r="W98" s="1364"/>
      <c r="X98" s="1364"/>
      <c r="Y98" s="1364"/>
      <c r="Z98" s="1364"/>
      <c r="AA98" s="1364"/>
    </row>
    <row r="99" spans="1:27">
      <c r="A99" s="1364"/>
      <c r="B99" s="1364"/>
      <c r="C99" s="1364"/>
      <c r="D99" s="1364"/>
      <c r="E99" s="1364"/>
      <c r="F99" s="1364"/>
      <c r="G99" s="1364"/>
      <c r="H99" s="1364"/>
      <c r="I99" s="1364"/>
      <c r="J99" s="1364"/>
      <c r="K99" s="1364"/>
      <c r="L99" s="1364"/>
      <c r="M99" s="1364"/>
      <c r="N99" s="1364"/>
      <c r="O99" s="1364"/>
      <c r="P99" s="1364"/>
      <c r="Q99" s="1364"/>
      <c r="R99" s="1364"/>
      <c r="S99" s="1364"/>
      <c r="T99" s="1364"/>
      <c r="U99" s="1364"/>
      <c r="V99" s="1364"/>
      <c r="W99" s="1364"/>
      <c r="X99" s="1364"/>
      <c r="Y99" s="1364"/>
      <c r="Z99" s="1364"/>
      <c r="AA99" s="1364"/>
    </row>
    <row r="100" spans="1:27">
      <c r="A100" s="1364"/>
      <c r="B100" s="1364"/>
      <c r="C100" s="1364"/>
      <c r="D100" s="1364"/>
      <c r="E100" s="1364"/>
      <c r="F100" s="1364"/>
      <c r="G100" s="1364"/>
      <c r="H100" s="1364"/>
      <c r="I100" s="1364"/>
      <c r="J100" s="1364"/>
      <c r="K100" s="1364"/>
      <c r="L100" s="1364"/>
      <c r="M100" s="1364"/>
      <c r="N100" s="1364"/>
      <c r="O100" s="1364"/>
      <c r="P100" s="1364"/>
      <c r="Q100" s="1364"/>
      <c r="R100" s="1364"/>
      <c r="S100" s="1364"/>
      <c r="T100" s="1364"/>
      <c r="U100" s="1364"/>
      <c r="V100" s="1364"/>
      <c r="W100" s="1364"/>
      <c r="X100" s="1364"/>
      <c r="Y100" s="1364"/>
      <c r="Z100" s="1364"/>
      <c r="AA100" s="1364"/>
    </row>
    <row r="101" spans="1:27">
      <c r="A101" s="1364"/>
      <c r="B101" s="1364"/>
      <c r="C101" s="1364"/>
      <c r="D101" s="1364"/>
      <c r="E101" s="1364"/>
      <c r="F101" s="1364"/>
      <c r="G101" s="1364"/>
      <c r="H101" s="1364"/>
      <c r="I101" s="1364"/>
      <c r="J101" s="1364"/>
      <c r="K101" s="1364"/>
      <c r="L101" s="1364"/>
      <c r="M101" s="1364"/>
      <c r="N101" s="1364"/>
      <c r="O101" s="1364"/>
      <c r="P101" s="1364"/>
      <c r="Q101" s="1364"/>
      <c r="R101" s="1364"/>
      <c r="S101" s="1364"/>
      <c r="T101" s="1364"/>
      <c r="U101" s="1364"/>
      <c r="V101" s="1364"/>
      <c r="W101" s="1364"/>
      <c r="X101" s="1364"/>
      <c r="Y101" s="1364"/>
      <c r="Z101" s="1364"/>
      <c r="AA101" s="1364"/>
    </row>
    <row r="102" spans="1:27">
      <c r="A102" s="1364"/>
      <c r="B102" s="1364"/>
      <c r="C102" s="1364"/>
      <c r="D102" s="1364"/>
      <c r="E102" s="1364"/>
      <c r="F102" s="1364"/>
      <c r="G102" s="1364"/>
      <c r="H102" s="1364"/>
      <c r="I102" s="1364"/>
      <c r="J102" s="1364"/>
      <c r="K102" s="1364"/>
      <c r="L102" s="1364"/>
      <c r="M102" s="1364"/>
      <c r="N102" s="1364"/>
      <c r="O102" s="1364"/>
      <c r="P102" s="1364"/>
      <c r="Q102" s="1364"/>
      <c r="R102" s="1364"/>
      <c r="S102" s="1364"/>
      <c r="T102" s="1364"/>
      <c r="U102" s="1364"/>
      <c r="V102" s="1364"/>
      <c r="W102" s="1364"/>
      <c r="X102" s="1364"/>
      <c r="Y102" s="1364"/>
      <c r="Z102" s="1364"/>
      <c r="AA102" s="1364"/>
    </row>
    <row r="103" spans="1:27">
      <c r="A103" s="1364"/>
      <c r="B103" s="1364"/>
      <c r="D103" s="1364"/>
      <c r="E103" s="1364"/>
      <c r="F103" s="1364"/>
      <c r="G103" s="1364"/>
      <c r="H103" s="1364"/>
      <c r="I103" s="1364"/>
      <c r="J103" s="1364"/>
      <c r="K103" s="1364"/>
      <c r="L103" s="1364"/>
      <c r="M103" s="1364"/>
      <c r="N103" s="1364"/>
      <c r="O103" s="1364"/>
      <c r="P103" s="1364"/>
      <c r="Q103" s="1364"/>
      <c r="R103" s="1364"/>
      <c r="S103" s="1364"/>
      <c r="T103" s="1364"/>
      <c r="U103" s="1364"/>
      <c r="V103" s="1364"/>
      <c r="W103" s="1364"/>
      <c r="X103" s="1364"/>
      <c r="Y103" s="1364"/>
      <c r="Z103" s="1364"/>
      <c r="AA103" s="1364"/>
    </row>
    <row r="104" spans="1:27">
      <c r="A104" s="1364"/>
      <c r="B104" s="1364"/>
      <c r="D104" s="1364"/>
      <c r="E104" s="1364"/>
      <c r="F104" s="1364"/>
      <c r="G104" s="1364"/>
      <c r="H104" s="1364"/>
      <c r="I104" s="1364"/>
      <c r="J104" s="1364"/>
      <c r="K104" s="1364"/>
      <c r="L104" s="1364"/>
      <c r="M104" s="1364"/>
      <c r="N104" s="1364"/>
      <c r="O104" s="1364"/>
      <c r="P104" s="1364"/>
      <c r="Q104" s="1364"/>
      <c r="R104" s="1364"/>
      <c r="S104" s="1364"/>
      <c r="T104" s="1364"/>
      <c r="U104" s="1364"/>
      <c r="V104" s="1364"/>
      <c r="W104" s="1364"/>
      <c r="X104" s="1364"/>
      <c r="Y104" s="1364"/>
      <c r="Z104" s="1364"/>
      <c r="AA104" s="1364"/>
    </row>
    <row r="105" spans="1:27">
      <c r="A105" s="1364"/>
      <c r="B105" s="1364"/>
      <c r="D105" s="1364"/>
      <c r="E105" s="1364"/>
      <c r="F105" s="1364"/>
      <c r="G105" s="1364"/>
      <c r="H105" s="1364"/>
      <c r="I105" s="1364"/>
      <c r="J105" s="1364"/>
      <c r="K105" s="1364"/>
      <c r="L105" s="1364"/>
      <c r="M105" s="1364"/>
      <c r="N105" s="1364"/>
      <c r="O105" s="1364"/>
      <c r="P105" s="1364"/>
      <c r="Q105" s="1364"/>
      <c r="R105" s="1364"/>
      <c r="S105" s="1364"/>
      <c r="T105" s="1364"/>
      <c r="U105" s="1364"/>
      <c r="V105" s="1364"/>
      <c r="W105" s="1364"/>
      <c r="X105" s="1364"/>
      <c r="Y105" s="1364"/>
      <c r="Z105" s="1364"/>
      <c r="AA105" s="1364"/>
    </row>
    <row r="106" spans="1:27">
      <c r="A106" s="1364"/>
      <c r="B106" s="1364"/>
      <c r="D106" s="1364"/>
      <c r="E106" s="1364"/>
      <c r="F106" s="1364"/>
      <c r="G106" s="1364"/>
      <c r="H106" s="1364"/>
      <c r="I106" s="1364"/>
      <c r="J106" s="1364"/>
      <c r="K106" s="1364"/>
      <c r="L106" s="1364"/>
      <c r="M106" s="1364"/>
      <c r="N106" s="1364"/>
      <c r="O106" s="1364"/>
      <c r="P106" s="1364"/>
      <c r="Q106" s="1364"/>
      <c r="R106" s="1364"/>
      <c r="S106" s="1364"/>
      <c r="T106" s="1364"/>
      <c r="U106" s="1364"/>
      <c r="V106" s="1364"/>
      <c r="W106" s="1364"/>
      <c r="X106" s="1364"/>
      <c r="Y106" s="1364"/>
      <c r="Z106" s="1364"/>
      <c r="AA106" s="1364"/>
    </row>
    <row r="107" spans="1:27">
      <c r="A107" s="1364"/>
      <c r="B107" s="1364"/>
      <c r="D107" s="1364"/>
      <c r="E107" s="1364"/>
      <c r="F107" s="1364"/>
      <c r="G107" s="1364"/>
      <c r="H107" s="1364"/>
      <c r="I107" s="1364"/>
      <c r="J107" s="1364"/>
      <c r="K107" s="1364"/>
      <c r="L107" s="1364"/>
      <c r="M107" s="1364"/>
      <c r="N107" s="1364"/>
      <c r="O107" s="1364"/>
      <c r="P107" s="1364"/>
      <c r="Q107" s="1364"/>
      <c r="R107" s="1364"/>
      <c r="S107" s="1364"/>
      <c r="T107" s="1364"/>
      <c r="U107" s="1364"/>
      <c r="V107" s="1364"/>
      <c r="W107" s="1364"/>
      <c r="X107" s="1364"/>
      <c r="Y107" s="1364"/>
      <c r="Z107" s="1364"/>
      <c r="AA107" s="1364"/>
    </row>
    <row r="108" spans="1:27">
      <c r="A108" s="1364"/>
      <c r="B108" s="1364"/>
      <c r="D108" s="1364"/>
      <c r="E108" s="1364"/>
      <c r="F108" s="1364"/>
      <c r="G108" s="1364"/>
      <c r="H108" s="1364"/>
      <c r="I108" s="1364"/>
      <c r="J108" s="1364"/>
      <c r="K108" s="1364"/>
      <c r="L108" s="1364"/>
      <c r="M108" s="1364"/>
      <c r="N108" s="1364"/>
      <c r="O108" s="1364"/>
      <c r="P108" s="1364"/>
      <c r="Q108" s="1364"/>
      <c r="R108" s="1364"/>
      <c r="S108" s="1364"/>
      <c r="T108" s="1364"/>
      <c r="U108" s="1364"/>
      <c r="V108" s="1364"/>
      <c r="W108" s="1364"/>
      <c r="X108" s="1364"/>
      <c r="Y108" s="1364"/>
      <c r="Z108" s="1364"/>
      <c r="AA108" s="1364"/>
    </row>
    <row r="109" spans="1:27">
      <c r="A109" s="1364"/>
      <c r="B109" s="1364"/>
      <c r="D109" s="1364"/>
      <c r="E109" s="1364"/>
      <c r="F109" s="1364"/>
      <c r="G109" s="1364"/>
      <c r="H109" s="1364"/>
      <c r="I109" s="1364"/>
      <c r="J109" s="1364"/>
      <c r="K109" s="1364"/>
      <c r="L109" s="1364"/>
      <c r="M109" s="1364"/>
      <c r="O109" s="1364"/>
      <c r="P109" s="1364"/>
      <c r="Q109" s="1364"/>
      <c r="R109" s="1364"/>
      <c r="S109" s="1364"/>
      <c r="T109" s="1364"/>
      <c r="U109" s="1364"/>
      <c r="V109" s="1364"/>
      <c r="W109" s="1364"/>
      <c r="X109" s="1364"/>
      <c r="Y109" s="1364"/>
      <c r="Z109" s="1364"/>
      <c r="AA109" s="1364"/>
    </row>
  </sheetData>
  <sheetProtection algorithmName="SHA-512" hashValue="3hJ+xalo+E3RmleO4K3oa7bxc2278CF7U/VCNrQ16C29umBpxOJ0QEeco6buj38zcMk/PUu2ZB5kYwTQGkiuOA==" saltValue="auGm15nQpJGIHSuOfzUeqw==" spinCount="100000" sheet="1"/>
  <mergeCells count="7">
    <mergeCell ref="C22:F23"/>
    <mergeCell ref="J33:L33"/>
    <mergeCell ref="J31:K32"/>
    <mergeCell ref="J13:K13"/>
    <mergeCell ref="J23:J25"/>
    <mergeCell ref="L22:O26"/>
    <mergeCell ref="J17:L19"/>
  </mergeCells>
  <phoneticPr fontId="49" type="noConversion"/>
  <hyperlinks>
    <hyperlink ref="C11" r:id="rId1" xr:uid="{00000000-0004-0000-1A00-000000000000}"/>
    <hyperlink ref="C13" r:id="rId2" xr:uid="{00000000-0004-0000-1A00-000001000000}"/>
    <hyperlink ref="C15" location="'BA MOD CAL2'!A1" display="BA Modifier Calculation Tool" xr:uid="{00000000-0004-0000-1A00-000002000000}"/>
    <hyperlink ref="C42" r:id="rId3" display="DME Regulations TL - DME 29 - 03/05/10" xr:uid="{00000000-0004-0000-1A00-000003000000}"/>
    <hyperlink ref="C32" r:id="rId4" location="durable-medical-equipment-" xr:uid="{00000000-0004-0000-1A00-000004000000}"/>
    <hyperlink ref="C26" r:id="rId5" xr:uid="{00000000-0004-0000-1A00-000005000000}"/>
    <hyperlink ref="C9" r:id="rId6" display="Provider Library" xr:uid="{00000000-0004-0000-1A00-000006000000}"/>
    <hyperlink ref="C27" r:id="rId7" xr:uid="{00000000-0004-0000-1A00-000007000000}"/>
    <hyperlink ref="C25" r:id="rId8" location="durable-medical-equipment-" xr:uid="{00000000-0004-0000-1A00-000008000000}"/>
    <hyperlink ref="J33" r:id="rId9" display="BULLETIN 209 REGUARDING MUE PROCEDURE CODES" xr:uid="{00000000-0004-0000-1A00-000009000000}"/>
    <hyperlink ref="C20" location="'Discount Cal'!A1" display="'Discount Cal'!A1" xr:uid="{00000000-0004-0000-1A00-00000A000000}"/>
    <hyperlink ref="C19" location="'ENTERAL PROD CLASS'!A1" display="Enteral Product Classification List" xr:uid="{00000000-0004-0000-1A00-00000B000000}"/>
    <hyperlink ref="C17" location="'CALORIES ONLY2'!A1" display="BA Modifier Calculation Tool" xr:uid="{00000000-0004-0000-1A00-00000C000000}"/>
    <hyperlink ref="J35" r:id="rId10" xr:uid="{00000000-0004-0000-1A00-00000D000000}"/>
    <hyperlink ref="J9" r:id="rId11" xr:uid="{00000000-0004-0000-1A00-00000E000000}"/>
    <hyperlink ref="J13:K13" location="DOC!A1" display="PA to exceed the maximum allowable units" xr:uid="{00000000-0004-0000-1A00-00000F000000}"/>
    <hyperlink ref="C35" r:id="rId12" display="ALL PROVIDER  - BULLETINS (Link) " xr:uid="{00000000-0004-0000-1A00-000010000000}"/>
    <hyperlink ref="C33" r:id="rId13" display="ALL PROVIDER  - TL (Link) " xr:uid="{00000000-0004-0000-1A00-000011000000}"/>
    <hyperlink ref="C31" r:id="rId14" location="oxygen-provider-bulletins-" xr:uid="{00000000-0004-0000-1A00-000012000000}"/>
    <hyperlink ref="C37" r:id="rId15" location="oxygen-" xr:uid="{00000000-0004-0000-1A00-000013000000}"/>
    <hyperlink ref="C21" r:id="rId16" xr:uid="{00000000-0004-0000-1A00-000014000000}"/>
    <hyperlink ref="C36" r:id="rId17" location="durable-medical-equipment-" display="■  DME - Bulletins (Link) " xr:uid="{00000000-0004-0000-1A00-000015000000}"/>
    <hyperlink ref="C44" r:id="rId18" display="MH OXYGEN REGULATIONS-130 CMR 442.00" xr:uid="{00000000-0004-0000-1A00-000016000000}"/>
    <hyperlink ref="C22" location="'Job Aid'!A1" display="JOB AID - Provider Process for Managed-Care Entity (MCE) Recoupments " xr:uid="{00000000-0004-0000-1A00-000017000000}"/>
    <hyperlink ref="C22:F23" r:id="rId19" display="JOB AID - Provider Process for Managed-Care Entity (MCE) Recoupments " xr:uid="{00000000-0004-0000-1A00-000018000000}"/>
    <hyperlink ref="J11" location="'PA Oper Stand'!A1" display="Community Case Management (CCM)" xr:uid="{00000000-0004-0000-1A00-000019000000}"/>
    <hyperlink ref="J31:K32" r:id="rId20" display="BULLETIN 256- October 2015 - &quot;The Overpayment Disclosure Processs&quot;" xr:uid="{00000000-0004-0000-1A00-00001A000000}"/>
    <hyperlink ref="J33:L33" r:id="rId21" display="BULLETIN 209 REGUARDING MUE'S (Link)" xr:uid="{00000000-0004-0000-1A00-00001B000000}"/>
    <hyperlink ref="J34" r:id="rId22" xr:uid="{4C91BD0F-4AF5-4345-9CD8-8136A832E0F8}"/>
  </hyperlinks>
  <pageMargins left="0.75" right="0.75" top="1" bottom="1" header="0.5" footer="0.5"/>
  <pageSetup scale="70" orientation="landscape" r:id="rId23"/>
  <headerFooter alignWithMargins="0"/>
  <drawing r:id="rId2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tabColor theme="3" tint="0.39997558519241921"/>
  </sheetPr>
  <dimension ref="A1:H38"/>
  <sheetViews>
    <sheetView showGridLines="0" showRowColHeaders="0" zoomScale="90" zoomScaleNormal="90" workbookViewId="0">
      <pane ySplit="4" topLeftCell="A5" activePane="bottomLeft" state="frozen"/>
      <selection activeCell="C13" sqref="C13"/>
      <selection pane="bottomLeft" activeCell="A38" sqref="A1:H38"/>
    </sheetView>
  </sheetViews>
  <sheetFormatPr defaultColWidth="0" defaultRowHeight="12.5"/>
  <cols>
    <col min="1" max="1" width="35" style="132" customWidth="1"/>
    <col min="2" max="2" width="14.453125" style="153" customWidth="1"/>
    <col min="3" max="3" width="46.26953125" style="132" bestFit="1" customWidth="1"/>
    <col min="4" max="4" width="11.7265625" style="153" customWidth="1"/>
    <col min="5" max="5" width="22.1796875" style="153" customWidth="1"/>
    <col min="6" max="6" width="46.453125" style="132" customWidth="1"/>
    <col min="7" max="16384" width="0" style="132" hidden="1"/>
  </cols>
  <sheetData>
    <row r="1" spans="1:8" ht="22.5">
      <c r="A1" s="1890" t="s">
        <v>4780</v>
      </c>
      <c r="B1" s="1890"/>
      <c r="C1" s="1890"/>
      <c r="D1" s="1890"/>
      <c r="E1" s="1890"/>
      <c r="F1" s="1890"/>
      <c r="G1" s="1890"/>
      <c r="H1" s="1890"/>
    </row>
    <row r="2" spans="1:8" ht="22.5">
      <c r="A2" s="1890" t="s">
        <v>4781</v>
      </c>
      <c r="B2" s="1890"/>
      <c r="C2" s="1890"/>
      <c r="D2" s="1890"/>
      <c r="E2" s="1890"/>
      <c r="F2" s="1890"/>
      <c r="G2" s="1890"/>
      <c r="H2" s="1890"/>
    </row>
    <row r="3" spans="1:8" ht="21.75" customHeight="1">
      <c r="A3" s="1890" t="s">
        <v>4782</v>
      </c>
      <c r="B3" s="1890"/>
      <c r="C3" s="1890"/>
      <c r="D3" s="1890"/>
      <c r="E3" s="1890"/>
      <c r="F3" s="1890"/>
      <c r="G3" s="1890"/>
      <c r="H3" s="1890"/>
    </row>
    <row r="4" spans="1:8" ht="13.5" customHeight="1" thickBot="1">
      <c r="A4" s="847" t="s">
        <v>4783</v>
      </c>
      <c r="B4" s="367"/>
      <c r="C4" s="367"/>
      <c r="D4" s="367"/>
      <c r="E4" s="367"/>
      <c r="F4" s="367"/>
      <c r="G4" s="367"/>
      <c r="H4" s="367"/>
    </row>
    <row r="5" spans="1:8" ht="7.5" customHeight="1" thickBot="1">
      <c r="A5" s="1873"/>
      <c r="B5" s="1874"/>
      <c r="C5" s="1874"/>
      <c r="D5" s="1874"/>
      <c r="E5" s="1874"/>
      <c r="F5" s="1874"/>
      <c r="G5" s="1874"/>
      <c r="H5" s="1875"/>
    </row>
    <row r="6" spans="1:8" ht="18">
      <c r="A6" s="849" t="s">
        <v>4784</v>
      </c>
      <c r="B6" s="1895" t="s">
        <v>4785</v>
      </c>
      <c r="C6" s="1896"/>
      <c r="D6" s="848" t="s">
        <v>4786</v>
      </c>
      <c r="E6" s="850" t="s">
        <v>4787</v>
      </c>
      <c r="F6" s="1897" t="s">
        <v>4788</v>
      </c>
      <c r="G6" s="1898"/>
      <c r="H6" s="1899"/>
    </row>
    <row r="7" spans="1:8" ht="17.25" customHeight="1">
      <c r="A7" s="859" t="s">
        <v>4789</v>
      </c>
      <c r="B7" s="1891" t="s">
        <v>4790</v>
      </c>
      <c r="C7" s="1892"/>
      <c r="D7" s="864" t="s">
        <v>4791</v>
      </c>
      <c r="E7" s="854" t="s">
        <v>4792</v>
      </c>
      <c r="F7" s="1893" t="s">
        <v>4793</v>
      </c>
      <c r="G7" s="1893"/>
      <c r="H7" s="1894"/>
    </row>
    <row r="8" spans="1:8" ht="17.25" customHeight="1">
      <c r="A8" s="859" t="s">
        <v>4794</v>
      </c>
      <c r="B8" s="1891" t="s">
        <v>4795</v>
      </c>
      <c r="C8" s="1905"/>
      <c r="D8" s="855" t="s">
        <v>4796</v>
      </c>
      <c r="E8" s="856" t="s">
        <v>4797</v>
      </c>
      <c r="F8" s="1900" t="s">
        <v>4798</v>
      </c>
      <c r="G8" s="1901"/>
      <c r="H8" s="1902"/>
    </row>
    <row r="9" spans="1:8" ht="17.25" customHeight="1">
      <c r="A9" s="1650" t="s">
        <v>4799</v>
      </c>
      <c r="B9" s="1906" t="s">
        <v>4800</v>
      </c>
      <c r="C9" s="1907"/>
      <c r="D9" s="866">
        <v>1028</v>
      </c>
      <c r="E9" s="851" t="s">
        <v>4801</v>
      </c>
      <c r="F9" s="1908" t="s">
        <v>4802</v>
      </c>
      <c r="G9" s="1909"/>
      <c r="H9" s="1910"/>
    </row>
    <row r="10" spans="1:8" ht="17.25" customHeight="1">
      <c r="A10" s="853" t="s">
        <v>4803</v>
      </c>
      <c r="B10" s="1931" t="s">
        <v>4804</v>
      </c>
      <c r="C10" s="1932"/>
      <c r="D10" s="865" t="s">
        <v>4805</v>
      </c>
      <c r="E10" s="851" t="s">
        <v>4806</v>
      </c>
      <c r="F10" s="1916" t="s">
        <v>4807</v>
      </c>
      <c r="G10" s="1917"/>
      <c r="H10" s="1918"/>
    </row>
    <row r="11" spans="1:8" ht="18" customHeight="1">
      <c r="A11" s="1650" t="s">
        <v>4808</v>
      </c>
      <c r="B11" s="1911" t="s">
        <v>4800</v>
      </c>
      <c r="C11" s="1912"/>
      <c r="D11" s="851">
        <v>341</v>
      </c>
      <c r="E11" s="1651" t="s">
        <v>4809</v>
      </c>
      <c r="F11" s="1913" t="s">
        <v>4810</v>
      </c>
      <c r="G11" s="1914"/>
      <c r="H11" s="1915"/>
    </row>
    <row r="12" spans="1:8" ht="16">
      <c r="A12" s="853" t="s">
        <v>4811</v>
      </c>
      <c r="B12" s="1891" t="s">
        <v>4800</v>
      </c>
      <c r="C12" s="1892"/>
      <c r="D12" s="865" t="s">
        <v>4812</v>
      </c>
      <c r="E12" s="851" t="s">
        <v>4813</v>
      </c>
      <c r="F12" s="1916" t="s">
        <v>4814</v>
      </c>
      <c r="G12" s="1917"/>
      <c r="H12" s="1918"/>
    </row>
    <row r="13" spans="1:8" ht="16.5" thickBot="1">
      <c r="A13" s="867" t="s">
        <v>4815</v>
      </c>
      <c r="B13" s="1903" t="s">
        <v>4816</v>
      </c>
      <c r="C13" s="1904"/>
      <c r="D13" s="868" t="s">
        <v>4817</v>
      </c>
      <c r="E13" s="868" t="s">
        <v>4818</v>
      </c>
      <c r="F13" s="1919" t="s">
        <v>4819</v>
      </c>
      <c r="G13" s="1920"/>
      <c r="H13" s="1921"/>
    </row>
    <row r="14" spans="1:8" ht="7.5" customHeight="1" thickBot="1">
      <c r="A14" s="1873"/>
      <c r="B14" s="1874"/>
      <c r="C14" s="1874"/>
      <c r="D14" s="1874"/>
      <c r="E14" s="1874"/>
      <c r="F14" s="1874"/>
      <c r="G14" s="1874"/>
      <c r="H14" s="1875"/>
    </row>
    <row r="15" spans="1:8" ht="17.25" customHeight="1">
      <c r="A15" s="1876" t="s">
        <v>4820</v>
      </c>
      <c r="B15" s="1877"/>
      <c r="C15" s="1877"/>
      <c r="D15" s="1877"/>
      <c r="E15" s="1877"/>
      <c r="F15" s="1877"/>
      <c r="G15" s="1877"/>
      <c r="H15" s="1878"/>
    </row>
    <row r="16" spans="1:8" ht="17.25" customHeight="1">
      <c r="A16" s="860" t="s">
        <v>4821</v>
      </c>
      <c r="B16" s="857"/>
      <c r="C16" s="857"/>
      <c r="D16" s="857"/>
      <c r="E16" s="857"/>
      <c r="F16" s="857"/>
      <c r="G16" s="857"/>
      <c r="H16" s="858"/>
    </row>
    <row r="17" spans="1:8" ht="17.25" customHeight="1">
      <c r="A17" s="1879" t="s">
        <v>4822</v>
      </c>
      <c r="B17" s="1880"/>
      <c r="C17" s="1880"/>
      <c r="D17" s="1880"/>
      <c r="E17" s="1880"/>
      <c r="F17" s="1880"/>
      <c r="G17" s="1880"/>
      <c r="H17" s="1881"/>
    </row>
    <row r="18" spans="1:8" ht="18" customHeight="1">
      <c r="A18" s="1879" t="s">
        <v>4823</v>
      </c>
      <c r="B18" s="1880"/>
      <c r="C18" s="1880"/>
      <c r="D18" s="1880"/>
      <c r="E18" s="1880"/>
      <c r="F18" s="1880"/>
      <c r="G18" s="1880"/>
      <c r="H18" s="1881"/>
    </row>
    <row r="19" spans="1:8" ht="16">
      <c r="A19" s="1879" t="s">
        <v>4824</v>
      </c>
      <c r="B19" s="1880"/>
      <c r="C19" s="1880"/>
      <c r="D19" s="1880"/>
      <c r="E19" s="1880"/>
      <c r="F19" s="1880"/>
      <c r="G19" s="1880"/>
      <c r="H19" s="1881"/>
    </row>
    <row r="20" spans="1:8" ht="16.5" thickBot="1">
      <c r="A20" s="1933" t="s">
        <v>4825</v>
      </c>
      <c r="B20" s="1934"/>
      <c r="C20" s="1934"/>
      <c r="D20" s="1934"/>
      <c r="E20" s="1934"/>
      <c r="F20" s="1934"/>
      <c r="G20" s="1934"/>
      <c r="H20" s="1935"/>
    </row>
    <row r="21" spans="1:8" ht="7.5" customHeight="1" thickBot="1">
      <c r="A21" s="1873"/>
      <c r="B21" s="1874"/>
      <c r="C21" s="1874"/>
      <c r="D21" s="1874"/>
      <c r="E21" s="1874"/>
      <c r="F21" s="1874"/>
      <c r="G21" s="1874"/>
      <c r="H21" s="1875"/>
    </row>
    <row r="22" spans="1:8" ht="17.5">
      <c r="A22" s="1930" t="s">
        <v>4826</v>
      </c>
      <c r="B22" s="1927"/>
      <c r="C22" s="848" t="s">
        <v>4827</v>
      </c>
      <c r="D22" s="1895" t="s">
        <v>4828</v>
      </c>
      <c r="E22" s="1896"/>
      <c r="F22" s="1896"/>
      <c r="G22" s="1927"/>
      <c r="H22" s="861" t="s">
        <v>4786</v>
      </c>
    </row>
    <row r="23" spans="1:8" ht="17.25" customHeight="1">
      <c r="A23" s="1888" t="s">
        <v>4829</v>
      </c>
      <c r="B23" s="1889"/>
      <c r="C23" s="862" t="s">
        <v>4830</v>
      </c>
      <c r="D23" s="1928" t="s">
        <v>4831</v>
      </c>
      <c r="E23" s="1929"/>
      <c r="F23" s="1929"/>
      <c r="G23" s="1889"/>
      <c r="H23" s="863">
        <v>3744</v>
      </c>
    </row>
    <row r="24" spans="1:8" ht="16">
      <c r="A24" s="1884" t="s">
        <v>4832</v>
      </c>
      <c r="B24" s="1885"/>
      <c r="C24" s="862" t="s">
        <v>4833</v>
      </c>
      <c r="D24" s="1886" t="s">
        <v>4834</v>
      </c>
      <c r="E24" s="1887"/>
      <c r="F24" s="1887"/>
      <c r="G24" s="1885"/>
      <c r="H24" s="863">
        <v>8744</v>
      </c>
    </row>
    <row r="25" spans="1:8" ht="16">
      <c r="A25" s="1884" t="s">
        <v>4835</v>
      </c>
      <c r="B25" s="1885"/>
      <c r="C25" s="854" t="s">
        <v>4836</v>
      </c>
      <c r="D25" s="1886" t="s">
        <v>4837</v>
      </c>
      <c r="E25" s="1887"/>
      <c r="F25" s="1887"/>
      <c r="G25" s="1885"/>
      <c r="H25" s="869">
        <v>1932</v>
      </c>
    </row>
    <row r="26" spans="1:8" ht="17.25" customHeight="1">
      <c r="A26" s="1884" t="s">
        <v>4838</v>
      </c>
      <c r="B26" s="1885"/>
      <c r="C26" s="854" t="s">
        <v>4830</v>
      </c>
      <c r="D26" s="1886" t="s">
        <v>4839</v>
      </c>
      <c r="E26" s="1887"/>
      <c r="F26" s="1887"/>
      <c r="G26" s="1885"/>
      <c r="H26" s="869">
        <v>6441</v>
      </c>
    </row>
    <row r="27" spans="1:8" ht="17.25" customHeight="1">
      <c r="A27" s="1884" t="s">
        <v>4840</v>
      </c>
      <c r="B27" s="1885"/>
      <c r="C27" s="854" t="s">
        <v>4841</v>
      </c>
      <c r="D27" s="1924" t="s">
        <v>4842</v>
      </c>
      <c r="E27" s="1925"/>
      <c r="F27" s="1925"/>
      <c r="G27" s="1926"/>
      <c r="H27" s="869">
        <v>9000</v>
      </c>
    </row>
    <row r="28" spans="1:8" ht="16">
      <c r="A28" s="1884" t="s">
        <v>4843</v>
      </c>
      <c r="B28" s="1885"/>
      <c r="C28" s="854" t="s">
        <v>4833</v>
      </c>
      <c r="D28" s="1886" t="s">
        <v>4844</v>
      </c>
      <c r="E28" s="1887"/>
      <c r="F28" s="1887"/>
      <c r="G28" s="1885"/>
      <c r="H28" s="870" t="s">
        <v>4845</v>
      </c>
    </row>
    <row r="29" spans="1:8" ht="16">
      <c r="A29" s="1884" t="s">
        <v>4846</v>
      </c>
      <c r="B29" s="1885"/>
      <c r="C29" s="854" t="s">
        <v>4847</v>
      </c>
      <c r="D29" s="1886" t="s">
        <v>4848</v>
      </c>
      <c r="E29" s="1887"/>
      <c r="F29" s="1887"/>
      <c r="G29" s="1885"/>
      <c r="H29" s="870" t="s">
        <v>4849</v>
      </c>
    </row>
    <row r="30" spans="1:8" ht="16">
      <c r="A30" s="1884" t="s">
        <v>4850</v>
      </c>
      <c r="B30" s="1885"/>
      <c r="C30" s="854" t="s">
        <v>4833</v>
      </c>
      <c r="D30" s="1886" t="s">
        <v>4851</v>
      </c>
      <c r="E30" s="1887"/>
      <c r="F30" s="1887"/>
      <c r="G30" s="1885"/>
      <c r="H30" s="870" t="s">
        <v>4852</v>
      </c>
    </row>
    <row r="31" spans="1:8" ht="16">
      <c r="A31" s="1884" t="s">
        <v>4853</v>
      </c>
      <c r="B31" s="1885"/>
      <c r="C31" s="854" t="s">
        <v>4841</v>
      </c>
      <c r="D31" s="1886" t="s">
        <v>4842</v>
      </c>
      <c r="E31" s="1887"/>
      <c r="F31" s="1887"/>
      <c r="G31" s="1885"/>
      <c r="H31" s="870" t="s">
        <v>4854</v>
      </c>
    </row>
    <row r="32" spans="1:8" ht="17.25" customHeight="1">
      <c r="A32" s="1884" t="s">
        <v>4855</v>
      </c>
      <c r="B32" s="1885"/>
      <c r="C32" s="854" t="s">
        <v>4856</v>
      </c>
      <c r="D32" s="1886" t="s">
        <v>4857</v>
      </c>
      <c r="E32" s="1887"/>
      <c r="F32" s="1887"/>
      <c r="G32" s="1885"/>
      <c r="H32" s="870" t="s">
        <v>4858</v>
      </c>
    </row>
    <row r="33" spans="1:8" ht="17.25" customHeight="1" thickBot="1">
      <c r="A33" s="1884" t="s">
        <v>4859</v>
      </c>
      <c r="B33" s="1885"/>
      <c r="C33" s="854" t="s">
        <v>4847</v>
      </c>
      <c r="D33" s="1886" t="s">
        <v>4848</v>
      </c>
      <c r="E33" s="1887"/>
      <c r="F33" s="1887"/>
      <c r="G33" s="1885"/>
      <c r="H33" s="869">
        <v>6334</v>
      </c>
    </row>
    <row r="34" spans="1:8" ht="8.25" customHeight="1" thickBot="1">
      <c r="A34" s="1873"/>
      <c r="B34" s="1874"/>
      <c r="C34" s="1874"/>
      <c r="D34" s="1874"/>
      <c r="E34" s="1874"/>
      <c r="F34" s="1874"/>
      <c r="G34" s="1874"/>
      <c r="H34" s="1875"/>
    </row>
    <row r="35" spans="1:8" ht="18" customHeight="1">
      <c r="A35" s="849" t="s">
        <v>4860</v>
      </c>
      <c r="B35" s="1895" t="s">
        <v>4785</v>
      </c>
      <c r="C35" s="1896"/>
      <c r="D35" s="848" t="s">
        <v>4786</v>
      </c>
      <c r="E35" s="850" t="s">
        <v>4787</v>
      </c>
      <c r="F35" s="1897" t="s">
        <v>4788</v>
      </c>
      <c r="G35" s="1898"/>
      <c r="H35" s="1899"/>
    </row>
    <row r="36" spans="1:8" ht="16">
      <c r="A36" s="852" t="s">
        <v>4861</v>
      </c>
      <c r="B36" s="1882" t="s">
        <v>4862</v>
      </c>
      <c r="C36" s="1883"/>
      <c r="D36" s="855" t="s">
        <v>4863</v>
      </c>
      <c r="E36" s="856" t="s">
        <v>4864</v>
      </c>
      <c r="F36" s="1900" t="s">
        <v>4865</v>
      </c>
      <c r="G36" s="1901"/>
      <c r="H36" s="1902"/>
    </row>
    <row r="37" spans="1:8" ht="16.5" thickBot="1">
      <c r="A37" s="852" t="s">
        <v>4866</v>
      </c>
      <c r="B37" s="1922" t="s">
        <v>4867</v>
      </c>
      <c r="C37" s="1923"/>
      <c r="D37" s="855" t="s">
        <v>4817</v>
      </c>
      <c r="E37" s="856" t="s">
        <v>4868</v>
      </c>
      <c r="F37" s="1900" t="s">
        <v>4869</v>
      </c>
      <c r="G37" s="1901"/>
      <c r="H37" s="1902"/>
    </row>
    <row r="38" spans="1:8" ht="13" thickBot="1">
      <c r="A38" s="1873"/>
      <c r="B38" s="1874"/>
      <c r="C38" s="1874"/>
      <c r="D38" s="1874"/>
      <c r="E38" s="1874"/>
      <c r="F38" s="1874"/>
      <c r="G38" s="1874"/>
      <c r="H38" s="1875"/>
    </row>
  </sheetData>
  <sheetProtection password="EF6F" sheet="1" objects="1" scenarios="1"/>
  <mergeCells count="59">
    <mergeCell ref="A38:H38"/>
    <mergeCell ref="B10:C10"/>
    <mergeCell ref="F10:H10"/>
    <mergeCell ref="F37:H37"/>
    <mergeCell ref="A20:H20"/>
    <mergeCell ref="F35:H35"/>
    <mergeCell ref="A34:H34"/>
    <mergeCell ref="D32:G32"/>
    <mergeCell ref="A32:B32"/>
    <mergeCell ref="B35:C35"/>
    <mergeCell ref="A28:B28"/>
    <mergeCell ref="A27:B27"/>
    <mergeCell ref="D28:G28"/>
    <mergeCell ref="A24:B24"/>
    <mergeCell ref="D24:G24"/>
    <mergeCell ref="D30:G30"/>
    <mergeCell ref="B37:C37"/>
    <mergeCell ref="D27:G27"/>
    <mergeCell ref="D22:G22"/>
    <mergeCell ref="D25:G25"/>
    <mergeCell ref="D23:G23"/>
    <mergeCell ref="A22:B22"/>
    <mergeCell ref="A26:B26"/>
    <mergeCell ref="D26:G26"/>
    <mergeCell ref="F36:H36"/>
    <mergeCell ref="D29:G29"/>
    <mergeCell ref="A25:B25"/>
    <mergeCell ref="F8:H8"/>
    <mergeCell ref="B13:C13"/>
    <mergeCell ref="B8:C8"/>
    <mergeCell ref="B12:C12"/>
    <mergeCell ref="B9:C9"/>
    <mergeCell ref="F9:H9"/>
    <mergeCell ref="B11:C11"/>
    <mergeCell ref="F11:H11"/>
    <mergeCell ref="F12:H12"/>
    <mergeCell ref="F13:H13"/>
    <mergeCell ref="A1:H1"/>
    <mergeCell ref="A3:H3"/>
    <mergeCell ref="A2:H2"/>
    <mergeCell ref="B7:C7"/>
    <mergeCell ref="F7:H7"/>
    <mergeCell ref="A5:H5"/>
    <mergeCell ref="B6:C6"/>
    <mergeCell ref="F6:H6"/>
    <mergeCell ref="A14:H14"/>
    <mergeCell ref="A15:H15"/>
    <mergeCell ref="A18:H18"/>
    <mergeCell ref="A17:H17"/>
    <mergeCell ref="B36:C36"/>
    <mergeCell ref="A31:B31"/>
    <mergeCell ref="A29:B29"/>
    <mergeCell ref="A30:B30"/>
    <mergeCell ref="A33:B33"/>
    <mergeCell ref="D33:G33"/>
    <mergeCell ref="D31:G31"/>
    <mergeCell ref="A23:B23"/>
    <mergeCell ref="A21:H21"/>
    <mergeCell ref="A19:H19"/>
  </mergeCells>
  <phoneticPr fontId="49" type="noConversion"/>
  <hyperlinks>
    <hyperlink ref="F13" r:id="rId1" xr:uid="{00000000-0004-0000-1B00-000000000000}"/>
    <hyperlink ref="A16" r:id="rId2" xr:uid="{00000000-0004-0000-1B00-000001000000}"/>
    <hyperlink ref="F37" r:id="rId3" xr:uid="{00000000-0004-0000-1B00-000002000000}"/>
    <hyperlink ref="F10" r:id="rId4" xr:uid="{00000000-0004-0000-1B00-000003000000}"/>
    <hyperlink ref="F7" r:id="rId5" xr:uid="{00000000-0004-0000-1B00-000004000000}"/>
    <hyperlink ref="F9" r:id="rId6" xr:uid="{00000000-0004-0000-1B00-000005000000}"/>
    <hyperlink ref="F11" r:id="rId7" xr:uid="{00000000-0004-0000-1B00-000006000000}"/>
    <hyperlink ref="F12" r:id="rId8" display="Kerri.Ikenberry@umassmed.edu" xr:uid="{00000000-0004-0000-1B00-000007000000}"/>
    <hyperlink ref="F8" r:id="rId9" xr:uid="{00000000-0004-0000-1B00-000008000000}"/>
    <hyperlink ref="F36" r:id="rId10" xr:uid="{00000000-0004-0000-1B00-000009000000}"/>
  </hyperlinks>
  <pageMargins left="0" right="0" top="0" bottom="0" header="0.5" footer="0.5"/>
  <pageSetup paperSize="5" scale="95" orientation="landscape" r:id="rId11"/>
  <headerFooter alignWithMargins="0"/>
  <drawing r:id="rId1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dimension ref="A5:J199"/>
  <sheetViews>
    <sheetView showGridLines="0" showRowColHeaders="0" workbookViewId="0">
      <pane ySplit="7" topLeftCell="A8" activePane="bottomLeft" state="frozen"/>
      <selection activeCell="C13" sqref="C13"/>
      <selection pane="bottomLeft" activeCell="C13" sqref="C13"/>
    </sheetView>
  </sheetViews>
  <sheetFormatPr defaultColWidth="8.7265625" defaultRowHeight="12.5"/>
  <cols>
    <col min="1" max="1" width="13.453125" customWidth="1"/>
  </cols>
  <sheetData>
    <row r="5" spans="1:10" ht="14">
      <c r="A5" s="136" t="s">
        <v>4870</v>
      </c>
    </row>
    <row r="6" spans="1:10" ht="6" customHeight="1"/>
    <row r="7" spans="1:10" ht="28">
      <c r="A7" s="134" t="s">
        <v>4871</v>
      </c>
      <c r="B7" s="1936" t="s">
        <v>4872</v>
      </c>
      <c r="C7" s="1936"/>
      <c r="D7" s="1936"/>
      <c r="E7" s="1936"/>
      <c r="F7" s="1936"/>
      <c r="G7" s="1936"/>
      <c r="H7" s="133"/>
      <c r="I7" s="133"/>
      <c r="J7" s="133"/>
    </row>
    <row r="8" spans="1:10" ht="25">
      <c r="A8" s="137" t="s">
        <v>2191</v>
      </c>
      <c r="B8" s="1368" t="s">
        <v>4873</v>
      </c>
      <c r="C8" s="1368" t="s">
        <v>4874</v>
      </c>
      <c r="D8" s="1368" t="s">
        <v>4875</v>
      </c>
      <c r="E8" s="1368" t="s">
        <v>4876</v>
      </c>
      <c r="F8" s="1368" t="s">
        <v>4877</v>
      </c>
      <c r="G8" s="1368" t="s">
        <v>4878</v>
      </c>
      <c r="H8" s="1369"/>
      <c r="I8" s="1369"/>
    </row>
    <row r="9" spans="1:10" ht="25">
      <c r="A9" s="137" t="s">
        <v>2203</v>
      </c>
      <c r="B9" s="1368" t="s">
        <v>4873</v>
      </c>
      <c r="C9" s="1368" t="s">
        <v>4874</v>
      </c>
      <c r="D9" s="1368" t="s">
        <v>4875</v>
      </c>
      <c r="E9" s="1368" t="s">
        <v>4876</v>
      </c>
      <c r="F9" s="1368" t="s">
        <v>4877</v>
      </c>
      <c r="G9" s="1368" t="s">
        <v>4878</v>
      </c>
      <c r="H9" s="1369"/>
      <c r="I9" s="1369"/>
    </row>
    <row r="10" spans="1:10" ht="25">
      <c r="A10" s="138" t="s">
        <v>2227</v>
      </c>
      <c r="B10" s="1368" t="s">
        <v>4879</v>
      </c>
      <c r="C10" s="1368" t="s">
        <v>4880</v>
      </c>
      <c r="D10" s="1368" t="s">
        <v>4881</v>
      </c>
      <c r="E10" s="1368" t="s">
        <v>4882</v>
      </c>
      <c r="F10" s="1370"/>
      <c r="G10" s="1370"/>
      <c r="H10" s="1369"/>
      <c r="I10" s="1369"/>
    </row>
    <row r="11" spans="1:10" ht="25">
      <c r="A11" s="137" t="s">
        <v>2238</v>
      </c>
      <c r="B11" s="1371" t="s">
        <v>4883</v>
      </c>
      <c r="C11" s="1371" t="s">
        <v>4884</v>
      </c>
      <c r="D11" s="1371" t="s">
        <v>4885</v>
      </c>
      <c r="E11" s="1370"/>
      <c r="F11" s="1370"/>
      <c r="G11" s="1370"/>
      <c r="H11" s="1369"/>
      <c r="I11" s="1369"/>
    </row>
    <row r="12" spans="1:10" ht="25">
      <c r="A12" s="137" t="s">
        <v>2249</v>
      </c>
      <c r="B12" s="1371" t="s">
        <v>4883</v>
      </c>
      <c r="C12" s="1371" t="s">
        <v>4884</v>
      </c>
      <c r="D12" s="1371" t="s">
        <v>4885</v>
      </c>
      <c r="E12" s="1371"/>
      <c r="F12" s="1370"/>
      <c r="G12" s="1370"/>
      <c r="H12" s="1369"/>
      <c r="I12" s="1369"/>
    </row>
    <row r="13" spans="1:10" ht="25">
      <c r="A13" s="138" t="s">
        <v>2263</v>
      </c>
      <c r="B13" s="1371" t="s">
        <v>4883</v>
      </c>
      <c r="C13" s="1371" t="s">
        <v>4884</v>
      </c>
      <c r="D13" s="1371" t="s">
        <v>4885</v>
      </c>
      <c r="E13" s="1371"/>
      <c r="F13" s="1370"/>
      <c r="G13" s="1370"/>
      <c r="H13" s="1369"/>
      <c r="I13" s="1369"/>
    </row>
    <row r="14" spans="1:10" ht="25">
      <c r="A14" s="138" t="s">
        <v>2272</v>
      </c>
      <c r="B14" s="1371" t="s">
        <v>4883</v>
      </c>
      <c r="C14" s="1371" t="s">
        <v>4884</v>
      </c>
      <c r="D14" s="1371" t="s">
        <v>4885</v>
      </c>
      <c r="E14" s="1370"/>
      <c r="F14" s="1370"/>
      <c r="G14" s="1370"/>
      <c r="H14" s="1369"/>
      <c r="I14" s="1369"/>
    </row>
    <row r="15" spans="1:10" ht="25">
      <c r="A15" s="137" t="s">
        <v>2276</v>
      </c>
      <c r="B15" s="1368" t="s">
        <v>4873</v>
      </c>
      <c r="C15" s="1368" t="s">
        <v>4874</v>
      </c>
      <c r="D15" s="1368" t="s">
        <v>4875</v>
      </c>
      <c r="E15" s="1368" t="s">
        <v>4876</v>
      </c>
      <c r="F15" s="1368" t="s">
        <v>4877</v>
      </c>
      <c r="G15" s="1368" t="s">
        <v>4878</v>
      </c>
      <c r="H15" s="135"/>
      <c r="I15" s="135"/>
      <c r="J15" s="133"/>
    </row>
    <row r="16" spans="1:10" ht="25">
      <c r="A16" s="137" t="s">
        <v>2286</v>
      </c>
      <c r="B16" s="1368" t="s">
        <v>4873</v>
      </c>
      <c r="C16" s="1368" t="s">
        <v>4874</v>
      </c>
      <c r="D16" s="1368" t="s">
        <v>4886</v>
      </c>
      <c r="E16" s="1368" t="s">
        <v>4875</v>
      </c>
      <c r="F16" s="1370"/>
      <c r="G16" s="1370"/>
      <c r="H16" s="1369"/>
      <c r="I16" s="1369"/>
    </row>
    <row r="17" spans="1:9" ht="25">
      <c r="A17" s="138" t="s">
        <v>4887</v>
      </c>
      <c r="B17" s="1371" t="s">
        <v>4883</v>
      </c>
      <c r="C17" s="1371" t="s">
        <v>4884</v>
      </c>
      <c r="D17" s="1371" t="s">
        <v>4885</v>
      </c>
      <c r="E17" s="1371"/>
      <c r="F17" s="1370"/>
      <c r="G17" s="1370"/>
      <c r="H17" s="1369"/>
      <c r="I17" s="1369"/>
    </row>
    <row r="18" spans="1:9" ht="25">
      <c r="A18" s="137" t="s">
        <v>2347</v>
      </c>
      <c r="B18" s="1368" t="s">
        <v>4873</v>
      </c>
      <c r="C18" s="1368" t="s">
        <v>4874</v>
      </c>
      <c r="D18" s="1368" t="s">
        <v>4875</v>
      </c>
      <c r="E18" s="1368" t="s">
        <v>4876</v>
      </c>
      <c r="F18" s="1368" t="s">
        <v>4877</v>
      </c>
      <c r="G18" s="1368" t="s">
        <v>4878</v>
      </c>
      <c r="H18" s="1369"/>
      <c r="I18" s="1369"/>
    </row>
    <row r="19" spans="1:9" ht="25">
      <c r="A19" s="138" t="s">
        <v>2392</v>
      </c>
      <c r="B19" s="1371" t="s">
        <v>4883</v>
      </c>
      <c r="C19" s="1371" t="s">
        <v>4884</v>
      </c>
      <c r="D19" s="1371" t="s">
        <v>4885</v>
      </c>
      <c r="E19" s="1370"/>
      <c r="F19" s="1370"/>
      <c r="G19" s="1370"/>
      <c r="H19" s="1369"/>
      <c r="I19" s="1369"/>
    </row>
    <row r="20" spans="1:9" ht="25">
      <c r="A20" s="138" t="s">
        <v>2411</v>
      </c>
      <c r="B20" s="1371" t="s">
        <v>4883</v>
      </c>
      <c r="C20" s="1371" t="s">
        <v>4884</v>
      </c>
      <c r="D20" s="1371" t="s">
        <v>4885</v>
      </c>
      <c r="E20" s="1370"/>
      <c r="F20" s="1370"/>
      <c r="G20" s="1370"/>
      <c r="H20" s="1369"/>
      <c r="I20" s="1369"/>
    </row>
    <row r="21" spans="1:9" ht="25">
      <c r="A21" s="138" t="s">
        <v>2418</v>
      </c>
      <c r="B21" s="1368" t="s">
        <v>4873</v>
      </c>
      <c r="C21" s="1368" t="s">
        <v>4874</v>
      </c>
      <c r="D21" s="1368" t="s">
        <v>4875</v>
      </c>
      <c r="E21" s="1368" t="s">
        <v>4876</v>
      </c>
      <c r="F21" s="1368" t="s">
        <v>4877</v>
      </c>
      <c r="G21" s="1368" t="s">
        <v>4878</v>
      </c>
      <c r="H21" s="1369"/>
      <c r="I21" s="1369"/>
    </row>
    <row r="22" spans="1:9" ht="25">
      <c r="A22" s="138" t="s">
        <v>2425</v>
      </c>
      <c r="B22" s="1371" t="s">
        <v>4883</v>
      </c>
      <c r="C22" s="1371" t="s">
        <v>4884</v>
      </c>
      <c r="D22" s="1371" t="s">
        <v>4885</v>
      </c>
      <c r="E22" s="1370"/>
      <c r="F22" s="1370"/>
      <c r="G22" s="1370"/>
      <c r="H22" s="1369"/>
      <c r="I22" s="1369"/>
    </row>
    <row r="23" spans="1:9" ht="25">
      <c r="A23" s="138" t="s">
        <v>2430</v>
      </c>
      <c r="B23" s="1368" t="s">
        <v>4876</v>
      </c>
      <c r="C23" s="1368" t="s">
        <v>4888</v>
      </c>
      <c r="D23" s="1368" t="s">
        <v>4889</v>
      </c>
      <c r="E23" s="1370"/>
      <c r="F23" s="1370"/>
      <c r="G23" s="1370"/>
      <c r="H23" s="1369"/>
      <c r="I23" s="1369"/>
    </row>
    <row r="24" spans="1:9" ht="25">
      <c r="A24" s="138" t="s">
        <v>2434</v>
      </c>
      <c r="B24" s="1368" t="s">
        <v>4873</v>
      </c>
      <c r="C24" s="1368" t="s">
        <v>4874</v>
      </c>
      <c r="D24" s="1368" t="s">
        <v>4875</v>
      </c>
      <c r="E24" s="1368" t="s">
        <v>4876</v>
      </c>
      <c r="F24" s="1368" t="s">
        <v>4877</v>
      </c>
      <c r="G24" s="1368" t="s">
        <v>4878</v>
      </c>
      <c r="H24" s="1369"/>
      <c r="I24" s="1369"/>
    </row>
    <row r="25" spans="1:9" ht="25">
      <c r="A25" s="138" t="s">
        <v>2636</v>
      </c>
      <c r="B25" s="1371" t="s">
        <v>4883</v>
      </c>
      <c r="C25" s="1371" t="s">
        <v>4884</v>
      </c>
      <c r="D25" s="1371" t="s">
        <v>4885</v>
      </c>
      <c r="E25" s="1371"/>
      <c r="F25" s="1370"/>
      <c r="G25" s="1370"/>
      <c r="H25" s="1369"/>
      <c r="I25" s="1369"/>
    </row>
    <row r="26" spans="1:9" ht="25">
      <c r="A26" s="138" t="s">
        <v>2639</v>
      </c>
      <c r="B26" s="1371" t="s">
        <v>4883</v>
      </c>
      <c r="C26" s="1371" t="s">
        <v>4884</v>
      </c>
      <c r="D26" s="1371" t="s">
        <v>4885</v>
      </c>
      <c r="E26" s="1370"/>
      <c r="F26" s="1370"/>
      <c r="G26" s="1370"/>
      <c r="H26" s="1369"/>
      <c r="I26" s="1369"/>
    </row>
    <row r="27" spans="1:9" ht="25">
      <c r="A27" s="138" t="s">
        <v>2649</v>
      </c>
      <c r="B27" s="1368" t="s">
        <v>4873</v>
      </c>
      <c r="C27" s="1368" t="s">
        <v>4874</v>
      </c>
      <c r="D27" s="1368" t="s">
        <v>4875</v>
      </c>
      <c r="E27" s="1368" t="s">
        <v>4876</v>
      </c>
      <c r="F27" s="1368" t="s">
        <v>4877</v>
      </c>
      <c r="G27" s="1368" t="s">
        <v>4878</v>
      </c>
      <c r="H27" s="1369"/>
      <c r="I27" s="1369"/>
    </row>
    <row r="28" spans="1:9" ht="25">
      <c r="A28" s="138" t="s">
        <v>2662</v>
      </c>
      <c r="B28" s="1371" t="s">
        <v>4883</v>
      </c>
      <c r="C28" s="1371" t="s">
        <v>4884</v>
      </c>
      <c r="D28" s="1371" t="s">
        <v>4885</v>
      </c>
      <c r="E28" s="1370"/>
      <c r="F28" s="1370"/>
      <c r="G28" s="1370"/>
      <c r="H28" s="1369"/>
      <c r="I28" s="1369"/>
    </row>
    <row r="29" spans="1:9" ht="25">
      <c r="A29" s="138" t="s">
        <v>2665</v>
      </c>
      <c r="B29" s="1371" t="s">
        <v>4883</v>
      </c>
      <c r="C29" s="1371" t="s">
        <v>4884</v>
      </c>
      <c r="D29" s="1371" t="s">
        <v>4885</v>
      </c>
      <c r="E29" s="1370"/>
      <c r="F29" s="1370"/>
      <c r="G29" s="1370"/>
      <c r="H29" s="1369"/>
      <c r="I29" s="1369"/>
    </row>
    <row r="30" spans="1:9" ht="25">
      <c r="A30" s="138" t="s">
        <v>2667</v>
      </c>
      <c r="B30" s="1371" t="s">
        <v>4883</v>
      </c>
      <c r="C30" s="1371" t="s">
        <v>4884</v>
      </c>
      <c r="D30" s="1371" t="s">
        <v>4885</v>
      </c>
      <c r="E30" s="1370"/>
      <c r="F30" s="1370"/>
      <c r="G30" s="1370"/>
      <c r="H30" s="1369"/>
      <c r="I30" s="1369"/>
    </row>
    <row r="31" spans="1:9" ht="25">
      <c r="A31" s="138" t="s">
        <v>2674</v>
      </c>
      <c r="B31" s="1371" t="s">
        <v>4883</v>
      </c>
      <c r="C31" s="1371" t="s">
        <v>4884</v>
      </c>
      <c r="D31" s="1371" t="s">
        <v>4885</v>
      </c>
      <c r="E31" s="1370"/>
      <c r="F31" s="1370"/>
      <c r="G31" s="1370"/>
      <c r="H31" s="1369"/>
      <c r="I31" s="1369"/>
    </row>
    <row r="32" spans="1:9" ht="25">
      <c r="A32" s="138" t="s">
        <v>2680</v>
      </c>
      <c r="B32" s="1371" t="s">
        <v>4883</v>
      </c>
      <c r="C32" s="1371" t="s">
        <v>4884</v>
      </c>
      <c r="D32" s="1371" t="s">
        <v>4885</v>
      </c>
      <c r="E32" s="1370"/>
      <c r="F32" s="1370"/>
      <c r="G32" s="1370"/>
      <c r="H32" s="1369"/>
      <c r="I32" s="1369"/>
    </row>
    <row r="33" spans="1:9" ht="25">
      <c r="A33" s="138" t="s">
        <v>2688</v>
      </c>
      <c r="B33" s="1371" t="s">
        <v>4883</v>
      </c>
      <c r="C33" s="1371" t="s">
        <v>4884</v>
      </c>
      <c r="D33" s="1371" t="s">
        <v>4885</v>
      </c>
      <c r="E33" s="1370"/>
      <c r="F33" s="1370"/>
      <c r="G33" s="1370"/>
      <c r="H33" s="1369"/>
      <c r="I33" s="1369"/>
    </row>
    <row r="34" spans="1:9" ht="25">
      <c r="A34" s="138" t="s">
        <v>2692</v>
      </c>
      <c r="B34" s="1371" t="s">
        <v>4883</v>
      </c>
      <c r="C34" s="1371" t="s">
        <v>4884</v>
      </c>
      <c r="D34" s="1371" t="s">
        <v>4885</v>
      </c>
      <c r="E34" s="1370"/>
      <c r="F34" s="1370"/>
      <c r="G34" s="1370"/>
      <c r="H34" s="1369"/>
      <c r="I34" s="1369"/>
    </row>
    <row r="35" spans="1:9" ht="25">
      <c r="A35" s="138" t="s">
        <v>2697</v>
      </c>
      <c r="B35" s="1371" t="s">
        <v>4883</v>
      </c>
      <c r="C35" s="1371" t="s">
        <v>4884</v>
      </c>
      <c r="D35" s="1371" t="s">
        <v>4885</v>
      </c>
      <c r="E35" s="1370"/>
      <c r="F35" s="1370"/>
      <c r="G35" s="1370"/>
      <c r="H35" s="1369"/>
      <c r="I35" s="1369"/>
    </row>
    <row r="36" spans="1:9" ht="25">
      <c r="A36" s="138" t="s">
        <v>2701</v>
      </c>
      <c r="B36" s="1371" t="s">
        <v>4883</v>
      </c>
      <c r="C36" s="1371" t="s">
        <v>4884</v>
      </c>
      <c r="D36" s="1371" t="s">
        <v>4885</v>
      </c>
      <c r="E36" s="1370"/>
      <c r="F36" s="1370"/>
      <c r="G36" s="1370"/>
      <c r="H36" s="1369"/>
      <c r="I36" s="1369"/>
    </row>
    <row r="37" spans="1:9" ht="25">
      <c r="A37" s="138" t="s">
        <v>2706</v>
      </c>
      <c r="B37" s="1371" t="s">
        <v>4883</v>
      </c>
      <c r="C37" s="1371" t="s">
        <v>4884</v>
      </c>
      <c r="D37" s="1371" t="s">
        <v>4885</v>
      </c>
      <c r="E37" s="1370"/>
      <c r="F37" s="1370"/>
      <c r="G37" s="1370"/>
      <c r="H37" s="1369"/>
      <c r="I37" s="1369"/>
    </row>
    <row r="38" spans="1:9" ht="25">
      <c r="A38" s="138" t="s">
        <v>2711</v>
      </c>
      <c r="B38" s="1371" t="s">
        <v>4883</v>
      </c>
      <c r="C38" s="1371" t="s">
        <v>4884</v>
      </c>
      <c r="D38" s="1371" t="s">
        <v>4885</v>
      </c>
      <c r="E38" s="1370"/>
      <c r="F38" s="1370"/>
      <c r="G38" s="1370"/>
      <c r="H38" s="1369"/>
      <c r="I38" s="1369"/>
    </row>
    <row r="39" spans="1:9" ht="25">
      <c r="A39" s="138" t="s">
        <v>2714</v>
      </c>
      <c r="B39" s="1371" t="s">
        <v>4883</v>
      </c>
      <c r="C39" s="1371" t="s">
        <v>4884</v>
      </c>
      <c r="D39" s="1371" t="s">
        <v>4885</v>
      </c>
      <c r="E39" s="1370"/>
      <c r="F39" s="1370"/>
      <c r="G39" s="1370"/>
      <c r="H39" s="1369"/>
      <c r="I39" s="1369"/>
    </row>
    <row r="40" spans="1:9" ht="25">
      <c r="A40" s="138" t="s">
        <v>2716</v>
      </c>
      <c r="B40" s="1371" t="s">
        <v>4883</v>
      </c>
      <c r="C40" s="1371" t="s">
        <v>4884</v>
      </c>
      <c r="D40" s="1371" t="s">
        <v>4885</v>
      </c>
      <c r="E40" s="1370"/>
      <c r="F40" s="1370"/>
      <c r="G40" s="1370"/>
      <c r="H40" s="1369"/>
      <c r="I40" s="1369"/>
    </row>
    <row r="41" spans="1:9" ht="25">
      <c r="A41" s="138" t="s">
        <v>2719</v>
      </c>
      <c r="B41" s="1371" t="s">
        <v>4883</v>
      </c>
      <c r="C41" s="1371" t="s">
        <v>4884</v>
      </c>
      <c r="D41" s="1371" t="s">
        <v>4885</v>
      </c>
      <c r="E41" s="1370"/>
      <c r="F41" s="1370"/>
      <c r="G41" s="1370"/>
      <c r="H41" s="1369"/>
      <c r="I41" s="1369"/>
    </row>
    <row r="42" spans="1:9" ht="25">
      <c r="A42" s="138" t="s">
        <v>2722</v>
      </c>
      <c r="B42" s="1371" t="s">
        <v>4883</v>
      </c>
      <c r="C42" s="1371" t="s">
        <v>4884</v>
      </c>
      <c r="D42" s="1371" t="s">
        <v>4885</v>
      </c>
      <c r="E42" s="1370"/>
      <c r="F42" s="1370"/>
      <c r="G42" s="1370"/>
      <c r="H42" s="1369"/>
      <c r="I42" s="1369"/>
    </row>
    <row r="43" spans="1:9" ht="25">
      <c r="A43" s="138" t="s">
        <v>2725</v>
      </c>
      <c r="B43" s="1371" t="s">
        <v>4883</v>
      </c>
      <c r="C43" s="1371" t="s">
        <v>4884</v>
      </c>
      <c r="D43" s="1371" t="s">
        <v>4885</v>
      </c>
      <c r="E43" s="1370"/>
      <c r="F43" s="1370"/>
      <c r="G43" s="1370"/>
      <c r="H43" s="1369"/>
      <c r="I43" s="1369"/>
    </row>
    <row r="44" spans="1:9" ht="25">
      <c r="A44" s="138" t="s">
        <v>2733</v>
      </c>
      <c r="B44" s="1371" t="s">
        <v>4883</v>
      </c>
      <c r="C44" s="1371" t="s">
        <v>4884</v>
      </c>
      <c r="D44" s="1371" t="s">
        <v>4885</v>
      </c>
      <c r="E44" s="1370"/>
      <c r="F44" s="1370"/>
      <c r="G44" s="1370"/>
      <c r="H44" s="1369"/>
      <c r="I44" s="1369"/>
    </row>
    <row r="45" spans="1:9" ht="25">
      <c r="A45" s="138" t="s">
        <v>2927</v>
      </c>
      <c r="B45" s="1368" t="s">
        <v>4873</v>
      </c>
      <c r="C45" s="1368" t="s">
        <v>4874</v>
      </c>
      <c r="D45" s="1368" t="s">
        <v>4875</v>
      </c>
      <c r="E45" s="1368" t="s">
        <v>4876</v>
      </c>
      <c r="F45" s="1368" t="s">
        <v>4877</v>
      </c>
      <c r="G45" s="1368" t="s">
        <v>4878</v>
      </c>
      <c r="H45" s="1369"/>
      <c r="I45" s="1369"/>
    </row>
    <row r="46" spans="1:9" ht="25">
      <c r="A46" s="138" t="s">
        <v>2933</v>
      </c>
      <c r="B46" s="1368" t="s">
        <v>4873</v>
      </c>
      <c r="C46" s="1368" t="s">
        <v>4874</v>
      </c>
      <c r="D46" s="1368" t="s">
        <v>4875</v>
      </c>
      <c r="E46" s="1368" t="s">
        <v>4876</v>
      </c>
      <c r="F46" s="1368" t="s">
        <v>4877</v>
      </c>
      <c r="G46" s="1368" t="s">
        <v>4878</v>
      </c>
      <c r="H46" s="1369"/>
      <c r="I46" s="1369"/>
    </row>
    <row r="47" spans="1:9" ht="25">
      <c r="A47" s="138" t="s">
        <v>2940</v>
      </c>
      <c r="B47" s="1368" t="s">
        <v>4873</v>
      </c>
      <c r="C47" s="1368" t="s">
        <v>4874</v>
      </c>
      <c r="D47" s="1368" t="s">
        <v>4875</v>
      </c>
      <c r="E47" s="1368" t="s">
        <v>4876</v>
      </c>
      <c r="F47" s="1368" t="s">
        <v>4877</v>
      </c>
      <c r="G47" s="1368" t="s">
        <v>4878</v>
      </c>
      <c r="H47" s="1369"/>
      <c r="I47" s="1369"/>
    </row>
    <row r="48" spans="1:9" ht="25">
      <c r="A48" s="138" t="s">
        <v>2944</v>
      </c>
      <c r="B48" s="1368" t="s">
        <v>4873</v>
      </c>
      <c r="C48" s="1368" t="s">
        <v>4874</v>
      </c>
      <c r="D48" s="1368" t="s">
        <v>4875</v>
      </c>
      <c r="E48" s="1368" t="s">
        <v>4876</v>
      </c>
      <c r="F48" s="1368" t="s">
        <v>4877</v>
      </c>
      <c r="G48" s="1368" t="s">
        <v>4878</v>
      </c>
      <c r="H48" s="1369"/>
      <c r="I48" s="1369"/>
    </row>
    <row r="49" spans="1:9" ht="25">
      <c r="A49" s="138" t="s">
        <v>2950</v>
      </c>
      <c r="B49" s="1368" t="s">
        <v>4873</v>
      </c>
      <c r="C49" s="1368" t="s">
        <v>4874</v>
      </c>
      <c r="D49" s="1368" t="s">
        <v>4875</v>
      </c>
      <c r="E49" s="1368" t="s">
        <v>4876</v>
      </c>
      <c r="F49" s="1368" t="s">
        <v>4877</v>
      </c>
      <c r="G49" s="1368" t="s">
        <v>4878</v>
      </c>
      <c r="H49" s="1369"/>
      <c r="I49" s="1369"/>
    </row>
    <row r="50" spans="1:9" ht="25">
      <c r="A50" s="138" t="s">
        <v>2956</v>
      </c>
      <c r="B50" s="1368" t="s">
        <v>4873</v>
      </c>
      <c r="C50" s="1368" t="s">
        <v>4874</v>
      </c>
      <c r="D50" s="1368" t="s">
        <v>4875</v>
      </c>
      <c r="E50" s="1368" t="s">
        <v>4876</v>
      </c>
      <c r="F50" s="1368" t="s">
        <v>4877</v>
      </c>
      <c r="G50" s="1368" t="s">
        <v>4878</v>
      </c>
      <c r="H50" s="1369"/>
      <c r="I50" s="1369"/>
    </row>
    <row r="51" spans="1:9" ht="25">
      <c r="A51" s="138" t="s">
        <v>2961</v>
      </c>
      <c r="B51" s="1368" t="s">
        <v>4873</v>
      </c>
      <c r="C51" s="1368" t="s">
        <v>4874</v>
      </c>
      <c r="D51" s="1368" t="s">
        <v>4875</v>
      </c>
      <c r="E51" s="1368" t="s">
        <v>4876</v>
      </c>
      <c r="F51" s="1368" t="s">
        <v>4877</v>
      </c>
      <c r="G51" s="1368" t="s">
        <v>4878</v>
      </c>
      <c r="H51" s="1369"/>
      <c r="I51" s="1369"/>
    </row>
    <row r="52" spans="1:9" ht="25">
      <c r="A52" s="138" t="s">
        <v>2967</v>
      </c>
      <c r="B52" s="1368" t="s">
        <v>4873</v>
      </c>
      <c r="C52" s="1368" t="s">
        <v>4874</v>
      </c>
      <c r="D52" s="1368" t="s">
        <v>4875</v>
      </c>
      <c r="E52" s="1368" t="s">
        <v>4876</v>
      </c>
      <c r="F52" s="1368" t="s">
        <v>4877</v>
      </c>
      <c r="G52" s="1368" t="s">
        <v>4878</v>
      </c>
      <c r="H52" s="1369"/>
      <c r="I52" s="1369"/>
    </row>
    <row r="53" spans="1:9" ht="25">
      <c r="A53" s="138" t="s">
        <v>2971</v>
      </c>
      <c r="B53" s="1368" t="s">
        <v>4873</v>
      </c>
      <c r="C53" s="1368" t="s">
        <v>4874</v>
      </c>
      <c r="D53" s="1368" t="s">
        <v>4875</v>
      </c>
      <c r="E53" s="1368" t="s">
        <v>4876</v>
      </c>
      <c r="F53" s="1368" t="s">
        <v>4877</v>
      </c>
      <c r="G53" s="1368" t="s">
        <v>4878</v>
      </c>
      <c r="H53" s="1369"/>
      <c r="I53" s="1369"/>
    </row>
    <row r="54" spans="1:9" ht="25">
      <c r="A54" s="138" t="s">
        <v>2978</v>
      </c>
      <c r="B54" s="1368" t="s">
        <v>4873</v>
      </c>
      <c r="C54" s="1368" t="s">
        <v>4874</v>
      </c>
      <c r="D54" s="1368" t="s">
        <v>4875</v>
      </c>
      <c r="E54" s="1368" t="s">
        <v>4876</v>
      </c>
      <c r="F54" s="1368" t="s">
        <v>4877</v>
      </c>
      <c r="G54" s="1368" t="s">
        <v>4878</v>
      </c>
      <c r="H54" s="1369"/>
      <c r="I54" s="1369"/>
    </row>
    <row r="55" spans="1:9" ht="25">
      <c r="A55" s="138" t="s">
        <v>2982</v>
      </c>
      <c r="B55" s="1368" t="s">
        <v>4873</v>
      </c>
      <c r="C55" s="1368" t="s">
        <v>4874</v>
      </c>
      <c r="D55" s="1368" t="s">
        <v>4875</v>
      </c>
      <c r="E55" s="1368" t="s">
        <v>4876</v>
      </c>
      <c r="F55" s="1368" t="s">
        <v>4877</v>
      </c>
      <c r="G55" s="1368" t="s">
        <v>4878</v>
      </c>
      <c r="H55" s="1369"/>
      <c r="I55" s="1369"/>
    </row>
    <row r="56" spans="1:9" ht="25">
      <c r="A56" s="138" t="s">
        <v>2989</v>
      </c>
      <c r="B56" s="1368" t="s">
        <v>4873</v>
      </c>
      <c r="C56" s="1368" t="s">
        <v>4874</v>
      </c>
      <c r="D56" s="1368" t="s">
        <v>4875</v>
      </c>
      <c r="E56" s="1368" t="s">
        <v>4876</v>
      </c>
      <c r="F56" s="1368" t="s">
        <v>4877</v>
      </c>
      <c r="G56" s="1368" t="s">
        <v>4878</v>
      </c>
      <c r="H56" s="1369"/>
      <c r="I56" s="1369"/>
    </row>
    <row r="57" spans="1:9" ht="25">
      <c r="A57" s="138" t="s">
        <v>2994</v>
      </c>
      <c r="B57" s="1368" t="s">
        <v>4873</v>
      </c>
      <c r="C57" s="1368" t="s">
        <v>4874</v>
      </c>
      <c r="D57" s="1368" t="s">
        <v>4875</v>
      </c>
      <c r="E57" s="1368" t="s">
        <v>4876</v>
      </c>
      <c r="F57" s="1368" t="s">
        <v>4877</v>
      </c>
      <c r="G57" s="1368" t="s">
        <v>4878</v>
      </c>
      <c r="H57" s="1369"/>
      <c r="I57" s="1369"/>
    </row>
    <row r="58" spans="1:9" ht="25">
      <c r="A58" s="138" t="s">
        <v>2996</v>
      </c>
      <c r="B58" s="1368" t="s">
        <v>4873</v>
      </c>
      <c r="C58" s="1368" t="s">
        <v>4874</v>
      </c>
      <c r="D58" s="1368" t="s">
        <v>4875</v>
      </c>
      <c r="E58" s="1368" t="s">
        <v>4876</v>
      </c>
      <c r="F58" s="1368" t="s">
        <v>4877</v>
      </c>
      <c r="G58" s="1368" t="s">
        <v>4878</v>
      </c>
      <c r="H58" s="1369"/>
      <c r="I58" s="1369"/>
    </row>
    <row r="59" spans="1:9" ht="25">
      <c r="A59" s="138" t="s">
        <v>3002</v>
      </c>
      <c r="B59" s="1368" t="s">
        <v>4873</v>
      </c>
      <c r="C59" s="1368" t="s">
        <v>4874</v>
      </c>
      <c r="D59" s="1368" t="s">
        <v>4875</v>
      </c>
      <c r="E59" s="1368" t="s">
        <v>4876</v>
      </c>
      <c r="F59" s="1368" t="s">
        <v>4877</v>
      </c>
      <c r="G59" s="1368" t="s">
        <v>4878</v>
      </c>
      <c r="H59" s="1369"/>
      <c r="I59" s="1369"/>
    </row>
    <row r="60" spans="1:9" ht="25">
      <c r="A60" s="138" t="s">
        <v>3158</v>
      </c>
      <c r="B60" s="1368" t="s">
        <v>4873</v>
      </c>
      <c r="C60" s="1368" t="s">
        <v>4874</v>
      </c>
      <c r="D60" s="1368" t="s">
        <v>4875</v>
      </c>
      <c r="E60" s="1368"/>
      <c r="F60" s="1368"/>
      <c r="G60" s="1368"/>
      <c r="H60" s="1369"/>
      <c r="I60" s="1369"/>
    </row>
    <row r="61" spans="1:9" ht="25">
      <c r="A61" s="138" t="s">
        <v>3162</v>
      </c>
      <c r="B61" s="1368" t="s">
        <v>4873</v>
      </c>
      <c r="C61" s="1368" t="s">
        <v>4874</v>
      </c>
      <c r="D61" s="1368" t="s">
        <v>4875</v>
      </c>
      <c r="E61" s="1368"/>
      <c r="F61" s="1368"/>
      <c r="G61" s="1368"/>
      <c r="H61" s="1369"/>
      <c r="I61" s="1369"/>
    </row>
    <row r="62" spans="1:9" ht="25">
      <c r="A62" s="138" t="s">
        <v>3165</v>
      </c>
      <c r="B62" s="1368" t="s">
        <v>4873</v>
      </c>
      <c r="C62" s="1368" t="s">
        <v>4874</v>
      </c>
      <c r="D62" s="1368" t="s">
        <v>4875</v>
      </c>
      <c r="E62" s="1368"/>
      <c r="F62" s="1368"/>
      <c r="G62" s="1368"/>
      <c r="H62" s="1369"/>
      <c r="I62" s="1369"/>
    </row>
    <row r="63" spans="1:9" ht="25">
      <c r="A63" s="138" t="s">
        <v>3174</v>
      </c>
      <c r="B63" s="1368" t="s">
        <v>4873</v>
      </c>
      <c r="C63" s="1368" t="s">
        <v>4874</v>
      </c>
      <c r="D63" s="1368" t="s">
        <v>4875</v>
      </c>
      <c r="E63" s="1368"/>
      <c r="F63" s="1368"/>
      <c r="G63" s="1368"/>
      <c r="H63" s="1369"/>
      <c r="I63" s="1369"/>
    </row>
    <row r="64" spans="1:9" ht="25">
      <c r="A64" s="138" t="s">
        <v>3177</v>
      </c>
      <c r="B64" s="1368" t="s">
        <v>4873</v>
      </c>
      <c r="C64" s="1368" t="s">
        <v>4874</v>
      </c>
      <c r="D64" s="1368" t="s">
        <v>4875</v>
      </c>
      <c r="E64" s="1368"/>
      <c r="F64" s="1368"/>
      <c r="G64" s="1368"/>
      <c r="H64" s="1369"/>
      <c r="I64" s="1369"/>
    </row>
    <row r="65" spans="1:9" ht="25">
      <c r="A65" s="138" t="s">
        <v>3181</v>
      </c>
      <c r="B65" s="1368" t="s">
        <v>4873</v>
      </c>
      <c r="C65" s="1368" t="s">
        <v>4874</v>
      </c>
      <c r="D65" s="1368" t="s">
        <v>4875</v>
      </c>
      <c r="E65" s="1368"/>
      <c r="F65" s="1368"/>
      <c r="G65" s="1368"/>
      <c r="H65" s="1369"/>
      <c r="I65" s="1369"/>
    </row>
    <row r="66" spans="1:9" ht="25">
      <c r="A66" s="138" t="s">
        <v>3183</v>
      </c>
      <c r="B66" s="1368" t="s">
        <v>4873</v>
      </c>
      <c r="C66" s="1368" t="s">
        <v>4874</v>
      </c>
      <c r="D66" s="1368" t="s">
        <v>4875</v>
      </c>
      <c r="E66" s="1368"/>
      <c r="F66" s="1368"/>
      <c r="G66" s="1368"/>
      <c r="H66" s="1369"/>
      <c r="I66" s="1369"/>
    </row>
    <row r="67" spans="1:9" ht="25">
      <c r="A67" s="138" t="s">
        <v>3185</v>
      </c>
      <c r="B67" s="1368" t="s">
        <v>4873</v>
      </c>
      <c r="C67" s="1368" t="s">
        <v>4874</v>
      </c>
      <c r="D67" s="1368" t="s">
        <v>4875</v>
      </c>
      <c r="E67" s="1368"/>
      <c r="F67" s="1368"/>
      <c r="G67" s="1368"/>
      <c r="H67" s="1369"/>
      <c r="I67" s="1369"/>
    </row>
    <row r="68" spans="1:9" ht="25">
      <c r="A68" s="138" t="s">
        <v>3235</v>
      </c>
      <c r="B68" s="1368" t="s">
        <v>4873</v>
      </c>
      <c r="C68" s="1368" t="s">
        <v>4874</v>
      </c>
      <c r="D68" s="1368" t="s">
        <v>4875</v>
      </c>
      <c r="E68" s="1368" t="s">
        <v>4876</v>
      </c>
      <c r="F68" s="1368" t="s">
        <v>4877</v>
      </c>
      <c r="G68" s="1368" t="s">
        <v>4878</v>
      </c>
      <c r="H68" s="1369"/>
      <c r="I68" s="1369"/>
    </row>
    <row r="69" spans="1:9" ht="25">
      <c r="A69" s="138" t="s">
        <v>3251</v>
      </c>
      <c r="B69" s="1368" t="s">
        <v>4873</v>
      </c>
      <c r="C69" s="1368" t="s">
        <v>4874</v>
      </c>
      <c r="D69" s="1368" t="s">
        <v>4875</v>
      </c>
      <c r="E69" s="1368" t="s">
        <v>4876</v>
      </c>
      <c r="F69" s="1368" t="s">
        <v>4877</v>
      </c>
      <c r="G69" s="1368" t="s">
        <v>4878</v>
      </c>
      <c r="H69" s="1369"/>
      <c r="I69" s="1369"/>
    </row>
    <row r="70" spans="1:9" ht="25">
      <c r="A70" s="138" t="s">
        <v>3256</v>
      </c>
      <c r="B70" s="1368" t="s">
        <v>4873</v>
      </c>
      <c r="C70" s="1368" t="s">
        <v>4874</v>
      </c>
      <c r="D70" s="1368" t="s">
        <v>4875</v>
      </c>
      <c r="E70" s="1368" t="s">
        <v>4876</v>
      </c>
      <c r="F70" s="1368" t="s">
        <v>4877</v>
      </c>
      <c r="G70" s="1368" t="s">
        <v>4878</v>
      </c>
      <c r="H70" s="1369"/>
      <c r="I70" s="1369"/>
    </row>
    <row r="71" spans="1:9" ht="25">
      <c r="A71" s="138" t="s">
        <v>3260</v>
      </c>
      <c r="B71" s="1368" t="s">
        <v>4873</v>
      </c>
      <c r="C71" s="1368" t="s">
        <v>4874</v>
      </c>
      <c r="D71" s="1368" t="s">
        <v>4875</v>
      </c>
      <c r="E71" s="1368" t="s">
        <v>4876</v>
      </c>
      <c r="F71" s="1368" t="s">
        <v>4877</v>
      </c>
      <c r="G71" s="1368" t="s">
        <v>4878</v>
      </c>
      <c r="H71" s="1369"/>
      <c r="I71" s="1369"/>
    </row>
    <row r="72" spans="1:9" ht="25">
      <c r="A72" s="138" t="s">
        <v>3267</v>
      </c>
      <c r="B72" s="1368" t="s">
        <v>4873</v>
      </c>
      <c r="C72" s="1368" t="s">
        <v>4874</v>
      </c>
      <c r="D72" s="1368" t="s">
        <v>4875</v>
      </c>
      <c r="E72" s="1368" t="s">
        <v>4876</v>
      </c>
      <c r="F72" s="1368" t="s">
        <v>4877</v>
      </c>
      <c r="G72" s="1368" t="s">
        <v>4878</v>
      </c>
      <c r="H72" s="1369"/>
      <c r="I72" s="1369"/>
    </row>
    <row r="73" spans="1:9" ht="25">
      <c r="A73" s="138" t="s">
        <v>3269</v>
      </c>
      <c r="B73" s="1368" t="s">
        <v>4873</v>
      </c>
      <c r="C73" s="1368" t="s">
        <v>4874</v>
      </c>
      <c r="D73" s="1368" t="s">
        <v>4875</v>
      </c>
      <c r="E73" s="1368" t="s">
        <v>4876</v>
      </c>
      <c r="F73" s="1368" t="s">
        <v>4877</v>
      </c>
      <c r="G73" s="1368" t="s">
        <v>4878</v>
      </c>
      <c r="H73" s="1369"/>
      <c r="I73" s="1369"/>
    </row>
    <row r="74" spans="1:9" ht="25">
      <c r="A74" s="138" t="s">
        <v>3271</v>
      </c>
      <c r="B74" s="1368" t="s">
        <v>4873</v>
      </c>
      <c r="C74" s="1368" t="s">
        <v>4874</v>
      </c>
      <c r="D74" s="1368" t="s">
        <v>4875</v>
      </c>
      <c r="E74" s="1368" t="s">
        <v>4876</v>
      </c>
      <c r="F74" s="1368" t="s">
        <v>4877</v>
      </c>
      <c r="G74" s="1368" t="s">
        <v>4878</v>
      </c>
      <c r="H74" s="1369"/>
      <c r="I74" s="1369"/>
    </row>
    <row r="75" spans="1:9" ht="25">
      <c r="A75" s="138" t="s">
        <v>3275</v>
      </c>
      <c r="B75" s="1368" t="s">
        <v>4873</v>
      </c>
      <c r="C75" s="1368" t="s">
        <v>4874</v>
      </c>
      <c r="D75" s="1368" t="s">
        <v>4875</v>
      </c>
      <c r="E75" s="1368" t="s">
        <v>4876</v>
      </c>
      <c r="F75" s="1368" t="s">
        <v>4877</v>
      </c>
      <c r="G75" s="1368" t="s">
        <v>4878</v>
      </c>
      <c r="H75" s="1369"/>
      <c r="I75" s="1369"/>
    </row>
    <row r="76" spans="1:9" ht="25">
      <c r="A76" s="138" t="s">
        <v>3279</v>
      </c>
      <c r="B76" s="1368" t="s">
        <v>4873</v>
      </c>
      <c r="C76" s="1368" t="s">
        <v>4874</v>
      </c>
      <c r="D76" s="1368" t="s">
        <v>4875</v>
      </c>
      <c r="E76" s="1368" t="s">
        <v>4876</v>
      </c>
      <c r="F76" s="1368" t="s">
        <v>4877</v>
      </c>
      <c r="G76" s="1368" t="s">
        <v>4878</v>
      </c>
      <c r="H76" s="1369"/>
      <c r="I76" s="1369"/>
    </row>
    <row r="77" spans="1:9" ht="25">
      <c r="A77" s="138" t="s">
        <v>3284</v>
      </c>
      <c r="B77" s="1368" t="s">
        <v>4873</v>
      </c>
      <c r="C77" s="1368" t="s">
        <v>4874</v>
      </c>
      <c r="D77" s="1368" t="s">
        <v>4875</v>
      </c>
      <c r="E77" s="1368" t="s">
        <v>4876</v>
      </c>
      <c r="F77" s="1368" t="s">
        <v>4877</v>
      </c>
      <c r="G77" s="1368" t="s">
        <v>4878</v>
      </c>
      <c r="H77" s="1369"/>
      <c r="I77" s="1369"/>
    </row>
    <row r="78" spans="1:9" ht="25">
      <c r="A78" s="138" t="s">
        <v>3288</v>
      </c>
      <c r="B78" s="1368" t="s">
        <v>4873</v>
      </c>
      <c r="C78" s="1368" t="s">
        <v>4874</v>
      </c>
      <c r="D78" s="1368" t="s">
        <v>4875</v>
      </c>
      <c r="E78" s="1368" t="s">
        <v>4876</v>
      </c>
      <c r="F78" s="1368" t="s">
        <v>4877</v>
      </c>
      <c r="G78" s="1368" t="s">
        <v>4878</v>
      </c>
      <c r="H78" s="1369"/>
      <c r="I78" s="1369"/>
    </row>
    <row r="79" spans="1:9" ht="25">
      <c r="A79" s="138" t="s">
        <v>3291</v>
      </c>
      <c r="B79" s="1368" t="s">
        <v>4873</v>
      </c>
      <c r="C79" s="1368" t="s">
        <v>4874</v>
      </c>
      <c r="D79" s="1368" t="s">
        <v>4875</v>
      </c>
      <c r="E79" s="1368" t="s">
        <v>4876</v>
      </c>
      <c r="F79" s="1368" t="s">
        <v>4877</v>
      </c>
      <c r="G79" s="1368" t="s">
        <v>4878</v>
      </c>
      <c r="H79" s="1369"/>
      <c r="I79" s="1369"/>
    </row>
    <row r="80" spans="1:9" ht="25">
      <c r="A80" s="138" t="s">
        <v>3293</v>
      </c>
      <c r="B80" s="1368" t="s">
        <v>4873</v>
      </c>
      <c r="C80" s="1368" t="s">
        <v>4874</v>
      </c>
      <c r="D80" s="1368" t="s">
        <v>4875</v>
      </c>
      <c r="E80" s="1368" t="s">
        <v>4876</v>
      </c>
      <c r="F80" s="1368" t="s">
        <v>4877</v>
      </c>
      <c r="G80" s="1368" t="s">
        <v>4878</v>
      </c>
      <c r="H80" s="1369"/>
      <c r="I80" s="1369"/>
    </row>
    <row r="81" spans="1:10" ht="25">
      <c r="A81" s="138" t="s">
        <v>3296</v>
      </c>
      <c r="B81" s="1368" t="s">
        <v>4873</v>
      </c>
      <c r="C81" s="1368" t="s">
        <v>4874</v>
      </c>
      <c r="D81" s="1368" t="s">
        <v>4875</v>
      </c>
      <c r="E81" s="1368" t="s">
        <v>4876</v>
      </c>
      <c r="F81" s="1368" t="s">
        <v>4877</v>
      </c>
      <c r="G81" s="1368" t="s">
        <v>4878</v>
      </c>
      <c r="H81" s="1369"/>
      <c r="I81" s="1369"/>
    </row>
    <row r="82" spans="1:10" ht="25">
      <c r="A82" s="138" t="s">
        <v>3298</v>
      </c>
      <c r="B82" s="1368" t="s">
        <v>4873</v>
      </c>
      <c r="C82" s="1368" t="s">
        <v>4874</v>
      </c>
      <c r="D82" s="1368" t="s">
        <v>4875</v>
      </c>
      <c r="E82" s="1368" t="s">
        <v>4876</v>
      </c>
      <c r="F82" s="1368" t="s">
        <v>4877</v>
      </c>
      <c r="G82" s="1368" t="s">
        <v>4878</v>
      </c>
      <c r="H82" s="1369"/>
      <c r="I82" s="1369"/>
    </row>
    <row r="83" spans="1:10" ht="25">
      <c r="A83" s="138" t="s">
        <v>3301</v>
      </c>
      <c r="B83" s="1368" t="s">
        <v>4873</v>
      </c>
      <c r="C83" s="1368" t="s">
        <v>4874</v>
      </c>
      <c r="D83" s="1368" t="s">
        <v>4875</v>
      </c>
      <c r="E83" s="1368" t="s">
        <v>4876</v>
      </c>
      <c r="F83" s="1368" t="s">
        <v>4877</v>
      </c>
      <c r="G83" s="1368" t="s">
        <v>4878</v>
      </c>
      <c r="H83" s="1369"/>
      <c r="I83" s="1369"/>
    </row>
    <row r="84" spans="1:10" ht="25">
      <c r="A84" s="138" t="s">
        <v>3308</v>
      </c>
      <c r="B84" s="1368" t="s">
        <v>4873</v>
      </c>
      <c r="C84" s="1368" t="s">
        <v>4874</v>
      </c>
      <c r="D84" s="1368" t="s">
        <v>4875</v>
      </c>
      <c r="E84" s="1368" t="s">
        <v>4876</v>
      </c>
      <c r="F84" s="1368" t="s">
        <v>4877</v>
      </c>
      <c r="G84" s="1368" t="s">
        <v>4878</v>
      </c>
      <c r="H84" s="1369"/>
      <c r="I84" s="1369"/>
    </row>
    <row r="85" spans="1:10" ht="25">
      <c r="A85" s="138" t="s">
        <v>3311</v>
      </c>
      <c r="B85" s="1368" t="s">
        <v>4873</v>
      </c>
      <c r="C85" s="1368" t="s">
        <v>4874</v>
      </c>
      <c r="D85" s="1368" t="s">
        <v>4875</v>
      </c>
      <c r="E85" s="1368" t="s">
        <v>4876</v>
      </c>
      <c r="F85" s="1368" t="s">
        <v>4877</v>
      </c>
      <c r="G85" s="1368" t="s">
        <v>4878</v>
      </c>
      <c r="H85" s="1369"/>
      <c r="I85" s="1369"/>
    </row>
    <row r="86" spans="1:10" ht="25">
      <c r="A86" s="138" t="s">
        <v>3315</v>
      </c>
      <c r="B86" s="1371" t="s">
        <v>4883</v>
      </c>
      <c r="C86" s="1371" t="s">
        <v>4884</v>
      </c>
      <c r="D86" s="1371" t="s">
        <v>4885</v>
      </c>
      <c r="E86" s="1368" t="s">
        <v>4890</v>
      </c>
      <c r="F86" s="1368" t="s">
        <v>4876</v>
      </c>
      <c r="G86" s="1368" t="s">
        <v>4877</v>
      </c>
      <c r="H86" s="1368" t="s">
        <v>4878</v>
      </c>
      <c r="I86" s="1369"/>
    </row>
    <row r="87" spans="1:10" ht="25">
      <c r="A87" s="138" t="s">
        <v>3330</v>
      </c>
      <c r="B87" s="1371" t="s">
        <v>4883</v>
      </c>
      <c r="C87" s="1371" t="s">
        <v>4884</v>
      </c>
      <c r="D87" s="1371" t="s">
        <v>4885</v>
      </c>
      <c r="E87" s="1368"/>
      <c r="F87" s="1368"/>
      <c r="G87" s="1368"/>
      <c r="H87" s="1368"/>
      <c r="I87" s="1369"/>
    </row>
    <row r="88" spans="1:10" ht="25">
      <c r="A88" s="138" t="s">
        <v>3338</v>
      </c>
      <c r="B88" s="1371" t="s">
        <v>4883</v>
      </c>
      <c r="C88" s="1371" t="s">
        <v>4884</v>
      </c>
      <c r="D88" s="1371" t="s">
        <v>4885</v>
      </c>
      <c r="E88" s="1370"/>
      <c r="F88" s="1370"/>
      <c r="G88" s="1370"/>
      <c r="H88" s="1369"/>
      <c r="I88" s="1369"/>
    </row>
    <row r="89" spans="1:10" ht="25">
      <c r="A89" s="138" t="s">
        <v>3345</v>
      </c>
      <c r="B89" s="1371" t="s">
        <v>4883</v>
      </c>
      <c r="C89" s="1371" t="s">
        <v>4884</v>
      </c>
      <c r="D89" s="1371" t="s">
        <v>4885</v>
      </c>
      <c r="E89" s="1370"/>
      <c r="F89" s="1370"/>
      <c r="G89" s="1370"/>
      <c r="H89" s="1369"/>
      <c r="I89" s="1369"/>
    </row>
    <row r="90" spans="1:10" ht="25">
      <c r="A90" s="138" t="s">
        <v>3355</v>
      </c>
      <c r="B90" s="1371" t="s">
        <v>4883</v>
      </c>
      <c r="C90" s="1371" t="s">
        <v>4884</v>
      </c>
      <c r="D90" s="1371" t="s">
        <v>4885</v>
      </c>
      <c r="E90" s="1370"/>
      <c r="F90" s="1370"/>
      <c r="G90" s="1370"/>
      <c r="H90" s="1369"/>
      <c r="I90" s="1369"/>
    </row>
    <row r="91" spans="1:10" ht="25">
      <c r="A91" s="138" t="s">
        <v>3359</v>
      </c>
      <c r="B91" s="1371" t="s">
        <v>4883</v>
      </c>
      <c r="C91" s="1371" t="s">
        <v>4884</v>
      </c>
      <c r="D91" s="1371" t="s">
        <v>4885</v>
      </c>
      <c r="E91" s="1370"/>
      <c r="F91" s="1370"/>
      <c r="G91" s="1370"/>
      <c r="H91" s="1369"/>
      <c r="I91" s="1369"/>
    </row>
    <row r="92" spans="1:10" ht="25">
      <c r="A92" s="138" t="s">
        <v>3365</v>
      </c>
      <c r="B92" s="1371" t="s">
        <v>4883</v>
      </c>
      <c r="C92" s="1371" t="s">
        <v>4884</v>
      </c>
      <c r="D92" s="1371" t="s">
        <v>4885</v>
      </c>
      <c r="E92" s="1370"/>
      <c r="F92" s="1370"/>
      <c r="G92" s="1370"/>
      <c r="H92" s="1369"/>
      <c r="I92" s="1369"/>
    </row>
    <row r="93" spans="1:10" ht="25">
      <c r="A93" s="138" t="s">
        <v>3369</v>
      </c>
      <c r="B93" s="1371" t="s">
        <v>4883</v>
      </c>
      <c r="C93" s="1371" t="s">
        <v>4884</v>
      </c>
      <c r="D93" s="1371" t="s">
        <v>4885</v>
      </c>
      <c r="E93" s="1370"/>
      <c r="F93" s="1370"/>
      <c r="G93" s="1370"/>
      <c r="H93" s="1369"/>
      <c r="I93" s="1369"/>
    </row>
    <row r="94" spans="1:10" ht="14">
      <c r="A94" s="140"/>
      <c r="B94" s="141"/>
      <c r="C94" s="141"/>
      <c r="D94" s="141"/>
      <c r="E94" s="141"/>
      <c r="F94" s="141"/>
      <c r="G94" s="141"/>
      <c r="H94" s="135"/>
      <c r="I94" s="135"/>
      <c r="J94" s="133"/>
    </row>
    <row r="95" spans="1:10">
      <c r="A95" s="1372"/>
      <c r="B95" s="1372"/>
      <c r="C95" s="1372"/>
      <c r="D95" s="1372"/>
      <c r="E95" s="1372"/>
      <c r="F95" s="1372"/>
      <c r="G95" s="1372"/>
      <c r="H95" s="1640"/>
      <c r="I95" s="1640"/>
    </row>
    <row r="96" spans="1:10">
      <c r="A96" s="1372"/>
      <c r="B96" s="1372"/>
      <c r="C96" s="1372"/>
      <c r="D96" s="1372"/>
      <c r="E96" s="1372"/>
      <c r="F96" s="1372"/>
      <c r="G96" s="1372"/>
      <c r="H96" s="1640"/>
      <c r="I96" s="1640"/>
    </row>
    <row r="97" spans="1:9">
      <c r="A97" s="1372"/>
      <c r="B97" s="1372"/>
      <c r="C97" s="1372"/>
      <c r="D97" s="1372"/>
      <c r="E97" s="1372"/>
      <c r="F97" s="1372"/>
      <c r="G97" s="1372"/>
      <c r="H97" s="1640"/>
      <c r="I97" s="1640"/>
    </row>
    <row r="98" spans="1:9">
      <c r="A98" s="1372"/>
      <c r="B98" s="1372"/>
      <c r="C98" s="1372"/>
      <c r="D98" s="1372"/>
      <c r="E98" s="1372"/>
      <c r="F98" s="1372"/>
      <c r="G98" s="1372"/>
      <c r="H98" s="1640"/>
      <c r="I98" s="1640"/>
    </row>
    <row r="99" spans="1:9">
      <c r="A99" s="1372"/>
      <c r="B99" s="1372"/>
      <c r="C99" s="1372"/>
      <c r="D99" s="1372"/>
      <c r="E99" s="1372"/>
      <c r="F99" s="1372"/>
      <c r="G99" s="1372"/>
      <c r="H99" s="1640"/>
      <c r="I99" s="1640"/>
    </row>
    <row r="100" spans="1:9">
      <c r="A100" s="1372"/>
      <c r="B100" s="1372"/>
      <c r="C100" s="1372"/>
      <c r="D100" s="1372"/>
      <c r="E100" s="1372"/>
      <c r="F100" s="1372"/>
      <c r="G100" s="1372"/>
      <c r="H100" s="1640"/>
      <c r="I100" s="1640"/>
    </row>
    <row r="101" spans="1:9">
      <c r="A101" s="1372"/>
      <c r="B101" s="1372"/>
      <c r="C101" s="1372"/>
      <c r="D101" s="1372"/>
      <c r="E101" s="1372"/>
      <c r="F101" s="1372"/>
      <c r="G101" s="1372"/>
      <c r="H101" s="1640"/>
      <c r="I101" s="1640"/>
    </row>
    <row r="102" spans="1:9">
      <c r="A102" s="1372"/>
      <c r="B102" s="1372"/>
      <c r="C102" s="1372"/>
      <c r="D102" s="1372"/>
      <c r="E102" s="1372"/>
      <c r="F102" s="1372"/>
      <c r="G102" s="1372"/>
      <c r="H102" s="1640"/>
      <c r="I102" s="1640"/>
    </row>
    <row r="103" spans="1:9">
      <c r="A103" s="1372"/>
      <c r="B103" s="1372"/>
      <c r="C103" s="1372"/>
      <c r="D103" s="1372"/>
      <c r="E103" s="1372"/>
      <c r="F103" s="1372"/>
      <c r="G103" s="1372"/>
      <c r="H103" s="1640"/>
      <c r="I103" s="1640"/>
    </row>
    <row r="104" spans="1:9">
      <c r="A104" s="1372"/>
      <c r="B104" s="1372"/>
      <c r="C104" s="1372"/>
      <c r="D104" s="1372"/>
      <c r="E104" s="1372"/>
      <c r="F104" s="1372"/>
      <c r="G104" s="1372"/>
      <c r="H104" s="1640"/>
      <c r="I104" s="1640"/>
    </row>
    <row r="105" spans="1:9">
      <c r="A105" s="1372"/>
      <c r="B105" s="1372"/>
      <c r="C105" s="1372"/>
      <c r="D105" s="1372"/>
      <c r="E105" s="1372"/>
      <c r="F105" s="1372"/>
      <c r="G105" s="1372"/>
      <c r="H105" s="1640"/>
      <c r="I105" s="1640"/>
    </row>
    <row r="106" spans="1:9">
      <c r="A106" s="1372"/>
      <c r="B106" s="1372"/>
      <c r="C106" s="1372"/>
      <c r="D106" s="1372"/>
      <c r="E106" s="1372"/>
      <c r="F106" s="1372"/>
      <c r="G106" s="1372"/>
      <c r="H106" s="1640"/>
      <c r="I106" s="1640"/>
    </row>
    <row r="107" spans="1:9">
      <c r="A107" s="1372"/>
      <c r="B107" s="1372"/>
      <c r="C107" s="1372"/>
      <c r="D107" s="1372"/>
      <c r="E107" s="1372"/>
      <c r="F107" s="1372"/>
      <c r="G107" s="1372"/>
      <c r="H107" s="1640"/>
      <c r="I107" s="1640"/>
    </row>
    <row r="108" spans="1:9">
      <c r="A108" s="1372"/>
      <c r="B108" s="1372"/>
      <c r="C108" s="1372"/>
      <c r="D108" s="1372"/>
      <c r="E108" s="1372"/>
      <c r="F108" s="1372"/>
      <c r="G108" s="1372"/>
      <c r="H108" s="1640"/>
      <c r="I108" s="1640"/>
    </row>
    <row r="109" spans="1:9">
      <c r="A109" s="1372"/>
      <c r="B109" s="1372"/>
      <c r="C109" s="1372"/>
      <c r="D109" s="1372"/>
      <c r="E109" s="1372"/>
      <c r="F109" s="1372"/>
      <c r="G109" s="1372"/>
      <c r="H109" s="1640"/>
      <c r="I109" s="1640"/>
    </row>
    <row r="110" spans="1:9">
      <c r="A110" s="1372"/>
      <c r="B110" s="1372"/>
      <c r="C110" s="1372"/>
      <c r="D110" s="1372"/>
      <c r="E110" s="1372"/>
      <c r="F110" s="1372"/>
      <c r="G110" s="1372"/>
      <c r="H110" s="1640"/>
      <c r="I110" s="1640"/>
    </row>
    <row r="111" spans="1:9">
      <c r="A111" s="1372"/>
      <c r="B111" s="1372"/>
      <c r="C111" s="1372"/>
      <c r="D111" s="1372"/>
      <c r="E111" s="1372"/>
      <c r="F111" s="1372"/>
      <c r="G111" s="1372"/>
      <c r="H111" s="1640"/>
      <c r="I111" s="1640"/>
    </row>
    <row r="112" spans="1:9">
      <c r="A112" s="1372"/>
      <c r="B112" s="1372"/>
      <c r="C112" s="1372"/>
      <c r="D112" s="1372"/>
      <c r="E112" s="1372"/>
      <c r="F112" s="1372"/>
      <c r="G112" s="1372"/>
      <c r="H112" s="1640"/>
      <c r="I112" s="1640"/>
    </row>
    <row r="113" spans="1:9">
      <c r="A113" s="1372"/>
      <c r="B113" s="1372"/>
      <c r="C113" s="1372"/>
      <c r="D113" s="1372"/>
      <c r="E113" s="1372"/>
      <c r="F113" s="1372"/>
      <c r="G113" s="1372"/>
      <c r="H113" s="1640"/>
      <c r="I113" s="1640"/>
    </row>
    <row r="114" spans="1:9">
      <c r="A114" s="1372"/>
      <c r="B114" s="1372"/>
      <c r="C114" s="1372"/>
      <c r="D114" s="1372"/>
      <c r="E114" s="1372"/>
      <c r="F114" s="1372"/>
      <c r="G114" s="1372"/>
      <c r="H114" s="1640"/>
      <c r="I114" s="1640"/>
    </row>
    <row r="115" spans="1:9">
      <c r="A115" s="1372"/>
      <c r="B115" s="1372"/>
      <c r="C115" s="1372"/>
      <c r="D115" s="1372"/>
      <c r="E115" s="1372"/>
      <c r="F115" s="1372"/>
      <c r="G115" s="1372"/>
      <c r="H115" s="1640"/>
      <c r="I115" s="1640"/>
    </row>
    <row r="116" spans="1:9">
      <c r="A116" s="1640"/>
      <c r="B116" s="1640"/>
      <c r="C116" s="1640"/>
      <c r="D116" s="1640"/>
      <c r="E116" s="1640"/>
      <c r="F116" s="1640"/>
      <c r="G116" s="1640"/>
      <c r="H116" s="1640"/>
      <c r="I116" s="1640"/>
    </row>
    <row r="117" spans="1:9">
      <c r="A117" s="1640"/>
      <c r="B117" s="1640"/>
      <c r="C117" s="1640"/>
      <c r="D117" s="1640"/>
      <c r="E117" s="1640"/>
      <c r="F117" s="1640"/>
      <c r="G117" s="1640"/>
      <c r="H117" s="1640"/>
      <c r="I117" s="1640"/>
    </row>
    <row r="118" spans="1:9">
      <c r="A118" s="1640"/>
      <c r="B118" s="1640"/>
      <c r="C118" s="1640"/>
      <c r="D118" s="1640"/>
      <c r="E118" s="1640"/>
      <c r="F118" s="1640"/>
      <c r="G118" s="1640"/>
      <c r="H118" s="1640"/>
      <c r="I118" s="1640"/>
    </row>
    <row r="119" spans="1:9">
      <c r="A119" s="1640"/>
      <c r="B119" s="1640"/>
      <c r="C119" s="1640"/>
      <c r="D119" s="1640"/>
      <c r="E119" s="1640"/>
      <c r="F119" s="1640"/>
      <c r="G119" s="1640"/>
      <c r="H119" s="1640"/>
      <c r="I119" s="1640"/>
    </row>
    <row r="120" spans="1:9">
      <c r="A120" s="1640"/>
      <c r="B120" s="1640"/>
      <c r="C120" s="1640"/>
      <c r="D120" s="1640"/>
      <c r="E120" s="1640"/>
      <c r="F120" s="1640"/>
      <c r="G120" s="1640"/>
      <c r="H120" s="1640"/>
      <c r="I120" s="1640"/>
    </row>
    <row r="121" spans="1:9">
      <c r="A121" s="1640"/>
      <c r="B121" s="1640"/>
      <c r="C121" s="1640"/>
      <c r="D121" s="1640"/>
      <c r="E121" s="1640"/>
      <c r="F121" s="1640"/>
      <c r="G121" s="1640"/>
      <c r="H121" s="1640"/>
      <c r="I121" s="1640"/>
    </row>
    <row r="122" spans="1:9">
      <c r="A122" s="1640"/>
      <c r="B122" s="1640"/>
      <c r="C122" s="1640"/>
      <c r="D122" s="1640"/>
      <c r="E122" s="1640"/>
      <c r="F122" s="1640"/>
      <c r="G122" s="1640"/>
      <c r="H122" s="1640"/>
      <c r="I122" s="1640"/>
    </row>
    <row r="123" spans="1:9">
      <c r="A123" s="1640"/>
      <c r="B123" s="1640"/>
      <c r="C123" s="1640"/>
      <c r="D123" s="1640"/>
      <c r="E123" s="1640"/>
      <c r="F123" s="1640"/>
      <c r="G123" s="1640"/>
      <c r="H123" s="1640"/>
      <c r="I123" s="1640"/>
    </row>
    <row r="124" spans="1:9">
      <c r="A124" s="1640"/>
      <c r="B124" s="1640"/>
      <c r="C124" s="1640"/>
      <c r="D124" s="1640"/>
      <c r="E124" s="1640"/>
      <c r="F124" s="1640"/>
      <c r="G124" s="1640"/>
      <c r="H124" s="1640"/>
      <c r="I124" s="1640"/>
    </row>
    <row r="125" spans="1:9">
      <c r="A125" s="1640"/>
      <c r="B125" s="1640"/>
      <c r="C125" s="1640"/>
      <c r="D125" s="1640"/>
      <c r="E125" s="1640"/>
      <c r="F125" s="1640"/>
      <c r="G125" s="1640"/>
      <c r="H125" s="1640"/>
      <c r="I125" s="1640"/>
    </row>
    <row r="126" spans="1:9">
      <c r="A126" s="1640"/>
      <c r="B126" s="1640"/>
      <c r="C126" s="1640"/>
      <c r="D126" s="1640"/>
      <c r="E126" s="1640"/>
      <c r="F126" s="1640"/>
      <c r="G126" s="1640"/>
      <c r="H126" s="1640"/>
      <c r="I126" s="1640"/>
    </row>
    <row r="127" spans="1:9">
      <c r="A127" s="1640"/>
      <c r="B127" s="1640"/>
      <c r="C127" s="1640"/>
      <c r="D127" s="1640"/>
      <c r="E127" s="1640"/>
      <c r="F127" s="1640"/>
      <c r="G127" s="1640"/>
      <c r="H127" s="1640"/>
      <c r="I127" s="1640"/>
    </row>
    <row r="128" spans="1:9">
      <c r="A128" s="1640"/>
      <c r="B128" s="1640"/>
      <c r="C128" s="1640"/>
      <c r="D128" s="1640"/>
      <c r="E128" s="1640"/>
      <c r="F128" s="1640"/>
      <c r="G128" s="1640"/>
      <c r="H128" s="1640"/>
      <c r="I128" s="1640"/>
    </row>
    <row r="129" spans="1:9">
      <c r="A129" s="1640"/>
      <c r="B129" s="1640"/>
      <c r="C129" s="1640"/>
      <c r="D129" s="1640"/>
      <c r="E129" s="1640"/>
      <c r="F129" s="1640"/>
      <c r="G129" s="1640"/>
      <c r="H129" s="1640"/>
      <c r="I129" s="1640"/>
    </row>
    <row r="130" spans="1:9">
      <c r="A130" s="1640"/>
      <c r="B130" s="1640"/>
      <c r="C130" s="1640"/>
      <c r="D130" s="1640"/>
      <c r="E130" s="1640"/>
      <c r="F130" s="1640"/>
      <c r="G130" s="1640"/>
      <c r="H130" s="1640"/>
      <c r="I130" s="1640"/>
    </row>
    <row r="131" spans="1:9">
      <c r="A131" s="1640"/>
      <c r="B131" s="1640"/>
      <c r="C131" s="1640"/>
      <c r="D131" s="1640"/>
      <c r="E131" s="1640"/>
      <c r="F131" s="1640"/>
      <c r="G131" s="1640"/>
      <c r="H131" s="1640"/>
      <c r="I131" s="1640"/>
    </row>
    <row r="132" spans="1:9">
      <c r="A132" s="1640"/>
      <c r="B132" s="1640"/>
      <c r="C132" s="1640"/>
      <c r="D132" s="1640"/>
      <c r="E132" s="1640"/>
      <c r="F132" s="1640"/>
      <c r="G132" s="1640"/>
      <c r="H132" s="1640"/>
      <c r="I132" s="1640"/>
    </row>
    <row r="133" spans="1:9">
      <c r="A133" s="1640"/>
      <c r="B133" s="1640"/>
      <c r="C133" s="1640"/>
      <c r="D133" s="1640"/>
      <c r="E133" s="1640"/>
      <c r="F133" s="1640"/>
      <c r="G133" s="1640"/>
      <c r="H133" s="1640"/>
      <c r="I133" s="1640"/>
    </row>
    <row r="134" spans="1:9">
      <c r="A134" s="1640"/>
      <c r="B134" s="1640"/>
      <c r="C134" s="1640"/>
      <c r="D134" s="1640"/>
      <c r="E134" s="1640"/>
      <c r="F134" s="1640"/>
      <c r="G134" s="1640"/>
      <c r="H134" s="1640"/>
      <c r="I134" s="1640"/>
    </row>
    <row r="135" spans="1:9">
      <c r="A135" s="1640"/>
      <c r="B135" s="1640"/>
      <c r="C135" s="1640"/>
      <c r="D135" s="1640"/>
      <c r="E135" s="1640"/>
      <c r="F135" s="1640"/>
      <c r="G135" s="1640"/>
      <c r="H135" s="1640"/>
      <c r="I135" s="1640"/>
    </row>
    <row r="136" spans="1:9">
      <c r="A136" s="1640"/>
      <c r="B136" s="1640"/>
      <c r="C136" s="1640"/>
      <c r="D136" s="1640"/>
      <c r="E136" s="1640"/>
      <c r="F136" s="1640"/>
      <c r="G136" s="1640"/>
      <c r="H136" s="1640"/>
      <c r="I136" s="1640"/>
    </row>
    <row r="137" spans="1:9">
      <c r="A137" s="1640"/>
      <c r="B137" s="1640"/>
      <c r="C137" s="1640"/>
      <c r="D137" s="1640"/>
      <c r="E137" s="1640"/>
      <c r="F137" s="1640"/>
      <c r="G137" s="1640"/>
      <c r="H137" s="1640"/>
      <c r="I137" s="1640"/>
    </row>
    <row r="138" spans="1:9">
      <c r="A138" s="1640"/>
      <c r="B138" s="1640"/>
      <c r="C138" s="1640"/>
      <c r="D138" s="1640"/>
      <c r="E138" s="1640"/>
      <c r="F138" s="1640"/>
      <c r="G138" s="1640"/>
      <c r="H138" s="1640"/>
      <c r="I138" s="1640"/>
    </row>
    <row r="139" spans="1:9">
      <c r="A139" s="1640"/>
      <c r="B139" s="1640"/>
      <c r="C139" s="1640"/>
      <c r="D139" s="1640"/>
      <c r="E139" s="1640"/>
      <c r="F139" s="1640"/>
      <c r="G139" s="1640"/>
      <c r="H139" s="1640"/>
      <c r="I139" s="1640"/>
    </row>
    <row r="140" spans="1:9">
      <c r="A140" s="1640"/>
      <c r="B140" s="1640"/>
      <c r="C140" s="1640"/>
      <c r="D140" s="1640"/>
      <c r="E140" s="1640"/>
      <c r="F140" s="1640"/>
      <c r="G140" s="1640"/>
      <c r="H140" s="1640"/>
      <c r="I140" s="1640"/>
    </row>
    <row r="141" spans="1:9">
      <c r="A141" s="1640"/>
      <c r="B141" s="1640"/>
      <c r="C141" s="1640"/>
      <c r="D141" s="1640"/>
      <c r="E141" s="1640"/>
      <c r="F141" s="1640"/>
      <c r="G141" s="1640"/>
      <c r="H141" s="1640"/>
      <c r="I141" s="1640"/>
    </row>
    <row r="142" spans="1:9">
      <c r="A142" s="1640"/>
      <c r="B142" s="1640"/>
      <c r="C142" s="1640"/>
      <c r="D142" s="1640"/>
      <c r="E142" s="1640"/>
      <c r="F142" s="1640"/>
      <c r="G142" s="1640"/>
      <c r="H142" s="1640"/>
      <c r="I142" s="1640"/>
    </row>
    <row r="143" spans="1:9">
      <c r="A143" s="1640"/>
      <c r="B143" s="1640"/>
      <c r="C143" s="1640"/>
      <c r="D143" s="1640"/>
      <c r="E143" s="1640"/>
      <c r="F143" s="1640"/>
      <c r="G143" s="1640"/>
      <c r="H143" s="1640"/>
      <c r="I143" s="1640"/>
    </row>
    <row r="144" spans="1:9">
      <c r="A144" s="1640"/>
      <c r="B144" s="1640"/>
      <c r="C144" s="1640"/>
      <c r="D144" s="1640"/>
      <c r="E144" s="1640"/>
      <c r="F144" s="1640"/>
      <c r="G144" s="1640"/>
      <c r="H144" s="1640"/>
      <c r="I144" s="1640"/>
    </row>
    <row r="145" spans="1:9">
      <c r="A145" s="1640"/>
      <c r="B145" s="1640"/>
      <c r="C145" s="1640"/>
      <c r="D145" s="1640"/>
      <c r="E145" s="1640"/>
      <c r="F145" s="1640"/>
      <c r="G145" s="1640"/>
      <c r="H145" s="1640"/>
      <c r="I145" s="1640"/>
    </row>
    <row r="146" spans="1:9">
      <c r="A146" s="1640"/>
      <c r="B146" s="1640"/>
      <c r="C146" s="1640"/>
      <c r="D146" s="1640"/>
      <c r="E146" s="1640"/>
      <c r="F146" s="1640"/>
      <c r="G146" s="1640"/>
      <c r="H146" s="1640"/>
      <c r="I146" s="1640"/>
    </row>
    <row r="147" spans="1:9">
      <c r="A147" s="1640"/>
      <c r="B147" s="1640"/>
      <c r="C147" s="1640"/>
      <c r="D147" s="1640"/>
      <c r="E147" s="1640"/>
      <c r="F147" s="1640"/>
      <c r="G147" s="1640"/>
      <c r="H147" s="1640"/>
      <c r="I147" s="1640"/>
    </row>
    <row r="148" spans="1:9">
      <c r="A148" s="1640"/>
      <c r="B148" s="1640"/>
      <c r="C148" s="1640"/>
      <c r="D148" s="1640"/>
      <c r="E148" s="1640"/>
      <c r="F148" s="1640"/>
      <c r="G148" s="1640"/>
      <c r="H148" s="1640"/>
      <c r="I148" s="1640"/>
    </row>
    <row r="149" spans="1:9">
      <c r="A149" s="1640"/>
      <c r="B149" s="1640"/>
      <c r="C149" s="1640"/>
      <c r="D149" s="1640"/>
      <c r="E149" s="1640"/>
      <c r="F149" s="1640"/>
      <c r="G149" s="1640"/>
      <c r="H149" s="1640"/>
      <c r="I149" s="1640"/>
    </row>
    <row r="150" spans="1:9">
      <c r="A150" s="1640"/>
      <c r="B150" s="1640"/>
      <c r="C150" s="1640"/>
      <c r="D150" s="1640"/>
      <c r="E150" s="1640"/>
      <c r="F150" s="1640"/>
      <c r="G150" s="1640"/>
      <c r="H150" s="1640"/>
      <c r="I150" s="1640"/>
    </row>
    <row r="151" spans="1:9">
      <c r="A151" s="1640"/>
      <c r="B151" s="1640"/>
      <c r="C151" s="1640"/>
      <c r="D151" s="1640"/>
      <c r="E151" s="1640"/>
      <c r="F151" s="1640"/>
      <c r="G151" s="1640"/>
      <c r="H151" s="1640"/>
      <c r="I151" s="1640"/>
    </row>
    <row r="152" spans="1:9">
      <c r="A152" s="1640"/>
      <c r="B152" s="1640"/>
      <c r="C152" s="1640"/>
      <c r="D152" s="1640"/>
      <c r="E152" s="1640"/>
      <c r="F152" s="1640"/>
      <c r="G152" s="1640"/>
      <c r="H152" s="1640"/>
      <c r="I152" s="1640"/>
    </row>
    <row r="153" spans="1:9">
      <c r="A153" s="1640"/>
      <c r="B153" s="1640"/>
      <c r="C153" s="1640"/>
      <c r="D153" s="1640"/>
      <c r="E153" s="1640"/>
      <c r="F153" s="1640"/>
      <c r="G153" s="1640"/>
      <c r="H153" s="1640"/>
      <c r="I153" s="1640"/>
    </row>
    <row r="154" spans="1:9">
      <c r="A154" s="1640"/>
      <c r="B154" s="1640"/>
      <c r="C154" s="1640"/>
      <c r="D154" s="1640"/>
      <c r="E154" s="1640"/>
      <c r="F154" s="1640"/>
      <c r="G154" s="1640"/>
      <c r="H154" s="1640"/>
      <c r="I154" s="1640"/>
    </row>
    <row r="155" spans="1:9">
      <c r="A155" s="1640"/>
      <c r="B155" s="1640"/>
      <c r="C155" s="1640"/>
      <c r="D155" s="1640"/>
      <c r="E155" s="1640"/>
      <c r="F155" s="1640"/>
      <c r="G155" s="1640"/>
      <c r="H155" s="1640"/>
      <c r="I155" s="1640"/>
    </row>
    <row r="156" spans="1:9">
      <c r="A156" s="1640"/>
      <c r="B156" s="1640"/>
      <c r="C156" s="1640"/>
      <c r="D156" s="1640"/>
      <c r="E156" s="1640"/>
      <c r="F156" s="1640"/>
      <c r="G156" s="1640"/>
      <c r="H156" s="1640"/>
      <c r="I156" s="1640"/>
    </row>
    <row r="157" spans="1:9">
      <c r="A157" s="1640"/>
      <c r="B157" s="1640"/>
      <c r="C157" s="1640"/>
      <c r="D157" s="1640"/>
      <c r="E157" s="1640"/>
      <c r="F157" s="1640"/>
      <c r="G157" s="1640"/>
      <c r="H157" s="1640"/>
      <c r="I157" s="1640"/>
    </row>
    <row r="158" spans="1:9">
      <c r="A158" s="1640"/>
      <c r="B158" s="1640"/>
      <c r="C158" s="1640"/>
      <c r="D158" s="1640"/>
      <c r="E158" s="1640"/>
      <c r="F158" s="1640"/>
      <c r="G158" s="1640"/>
      <c r="H158" s="1640"/>
      <c r="I158" s="1640"/>
    </row>
    <row r="159" spans="1:9">
      <c r="A159" s="1640"/>
      <c r="B159" s="1640"/>
      <c r="C159" s="1640"/>
      <c r="D159" s="1640"/>
      <c r="E159" s="1640"/>
      <c r="F159" s="1640"/>
      <c r="G159" s="1640"/>
      <c r="H159" s="1640"/>
      <c r="I159" s="1640"/>
    </row>
    <row r="160" spans="1:9">
      <c r="A160" s="1640"/>
      <c r="B160" s="1640"/>
      <c r="C160" s="1640"/>
      <c r="D160" s="1640"/>
      <c r="E160" s="1640"/>
      <c r="F160" s="1640"/>
      <c r="G160" s="1640"/>
      <c r="H160" s="1640"/>
      <c r="I160" s="1640"/>
    </row>
    <row r="161" spans="1:9">
      <c r="A161" s="1640"/>
      <c r="B161" s="1640"/>
      <c r="C161" s="1640"/>
      <c r="D161" s="1640"/>
      <c r="E161" s="1640"/>
      <c r="F161" s="1640"/>
      <c r="G161" s="1640"/>
      <c r="H161" s="1640"/>
      <c r="I161" s="1640"/>
    </row>
    <row r="162" spans="1:9">
      <c r="A162" s="1640"/>
      <c r="B162" s="1640"/>
      <c r="C162" s="1640"/>
      <c r="D162" s="1640"/>
      <c r="E162" s="1640"/>
      <c r="F162" s="1640"/>
      <c r="G162" s="1640"/>
      <c r="H162" s="1640"/>
      <c r="I162" s="1640"/>
    </row>
    <row r="163" spans="1:9">
      <c r="A163" s="1640"/>
      <c r="B163" s="1640"/>
      <c r="C163" s="1640"/>
      <c r="D163" s="1640"/>
      <c r="E163" s="1640"/>
      <c r="F163" s="1640"/>
      <c r="G163" s="1640"/>
      <c r="H163" s="1640"/>
      <c r="I163" s="1640"/>
    </row>
    <row r="164" spans="1:9">
      <c r="A164" s="1640"/>
      <c r="B164" s="1640"/>
      <c r="C164" s="1640"/>
      <c r="D164" s="1640"/>
      <c r="E164" s="1640"/>
      <c r="F164" s="1640"/>
      <c r="G164" s="1640"/>
      <c r="H164" s="1640"/>
      <c r="I164" s="1640"/>
    </row>
    <row r="165" spans="1:9">
      <c r="A165" s="1640"/>
      <c r="B165" s="1640"/>
      <c r="C165" s="1640"/>
      <c r="D165" s="1640"/>
      <c r="E165" s="1640"/>
      <c r="F165" s="1640"/>
      <c r="G165" s="1640"/>
      <c r="H165" s="1640"/>
      <c r="I165" s="1640"/>
    </row>
    <row r="166" spans="1:9">
      <c r="A166" s="1640"/>
      <c r="B166" s="1640"/>
      <c r="C166" s="1640"/>
      <c r="D166" s="1640"/>
      <c r="E166" s="1640"/>
      <c r="F166" s="1640"/>
      <c r="G166" s="1640"/>
      <c r="H166" s="1640"/>
      <c r="I166" s="1640"/>
    </row>
    <row r="167" spans="1:9">
      <c r="A167" s="1640"/>
      <c r="B167" s="1640"/>
      <c r="C167" s="1640"/>
      <c r="D167" s="1640"/>
      <c r="E167" s="1640"/>
      <c r="F167" s="1640"/>
      <c r="G167" s="1640"/>
      <c r="H167" s="1640"/>
      <c r="I167" s="1640"/>
    </row>
    <row r="168" spans="1:9">
      <c r="A168" s="1640"/>
      <c r="B168" s="1640"/>
      <c r="C168" s="1640"/>
      <c r="D168" s="1640"/>
      <c r="E168" s="1640"/>
      <c r="F168" s="1640"/>
      <c r="G168" s="1640"/>
      <c r="H168" s="1640"/>
      <c r="I168" s="1640"/>
    </row>
    <row r="169" spans="1:9">
      <c r="A169" s="1640"/>
      <c r="B169" s="1640"/>
      <c r="C169" s="1640"/>
      <c r="D169" s="1640"/>
      <c r="E169" s="1640"/>
      <c r="F169" s="1640"/>
      <c r="G169" s="1640"/>
      <c r="H169" s="1640"/>
      <c r="I169" s="1640"/>
    </row>
    <row r="170" spans="1:9">
      <c r="A170" s="1640"/>
      <c r="B170" s="1640"/>
      <c r="C170" s="1640"/>
      <c r="D170" s="1640"/>
      <c r="E170" s="1640"/>
      <c r="F170" s="1640"/>
      <c r="G170" s="1640"/>
      <c r="H170" s="1640"/>
      <c r="I170" s="1640"/>
    </row>
    <row r="171" spans="1:9">
      <c r="A171" s="1640"/>
      <c r="B171" s="1640"/>
      <c r="C171" s="1640"/>
      <c r="D171" s="1640"/>
      <c r="E171" s="1640"/>
      <c r="F171" s="1640"/>
      <c r="G171" s="1640"/>
      <c r="H171" s="1640"/>
      <c r="I171" s="1640"/>
    </row>
    <row r="172" spans="1:9">
      <c r="A172" s="1640"/>
      <c r="B172" s="1640"/>
      <c r="C172" s="1640"/>
      <c r="D172" s="1640"/>
      <c r="E172" s="1640"/>
      <c r="F172" s="1640"/>
      <c r="G172" s="1640"/>
      <c r="H172" s="1640"/>
      <c r="I172" s="1640"/>
    </row>
    <row r="173" spans="1:9">
      <c r="A173" s="1640"/>
      <c r="B173" s="1640"/>
      <c r="C173" s="1640"/>
      <c r="D173" s="1640"/>
      <c r="E173" s="1640"/>
      <c r="F173" s="1640"/>
      <c r="G173" s="1640"/>
      <c r="H173" s="1640"/>
      <c r="I173" s="1640"/>
    </row>
    <row r="174" spans="1:9">
      <c r="A174" s="1640"/>
      <c r="B174" s="1640"/>
      <c r="C174" s="1640"/>
      <c r="D174" s="1640"/>
      <c r="E174" s="1640"/>
      <c r="F174" s="1640"/>
      <c r="G174" s="1640"/>
      <c r="H174" s="1640"/>
      <c r="I174" s="1640"/>
    </row>
    <row r="175" spans="1:9">
      <c r="A175" s="1640"/>
      <c r="B175" s="1640"/>
      <c r="C175" s="1640"/>
      <c r="D175" s="1640"/>
      <c r="E175" s="1640"/>
      <c r="F175" s="1640"/>
      <c r="G175" s="1640"/>
      <c r="H175" s="1640"/>
      <c r="I175" s="1640"/>
    </row>
    <row r="176" spans="1:9">
      <c r="A176" s="1640"/>
      <c r="B176" s="1640"/>
      <c r="C176" s="1640"/>
      <c r="D176" s="1640"/>
      <c r="E176" s="1640"/>
      <c r="F176" s="1640"/>
      <c r="G176" s="1640"/>
      <c r="H176" s="1640"/>
      <c r="I176" s="1640"/>
    </row>
    <row r="177" spans="1:9">
      <c r="A177" s="1640"/>
      <c r="B177" s="1640"/>
      <c r="C177" s="1640"/>
      <c r="D177" s="1640"/>
      <c r="E177" s="1640"/>
      <c r="F177" s="1640"/>
      <c r="G177" s="1640"/>
      <c r="H177" s="1640"/>
      <c r="I177" s="1640"/>
    </row>
    <row r="178" spans="1:9">
      <c r="A178" s="1640"/>
      <c r="B178" s="1640"/>
      <c r="C178" s="1640"/>
      <c r="D178" s="1640"/>
      <c r="E178" s="1640"/>
      <c r="F178" s="1640"/>
      <c r="G178" s="1640"/>
      <c r="H178" s="1640"/>
      <c r="I178" s="1640"/>
    </row>
    <row r="179" spans="1:9">
      <c r="A179" s="1640"/>
      <c r="B179" s="1640"/>
      <c r="C179" s="1640"/>
      <c r="D179" s="1640"/>
      <c r="E179" s="1640"/>
      <c r="F179" s="1640"/>
      <c r="G179" s="1640"/>
      <c r="H179" s="1640"/>
      <c r="I179" s="1640"/>
    </row>
    <row r="180" spans="1:9">
      <c r="A180" s="1640"/>
      <c r="B180" s="1640"/>
      <c r="C180" s="1640"/>
      <c r="D180" s="1640"/>
      <c r="E180" s="1640"/>
      <c r="F180" s="1640"/>
      <c r="G180" s="1640"/>
      <c r="H180" s="1640"/>
      <c r="I180" s="1640"/>
    </row>
    <row r="181" spans="1:9">
      <c r="A181" s="1640"/>
      <c r="B181" s="1640"/>
      <c r="C181" s="1640"/>
      <c r="D181" s="1640"/>
      <c r="E181" s="1640"/>
      <c r="F181" s="1640"/>
      <c r="G181" s="1640"/>
      <c r="H181" s="1640"/>
      <c r="I181" s="1640"/>
    </row>
    <row r="182" spans="1:9">
      <c r="A182" s="1640"/>
      <c r="B182" s="1640"/>
      <c r="C182" s="1640"/>
      <c r="D182" s="1640"/>
      <c r="E182" s="1640"/>
      <c r="F182" s="1640"/>
      <c r="G182" s="1640"/>
      <c r="H182" s="1640"/>
      <c r="I182" s="1640"/>
    </row>
    <row r="183" spans="1:9">
      <c r="A183" s="1640"/>
      <c r="B183" s="1640"/>
      <c r="C183" s="1640"/>
      <c r="D183" s="1640"/>
      <c r="E183" s="1640"/>
      <c r="F183" s="1640"/>
      <c r="G183" s="1640"/>
      <c r="H183" s="1640"/>
      <c r="I183" s="1640"/>
    </row>
    <row r="184" spans="1:9">
      <c r="A184" s="1640"/>
      <c r="B184" s="1640"/>
      <c r="C184" s="1640"/>
      <c r="D184" s="1640"/>
      <c r="E184" s="1640"/>
      <c r="F184" s="1640"/>
      <c r="G184" s="1640"/>
      <c r="H184" s="1640"/>
      <c r="I184" s="1640"/>
    </row>
    <row r="185" spans="1:9">
      <c r="A185" s="1640"/>
      <c r="B185" s="1640"/>
      <c r="C185" s="1640"/>
      <c r="D185" s="1640"/>
      <c r="E185" s="1640"/>
      <c r="F185" s="1640"/>
      <c r="G185" s="1640"/>
      <c r="H185" s="1640"/>
      <c r="I185" s="1640"/>
    </row>
    <row r="186" spans="1:9">
      <c r="A186" s="1640"/>
      <c r="B186" s="1640"/>
      <c r="C186" s="1640"/>
      <c r="D186" s="1640"/>
      <c r="E186" s="1640"/>
      <c r="F186" s="1640"/>
      <c r="G186" s="1640"/>
      <c r="H186" s="1640"/>
      <c r="I186" s="1640"/>
    </row>
    <row r="187" spans="1:9">
      <c r="A187" s="1640"/>
      <c r="B187" s="1640"/>
      <c r="C187" s="1640"/>
      <c r="D187" s="1640"/>
      <c r="E187" s="1640"/>
      <c r="F187" s="1640"/>
      <c r="G187" s="1640"/>
      <c r="H187" s="1640"/>
      <c r="I187" s="1640"/>
    </row>
    <row r="188" spans="1:9">
      <c r="A188" s="1640"/>
      <c r="B188" s="1640"/>
      <c r="C188" s="1640"/>
      <c r="D188" s="1640"/>
      <c r="E188" s="1640"/>
      <c r="F188" s="1640"/>
      <c r="G188" s="1640"/>
      <c r="H188" s="1640"/>
      <c r="I188" s="1640"/>
    </row>
    <row r="189" spans="1:9">
      <c r="A189" s="1640"/>
      <c r="B189" s="1640"/>
      <c r="C189" s="1640"/>
      <c r="D189" s="1640"/>
      <c r="E189" s="1640"/>
      <c r="F189" s="1640"/>
      <c r="G189" s="1640"/>
      <c r="H189" s="1640"/>
      <c r="I189" s="1640"/>
    </row>
    <row r="190" spans="1:9">
      <c r="A190" s="1640"/>
      <c r="B190" s="1640"/>
      <c r="C190" s="1640"/>
      <c r="D190" s="1640"/>
      <c r="E190" s="1640"/>
      <c r="F190" s="1640"/>
      <c r="G190" s="1640"/>
      <c r="H190" s="1640"/>
      <c r="I190" s="1640"/>
    </row>
    <row r="191" spans="1:9">
      <c r="A191" s="1640"/>
      <c r="B191" s="1640"/>
      <c r="C191" s="1640"/>
      <c r="D191" s="1640"/>
      <c r="E191" s="1640"/>
      <c r="F191" s="1640"/>
      <c r="G191" s="1640"/>
      <c r="H191" s="1640"/>
      <c r="I191" s="1640"/>
    </row>
    <row r="192" spans="1:9">
      <c r="A192" s="1640"/>
      <c r="B192" s="1640"/>
      <c r="C192" s="1640"/>
      <c r="D192" s="1640"/>
      <c r="E192" s="1640"/>
      <c r="F192" s="1640"/>
      <c r="G192" s="1640"/>
      <c r="H192" s="1640"/>
      <c r="I192" s="1640"/>
    </row>
    <row r="193" spans="1:9">
      <c r="A193" s="1640"/>
      <c r="B193" s="1640"/>
      <c r="C193" s="1640"/>
      <c r="D193" s="1640"/>
      <c r="E193" s="1640"/>
      <c r="F193" s="1640"/>
      <c r="G193" s="1640"/>
      <c r="H193" s="1640"/>
      <c r="I193" s="1640"/>
    </row>
    <row r="194" spans="1:9">
      <c r="A194" s="1640"/>
      <c r="B194" s="1640"/>
      <c r="C194" s="1640"/>
      <c r="D194" s="1640"/>
      <c r="E194" s="1640"/>
      <c r="F194" s="1640"/>
      <c r="G194" s="1640"/>
      <c r="H194" s="1640"/>
      <c r="I194" s="1640"/>
    </row>
    <row r="195" spans="1:9">
      <c r="A195" s="1640"/>
      <c r="B195" s="1640"/>
      <c r="C195" s="1640"/>
      <c r="D195" s="1640"/>
      <c r="E195" s="1640"/>
      <c r="F195" s="1640"/>
      <c r="G195" s="1640"/>
      <c r="H195" s="1640"/>
      <c r="I195" s="1640"/>
    </row>
    <row r="196" spans="1:9">
      <c r="A196" s="1640"/>
      <c r="B196" s="1640"/>
      <c r="C196" s="1640"/>
      <c r="D196" s="1640"/>
      <c r="E196" s="1640"/>
      <c r="F196" s="1640"/>
      <c r="G196" s="1640"/>
      <c r="H196" s="1640"/>
      <c r="I196" s="1640"/>
    </row>
    <row r="197" spans="1:9">
      <c r="A197" s="1640"/>
      <c r="B197" s="1640"/>
      <c r="C197" s="1640"/>
      <c r="D197" s="1640"/>
      <c r="E197" s="1640"/>
      <c r="F197" s="1640"/>
      <c r="G197" s="1640"/>
      <c r="H197" s="1640"/>
      <c r="I197" s="1640"/>
    </row>
    <row r="198" spans="1:9">
      <c r="A198" s="1640"/>
      <c r="B198" s="1640"/>
      <c r="C198" s="1640"/>
      <c r="D198" s="1640"/>
      <c r="E198" s="1640"/>
      <c r="F198" s="1640"/>
      <c r="G198" s="1640"/>
      <c r="H198" s="1640"/>
      <c r="I198" s="1640"/>
    </row>
    <row r="199" spans="1:9">
      <c r="A199" s="1640"/>
      <c r="B199" s="1640"/>
      <c r="C199" s="1640"/>
      <c r="D199" s="1640"/>
      <c r="E199" s="1640"/>
      <c r="F199" s="1640"/>
      <c r="G199" s="1640"/>
      <c r="H199" s="1640"/>
      <c r="I199" s="1640"/>
    </row>
  </sheetData>
  <sheetProtection password="EF6F" sheet="1" formatCells="0" formatColumns="0" formatRows="0" insertColumns="0" insertRows="0" insertHyperlinks="0" deleteColumns="0" deleteRows="0" sort="0" autoFilter="0" pivotTables="0"/>
  <mergeCells count="1">
    <mergeCell ref="B7:G7"/>
  </mergeCells>
  <phoneticPr fontId="49" type="noConversion"/>
  <pageMargins left="0.25" right="0.25" top="0.25" bottom="0.25"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T36"/>
  <sheetViews>
    <sheetView showGridLines="0" showRowColHeaders="0" workbookViewId="0"/>
  </sheetViews>
  <sheetFormatPr defaultColWidth="8.7265625" defaultRowHeight="12.5"/>
  <sheetData>
    <row r="1" spans="1:20">
      <c r="A1" s="601"/>
      <c r="B1" s="601"/>
      <c r="C1" s="601"/>
      <c r="D1" s="601"/>
      <c r="E1" s="601"/>
      <c r="F1" s="601"/>
      <c r="G1" s="601"/>
      <c r="H1" s="601"/>
      <c r="I1" s="601"/>
      <c r="J1" s="601"/>
      <c r="K1" s="601"/>
      <c r="L1" s="601"/>
      <c r="M1" s="601"/>
      <c r="N1" s="601"/>
      <c r="O1" s="601"/>
      <c r="P1" s="601"/>
      <c r="Q1" s="601"/>
      <c r="R1" s="601"/>
      <c r="S1" s="601"/>
      <c r="T1" s="601"/>
    </row>
    <row r="2" spans="1:20">
      <c r="A2" s="601"/>
      <c r="B2" s="601"/>
      <c r="C2" s="601"/>
      <c r="D2" s="601"/>
      <c r="E2" s="601"/>
      <c r="F2" s="601"/>
      <c r="G2" s="601"/>
      <c r="H2" s="601"/>
      <c r="I2" s="601"/>
      <c r="J2" s="601"/>
      <c r="K2" s="601"/>
      <c r="L2" s="601"/>
      <c r="M2" s="601"/>
      <c r="N2" s="601"/>
      <c r="O2" s="601"/>
      <c r="P2" s="601"/>
      <c r="Q2" s="601"/>
      <c r="R2" s="601"/>
      <c r="S2" s="601"/>
      <c r="T2" s="601"/>
    </row>
    <row r="3" spans="1:20">
      <c r="A3" s="601"/>
      <c r="B3" s="601"/>
      <c r="C3" s="601"/>
      <c r="D3" s="601"/>
      <c r="E3" s="601"/>
      <c r="F3" s="601"/>
      <c r="G3" s="601"/>
      <c r="H3" s="601"/>
      <c r="I3" s="601"/>
      <c r="J3" s="601"/>
      <c r="K3" s="601"/>
      <c r="L3" s="601"/>
      <c r="M3" s="601"/>
      <c r="N3" s="601"/>
      <c r="O3" s="601"/>
      <c r="P3" s="601"/>
      <c r="Q3" s="601"/>
      <c r="R3" s="601"/>
      <c r="S3" s="601"/>
      <c r="T3" s="601"/>
    </row>
    <row r="4" spans="1:20" ht="35">
      <c r="A4" s="601"/>
      <c r="B4" s="601"/>
      <c r="C4" s="602" t="s">
        <v>3882</v>
      </c>
      <c r="D4" s="601"/>
      <c r="E4" s="601"/>
      <c r="F4" s="601"/>
      <c r="G4" s="601"/>
      <c r="H4" s="601"/>
      <c r="I4" s="601"/>
      <c r="J4" s="601"/>
      <c r="K4" s="601"/>
      <c r="L4" s="601"/>
      <c r="M4" s="601"/>
      <c r="N4" s="601"/>
      <c r="O4" s="601"/>
      <c r="P4" s="601"/>
      <c r="Q4" s="601"/>
      <c r="R4" s="601"/>
      <c r="S4" s="601"/>
      <c r="T4" s="601"/>
    </row>
    <row r="5" spans="1:20">
      <c r="A5" s="601"/>
      <c r="B5" s="601"/>
      <c r="C5" s="601"/>
      <c r="D5" s="601"/>
      <c r="E5" s="601"/>
      <c r="F5" s="601"/>
      <c r="G5" s="601"/>
      <c r="H5" s="601"/>
      <c r="I5" s="601"/>
      <c r="J5" s="601"/>
      <c r="K5" s="601"/>
      <c r="L5" s="601"/>
      <c r="M5" s="601"/>
      <c r="N5" s="601"/>
      <c r="O5" s="601"/>
      <c r="P5" s="601"/>
      <c r="Q5" s="601"/>
      <c r="R5" s="601"/>
      <c r="S5" s="601"/>
      <c r="T5" s="601"/>
    </row>
    <row r="6" spans="1:20" ht="18">
      <c r="A6" s="601"/>
      <c r="B6" s="601"/>
      <c r="C6" s="605" t="s">
        <v>3883</v>
      </c>
      <c r="D6" s="601"/>
      <c r="E6" s="601"/>
      <c r="F6" s="601"/>
      <c r="G6" s="601"/>
      <c r="H6" s="601"/>
      <c r="I6" s="601"/>
      <c r="J6" s="601"/>
      <c r="K6" s="601"/>
      <c r="L6" s="601"/>
      <c r="M6" s="601"/>
      <c r="N6" s="601"/>
      <c r="O6" s="601"/>
      <c r="P6" s="601"/>
      <c r="Q6" s="601"/>
      <c r="R6" s="601"/>
      <c r="S6" s="601"/>
      <c r="T6" s="601"/>
    </row>
    <row r="7" spans="1:20" ht="20">
      <c r="A7" s="601"/>
      <c r="B7" s="601"/>
      <c r="C7" s="603" t="s">
        <v>3884</v>
      </c>
      <c r="D7" s="601"/>
      <c r="E7" s="601"/>
      <c r="F7" s="601"/>
      <c r="G7" s="601"/>
      <c r="H7" s="601"/>
      <c r="I7" s="601"/>
      <c r="J7" s="601"/>
      <c r="K7" s="601"/>
      <c r="L7" s="601"/>
      <c r="M7" s="601"/>
      <c r="N7" s="601"/>
      <c r="O7" s="601"/>
      <c r="P7" s="601"/>
      <c r="Q7" s="601"/>
      <c r="R7" s="601"/>
      <c r="S7" s="601"/>
      <c r="T7" s="601"/>
    </row>
    <row r="8" spans="1:20" ht="20">
      <c r="A8" s="601"/>
      <c r="B8" s="601"/>
      <c r="C8" s="603" t="s">
        <v>3885</v>
      </c>
      <c r="D8" s="601"/>
      <c r="E8" s="601"/>
      <c r="F8" s="601"/>
      <c r="G8" s="601"/>
      <c r="H8" s="601"/>
      <c r="I8" s="601"/>
      <c r="J8" s="601"/>
      <c r="K8" s="601"/>
      <c r="L8" s="601"/>
      <c r="M8" s="601"/>
      <c r="N8" s="601"/>
      <c r="O8" s="601"/>
      <c r="P8" s="601"/>
      <c r="Q8" s="601"/>
      <c r="R8" s="601"/>
      <c r="S8" s="601"/>
      <c r="T8" s="601"/>
    </row>
    <row r="9" spans="1:20" ht="18">
      <c r="A9" s="601"/>
      <c r="B9" s="601"/>
      <c r="C9" s="604" t="s">
        <v>3886</v>
      </c>
      <c r="D9" s="601"/>
      <c r="E9" s="601"/>
      <c r="F9" s="601"/>
      <c r="G9" s="601"/>
      <c r="H9" s="601"/>
      <c r="I9" s="601"/>
      <c r="J9" s="601"/>
      <c r="K9" s="601"/>
      <c r="L9" s="601"/>
      <c r="M9" s="601"/>
      <c r="N9" s="601"/>
      <c r="O9" s="601"/>
      <c r="P9" s="601"/>
      <c r="Q9" s="601"/>
      <c r="R9" s="601"/>
      <c r="S9" s="601"/>
      <c r="T9" s="601"/>
    </row>
    <row r="10" spans="1:20" ht="18">
      <c r="A10" s="601"/>
      <c r="B10" s="601"/>
      <c r="C10" s="604"/>
      <c r="D10" s="601"/>
      <c r="E10" s="601"/>
      <c r="F10" s="601"/>
      <c r="G10" s="601"/>
      <c r="H10" s="601"/>
      <c r="I10" s="601"/>
      <c r="J10" s="601"/>
      <c r="K10" s="601"/>
      <c r="L10" s="601"/>
      <c r="M10" s="601"/>
      <c r="N10" s="601"/>
      <c r="O10" s="601"/>
      <c r="P10" s="601"/>
      <c r="Q10" s="601"/>
      <c r="R10" s="601"/>
      <c r="S10" s="601"/>
      <c r="T10" s="601"/>
    </row>
    <row r="11" spans="1:20" ht="18">
      <c r="A11" s="601"/>
      <c r="B11" s="601"/>
      <c r="C11" s="604" t="s">
        <v>3887</v>
      </c>
      <c r="D11" s="601"/>
      <c r="E11" s="601"/>
      <c r="F11" s="601"/>
      <c r="G11" s="601"/>
      <c r="H11" s="601"/>
      <c r="I11" s="601"/>
      <c r="J11" s="601"/>
      <c r="K11" s="601"/>
      <c r="L11" s="601"/>
      <c r="M11" s="601"/>
      <c r="N11" s="601"/>
      <c r="O11" s="601"/>
      <c r="P11" s="601"/>
      <c r="Q11" s="601"/>
      <c r="R11" s="601"/>
      <c r="S11" s="601"/>
      <c r="T11" s="601"/>
    </row>
    <row r="12" spans="1:20">
      <c r="A12" s="601"/>
      <c r="B12" s="601"/>
      <c r="C12" s="601"/>
      <c r="D12" s="601"/>
      <c r="E12" s="601"/>
      <c r="F12" s="601"/>
      <c r="G12" s="601"/>
      <c r="H12" s="601"/>
      <c r="I12" s="601"/>
      <c r="J12" s="601"/>
      <c r="K12" s="601"/>
      <c r="L12" s="601"/>
      <c r="M12" s="601"/>
      <c r="N12" s="601"/>
      <c r="O12" s="601"/>
      <c r="P12" s="601"/>
      <c r="Q12" s="601"/>
      <c r="R12" s="601"/>
      <c r="S12" s="601"/>
      <c r="T12" s="601"/>
    </row>
    <row r="13" spans="1:20">
      <c r="A13" s="601"/>
      <c r="B13" s="601"/>
      <c r="C13" s="601"/>
      <c r="D13" s="601"/>
      <c r="E13" s="601"/>
      <c r="F13" s="601"/>
      <c r="G13" s="601"/>
      <c r="H13" s="601"/>
      <c r="I13" s="601"/>
      <c r="J13" s="601"/>
      <c r="K13" s="601"/>
      <c r="L13" s="601"/>
      <c r="M13" s="601"/>
      <c r="N13" s="601"/>
      <c r="O13" s="601"/>
      <c r="P13" s="601"/>
      <c r="Q13" s="601"/>
      <c r="R13" s="601"/>
      <c r="S13" s="601"/>
      <c r="T13" s="601"/>
    </row>
    <row r="14" spans="1:20">
      <c r="A14" s="601"/>
      <c r="B14" s="601"/>
      <c r="C14" s="601"/>
      <c r="D14" s="601"/>
      <c r="E14" s="601"/>
      <c r="F14" s="601"/>
      <c r="G14" s="601"/>
      <c r="H14" s="601"/>
      <c r="I14" s="601"/>
      <c r="J14" s="601"/>
      <c r="K14" s="601"/>
      <c r="L14" s="601"/>
      <c r="M14" s="601"/>
      <c r="N14" s="601"/>
      <c r="O14" s="601"/>
      <c r="P14" s="601"/>
      <c r="Q14" s="601"/>
      <c r="R14" s="601"/>
      <c r="S14" s="601"/>
      <c r="T14" s="601"/>
    </row>
    <row r="15" spans="1:20">
      <c r="A15" s="601"/>
      <c r="B15" s="601"/>
      <c r="C15" s="601"/>
      <c r="D15" s="601"/>
      <c r="E15" s="601"/>
      <c r="F15" s="601"/>
      <c r="G15" s="601"/>
      <c r="H15" s="601"/>
      <c r="I15" s="601"/>
      <c r="J15" s="601"/>
      <c r="K15" s="601"/>
      <c r="L15" s="601"/>
      <c r="M15" s="601"/>
      <c r="N15" s="601"/>
      <c r="O15" s="601"/>
      <c r="P15" s="601"/>
      <c r="Q15" s="601"/>
      <c r="R15" s="601"/>
      <c r="S15" s="601"/>
      <c r="T15" s="601"/>
    </row>
    <row r="16" spans="1:20">
      <c r="A16" s="601"/>
      <c r="B16" s="601"/>
      <c r="C16" s="601"/>
      <c r="D16" s="601"/>
      <c r="E16" s="601"/>
      <c r="F16" s="601"/>
      <c r="G16" s="601"/>
      <c r="H16" s="601"/>
      <c r="I16" s="601"/>
      <c r="J16" s="601"/>
      <c r="K16" s="601"/>
      <c r="L16" s="601"/>
      <c r="M16" s="601"/>
      <c r="N16" s="601"/>
      <c r="O16" s="601"/>
      <c r="P16" s="601"/>
      <c r="Q16" s="601"/>
      <c r="R16" s="601"/>
      <c r="S16" s="601"/>
      <c r="T16" s="601"/>
    </row>
    <row r="17" spans="1:20" ht="18">
      <c r="A17" s="601"/>
      <c r="B17" s="1349"/>
      <c r="C17" s="1723" t="s">
        <v>3888</v>
      </c>
      <c r="D17" s="1724"/>
      <c r="E17" s="1724"/>
      <c r="F17" s="1724"/>
      <c r="G17" s="1724"/>
      <c r="H17" s="1724"/>
      <c r="I17" s="1724"/>
      <c r="J17" s="1724"/>
      <c r="K17" s="1724"/>
      <c r="L17" s="601"/>
      <c r="M17" s="601"/>
      <c r="N17" s="601"/>
      <c r="O17" s="601"/>
      <c r="P17" s="601"/>
      <c r="Q17" s="601"/>
      <c r="R17" s="601"/>
      <c r="S17" s="601"/>
      <c r="T17" s="601"/>
    </row>
    <row r="18" spans="1:20">
      <c r="A18" s="601"/>
      <c r="B18" s="601"/>
      <c r="C18" s="601"/>
      <c r="D18" s="601"/>
      <c r="E18" s="601"/>
      <c r="F18" s="601"/>
      <c r="G18" s="601"/>
      <c r="H18" s="601"/>
      <c r="I18" s="601"/>
      <c r="J18" s="601"/>
      <c r="K18" s="601"/>
      <c r="L18" s="601"/>
      <c r="M18" s="601"/>
      <c r="N18" s="601"/>
      <c r="O18" s="601"/>
      <c r="P18" s="601"/>
      <c r="Q18" s="601"/>
      <c r="R18" s="601"/>
      <c r="S18" s="601"/>
      <c r="T18" s="601"/>
    </row>
    <row r="19" spans="1:20">
      <c r="A19" s="601"/>
      <c r="B19" s="601"/>
      <c r="C19" s="601"/>
      <c r="D19" s="601"/>
      <c r="E19" s="601"/>
      <c r="F19" s="601"/>
      <c r="G19" s="601"/>
      <c r="H19" s="601"/>
      <c r="I19" s="601"/>
      <c r="J19" s="601"/>
      <c r="K19" s="601"/>
      <c r="L19" s="601"/>
      <c r="M19" s="601"/>
      <c r="N19" s="601"/>
      <c r="O19" s="601"/>
      <c r="P19" s="601"/>
      <c r="Q19" s="601"/>
      <c r="R19" s="601"/>
      <c r="S19" s="601"/>
      <c r="T19" s="601"/>
    </row>
    <row r="20" spans="1:20">
      <c r="A20" s="601"/>
      <c r="B20" s="601"/>
      <c r="C20" s="601"/>
      <c r="D20" s="601"/>
      <c r="E20" s="601"/>
      <c r="F20" s="601"/>
      <c r="G20" s="601"/>
      <c r="H20" s="601"/>
      <c r="I20" s="601"/>
      <c r="J20" s="601"/>
      <c r="K20" s="601"/>
      <c r="L20" s="601"/>
      <c r="M20" s="601"/>
      <c r="N20" s="601"/>
      <c r="O20" s="601"/>
      <c r="P20" s="601"/>
      <c r="Q20" s="601"/>
      <c r="R20" s="601"/>
      <c r="S20" s="601"/>
      <c r="T20" s="601"/>
    </row>
    <row r="21" spans="1:20">
      <c r="A21" s="601"/>
      <c r="B21" s="601"/>
      <c r="C21" s="601"/>
      <c r="D21" s="601"/>
      <c r="E21" s="601"/>
      <c r="F21" s="601"/>
      <c r="G21" s="601"/>
      <c r="H21" s="601"/>
      <c r="I21" s="601"/>
      <c r="J21" s="601"/>
      <c r="K21" s="601"/>
      <c r="L21" s="601"/>
      <c r="M21" s="601"/>
      <c r="N21" s="601"/>
      <c r="O21" s="601"/>
      <c r="P21" s="601"/>
      <c r="Q21" s="601"/>
      <c r="R21" s="601"/>
      <c r="S21" s="601"/>
      <c r="T21" s="601"/>
    </row>
    <row r="22" spans="1:20">
      <c r="A22" s="601"/>
      <c r="B22" s="601"/>
      <c r="C22" s="601"/>
      <c r="D22" s="601"/>
      <c r="E22" s="601"/>
      <c r="F22" s="601"/>
      <c r="G22" s="601"/>
      <c r="H22" s="601"/>
      <c r="I22" s="601"/>
      <c r="J22" s="601"/>
      <c r="K22" s="601"/>
      <c r="L22" s="601"/>
      <c r="M22" s="601"/>
      <c r="N22" s="601"/>
      <c r="O22" s="601"/>
      <c r="P22" s="601"/>
      <c r="Q22" s="601"/>
      <c r="R22" s="601"/>
      <c r="S22" s="601"/>
      <c r="T22" s="601"/>
    </row>
    <row r="23" spans="1:20">
      <c r="A23" s="601"/>
      <c r="B23" s="601"/>
      <c r="C23" s="601"/>
      <c r="D23" s="601"/>
      <c r="E23" s="601"/>
      <c r="F23" s="601"/>
      <c r="G23" s="601"/>
      <c r="H23" s="601"/>
      <c r="I23" s="601"/>
      <c r="J23" s="601"/>
      <c r="K23" s="601"/>
      <c r="L23" s="601"/>
      <c r="M23" s="601"/>
      <c r="N23" s="601"/>
      <c r="O23" s="601"/>
      <c r="P23" s="601"/>
      <c r="Q23" s="601"/>
      <c r="R23" s="601"/>
      <c r="S23" s="601"/>
      <c r="T23" s="601"/>
    </row>
    <row r="24" spans="1:20">
      <c r="A24" s="601"/>
      <c r="B24" s="601"/>
      <c r="C24" s="601"/>
      <c r="D24" s="601"/>
      <c r="E24" s="601"/>
      <c r="F24" s="601"/>
      <c r="G24" s="601"/>
      <c r="H24" s="601"/>
      <c r="I24" s="601"/>
      <c r="J24" s="601"/>
      <c r="K24" s="601"/>
      <c r="L24" s="601"/>
      <c r="M24" s="601"/>
      <c r="N24" s="601"/>
      <c r="O24" s="601"/>
      <c r="P24" s="601"/>
      <c r="Q24" s="601"/>
      <c r="R24" s="601"/>
      <c r="S24" s="601"/>
      <c r="T24" s="601"/>
    </row>
    <row r="25" spans="1:20">
      <c r="A25" s="601"/>
      <c r="B25" s="601"/>
      <c r="C25" s="601"/>
      <c r="D25" s="601"/>
      <c r="E25" s="601"/>
      <c r="F25" s="601"/>
      <c r="G25" s="601"/>
      <c r="H25" s="601"/>
      <c r="I25" s="601"/>
      <c r="J25" s="601"/>
      <c r="K25" s="601"/>
      <c r="L25" s="601"/>
      <c r="M25" s="601"/>
      <c r="N25" s="601"/>
      <c r="O25" s="601"/>
      <c r="P25" s="601"/>
      <c r="Q25" s="601"/>
      <c r="R25" s="601"/>
      <c r="S25" s="601"/>
      <c r="T25" s="601"/>
    </row>
    <row r="26" spans="1:20">
      <c r="A26" s="601"/>
      <c r="B26" s="601"/>
      <c r="C26" s="601"/>
      <c r="D26" s="601"/>
      <c r="E26" s="601"/>
      <c r="F26" s="601"/>
      <c r="G26" s="601"/>
      <c r="H26" s="601"/>
      <c r="I26" s="601"/>
      <c r="J26" s="601"/>
      <c r="K26" s="601"/>
      <c r="L26" s="601"/>
      <c r="M26" s="601"/>
      <c r="N26" s="601"/>
      <c r="O26" s="601"/>
      <c r="P26" s="601"/>
      <c r="Q26" s="601"/>
      <c r="R26" s="601"/>
      <c r="S26" s="601"/>
      <c r="T26" s="601"/>
    </row>
    <row r="27" spans="1:20">
      <c r="A27" s="601"/>
      <c r="B27" s="601"/>
      <c r="C27" s="601"/>
      <c r="D27" s="601"/>
      <c r="E27" s="601"/>
      <c r="F27" s="601"/>
      <c r="G27" s="601"/>
      <c r="H27" s="601"/>
      <c r="I27" s="601"/>
      <c r="J27" s="601"/>
      <c r="K27" s="601"/>
      <c r="L27" s="601"/>
      <c r="M27" s="601"/>
      <c r="N27" s="601"/>
      <c r="O27" s="601"/>
      <c r="P27" s="601"/>
      <c r="Q27" s="601"/>
      <c r="R27" s="601"/>
      <c r="S27" s="601"/>
      <c r="T27" s="601"/>
    </row>
    <row r="28" spans="1:20">
      <c r="A28" s="601"/>
      <c r="B28" s="601"/>
      <c r="C28" s="601"/>
      <c r="D28" s="601"/>
      <c r="E28" s="601"/>
      <c r="F28" s="601"/>
      <c r="G28" s="601"/>
      <c r="H28" s="601"/>
      <c r="I28" s="601"/>
      <c r="J28" s="601"/>
      <c r="K28" s="601"/>
      <c r="L28" s="601"/>
      <c r="M28" s="601"/>
      <c r="N28" s="601"/>
      <c r="O28" s="601"/>
      <c r="P28" s="601"/>
      <c r="Q28" s="601"/>
      <c r="R28" s="601"/>
      <c r="S28" s="601"/>
      <c r="T28" s="601"/>
    </row>
    <row r="29" spans="1:20">
      <c r="A29" s="601"/>
      <c r="B29" s="601"/>
      <c r="C29" s="601"/>
      <c r="D29" s="601"/>
      <c r="E29" s="601"/>
      <c r="F29" s="601"/>
      <c r="G29" s="601"/>
      <c r="H29" s="601"/>
      <c r="I29" s="601"/>
      <c r="J29" s="601"/>
      <c r="K29" s="601"/>
      <c r="L29" s="601"/>
      <c r="M29" s="601"/>
      <c r="N29" s="601"/>
      <c r="O29" s="601"/>
      <c r="P29" s="601"/>
      <c r="Q29" s="601"/>
      <c r="R29" s="601"/>
      <c r="S29" s="601"/>
      <c r="T29" s="601"/>
    </row>
    <row r="30" spans="1:20">
      <c r="A30" s="601"/>
      <c r="B30" s="601"/>
      <c r="C30" s="601"/>
      <c r="D30" s="601"/>
      <c r="E30" s="601"/>
      <c r="F30" s="601"/>
      <c r="G30" s="601"/>
      <c r="H30" s="601"/>
      <c r="I30" s="601"/>
      <c r="J30" s="601"/>
      <c r="K30" s="601"/>
      <c r="L30" s="601"/>
      <c r="M30" s="601"/>
      <c r="N30" s="601"/>
      <c r="O30" s="601"/>
      <c r="P30" s="601"/>
      <c r="Q30" s="601"/>
      <c r="R30" s="601"/>
      <c r="S30" s="601"/>
      <c r="T30" s="601"/>
    </row>
    <row r="31" spans="1:20">
      <c r="A31" s="601"/>
      <c r="B31" s="601"/>
      <c r="C31" s="601"/>
      <c r="D31" s="601"/>
      <c r="E31" s="601"/>
      <c r="F31" s="601"/>
      <c r="G31" s="601"/>
      <c r="H31" s="601"/>
      <c r="I31" s="601"/>
      <c r="J31" s="601"/>
      <c r="K31" s="601"/>
      <c r="L31" s="601"/>
      <c r="M31" s="601"/>
      <c r="N31" s="601"/>
      <c r="O31" s="601"/>
      <c r="P31" s="601"/>
      <c r="Q31" s="601"/>
      <c r="R31" s="601"/>
      <c r="S31" s="601"/>
      <c r="T31" s="601"/>
    </row>
    <row r="32" spans="1:20">
      <c r="A32" s="601"/>
      <c r="B32" s="601"/>
      <c r="C32" s="601"/>
      <c r="D32" s="601"/>
      <c r="E32" s="601"/>
      <c r="F32" s="601"/>
      <c r="G32" s="601"/>
      <c r="H32" s="601"/>
      <c r="I32" s="601"/>
      <c r="J32" s="601"/>
      <c r="K32" s="601"/>
      <c r="L32" s="601"/>
      <c r="M32" s="601"/>
      <c r="N32" s="601"/>
      <c r="O32" s="601"/>
      <c r="P32" s="601"/>
      <c r="Q32" s="601"/>
      <c r="R32" s="601"/>
      <c r="S32" s="601"/>
      <c r="T32" s="601"/>
    </row>
    <row r="33" spans="1:20">
      <c r="A33" s="601"/>
      <c r="B33" s="601"/>
      <c r="C33" s="601"/>
      <c r="D33" s="601"/>
      <c r="E33" s="601"/>
      <c r="F33" s="601"/>
      <c r="G33" s="601"/>
      <c r="H33" s="601"/>
      <c r="I33" s="601"/>
      <c r="J33" s="601"/>
      <c r="K33" s="601"/>
      <c r="L33" s="601"/>
      <c r="M33" s="601"/>
      <c r="N33" s="601"/>
      <c r="O33" s="601"/>
      <c r="P33" s="601"/>
      <c r="Q33" s="601"/>
      <c r="R33" s="601"/>
      <c r="S33" s="601"/>
      <c r="T33" s="601"/>
    </row>
    <row r="34" spans="1:20">
      <c r="A34" s="601"/>
      <c r="B34" s="601"/>
      <c r="C34" s="601"/>
      <c r="D34" s="601"/>
      <c r="E34" s="601"/>
      <c r="F34" s="601"/>
      <c r="G34" s="601"/>
      <c r="H34" s="601"/>
      <c r="I34" s="601"/>
      <c r="J34" s="601"/>
      <c r="K34" s="601"/>
      <c r="L34" s="601"/>
      <c r="M34" s="601"/>
      <c r="N34" s="601"/>
      <c r="O34" s="601"/>
      <c r="P34" s="601"/>
      <c r="Q34" s="601"/>
      <c r="R34" s="601"/>
      <c r="S34" s="601"/>
      <c r="T34" s="601"/>
    </row>
    <row r="35" spans="1:20">
      <c r="A35" s="601"/>
      <c r="B35" s="601"/>
      <c r="C35" s="601"/>
      <c r="D35" s="601"/>
      <c r="E35" s="601"/>
      <c r="F35" s="601"/>
      <c r="G35" s="601"/>
      <c r="H35" s="601"/>
      <c r="I35" s="601"/>
      <c r="J35" s="601"/>
      <c r="K35" s="601"/>
      <c r="L35" s="601"/>
      <c r="M35" s="601"/>
      <c r="N35" s="601"/>
      <c r="O35" s="601"/>
      <c r="P35" s="601"/>
      <c r="Q35" s="601"/>
      <c r="R35" s="601"/>
      <c r="S35" s="601"/>
      <c r="T35" s="601"/>
    </row>
    <row r="36" spans="1:20">
      <c r="A36" s="601"/>
      <c r="B36" s="601"/>
      <c r="C36" s="601"/>
      <c r="D36" s="601"/>
      <c r="E36" s="601"/>
      <c r="F36" s="601"/>
      <c r="G36" s="601"/>
      <c r="H36" s="601"/>
      <c r="I36" s="601"/>
      <c r="J36" s="601"/>
      <c r="K36" s="601"/>
      <c r="L36" s="601"/>
      <c r="M36" s="601"/>
      <c r="N36" s="601"/>
      <c r="O36" s="601"/>
      <c r="P36" s="601"/>
      <c r="Q36" s="601"/>
      <c r="R36" s="601"/>
      <c r="S36" s="601"/>
      <c r="T36" s="601"/>
    </row>
  </sheetData>
  <sheetProtection password="EF6F" sheet="1"/>
  <mergeCells count="1">
    <mergeCell ref="C17:K17"/>
  </mergeCells>
  <hyperlinks>
    <hyperlink ref="C17" location="'K0108 Worksheet'!A1" display="K108 Detail Wooksheet (w/ secondary discount) form (click)" xr:uid="{00000000-0004-0000-0200-000000000000}"/>
    <hyperlink ref="C17:K17" location="'K0108 Worksheet '!A1" display="K108 Detail Wooksheet (w/ secondary discount) form (click)" xr:uid="{00000000-0004-0000-0200-000001000000}"/>
  </hyperlinks>
  <pageMargins left="0" right="0" top="0.25" bottom="0.25" header="0.3" footer="0.3"/>
  <pageSetup scale="7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dimension ref="A5:J199"/>
  <sheetViews>
    <sheetView showGridLines="0" showRowColHeaders="0" workbookViewId="0">
      <selection activeCell="C13" sqref="C13"/>
    </sheetView>
  </sheetViews>
  <sheetFormatPr defaultColWidth="8.7265625" defaultRowHeight="12.5"/>
  <cols>
    <col min="1" max="1" width="13.453125" customWidth="1"/>
  </cols>
  <sheetData>
    <row r="5" spans="1:10" ht="14">
      <c r="A5" s="136" t="s">
        <v>4891</v>
      </c>
    </row>
    <row r="6" spans="1:10" ht="6" customHeight="1"/>
    <row r="7" spans="1:10" ht="28">
      <c r="A7" s="134" t="s">
        <v>4871</v>
      </c>
      <c r="B7" s="1936"/>
      <c r="C7" s="1936"/>
      <c r="D7" s="1936"/>
      <c r="E7" s="1936"/>
      <c r="F7" s="1936"/>
      <c r="G7" s="1936"/>
      <c r="H7" s="133"/>
      <c r="I7" s="133"/>
      <c r="J7" s="133"/>
    </row>
    <row r="8" spans="1:10" ht="14">
      <c r="A8" s="344" t="s">
        <v>531</v>
      </c>
      <c r="B8" s="345" t="s">
        <v>534</v>
      </c>
      <c r="C8" s="346" t="s">
        <v>547</v>
      </c>
      <c r="D8" s="346" t="s">
        <v>549</v>
      </c>
      <c r="E8" s="345" t="s">
        <v>1010</v>
      </c>
      <c r="F8" s="345" t="s">
        <v>1016</v>
      </c>
      <c r="G8" s="345" t="s">
        <v>1025</v>
      </c>
      <c r="H8" s="345" t="s">
        <v>1029</v>
      </c>
      <c r="I8" s="345" t="s">
        <v>1055</v>
      </c>
    </row>
    <row r="9" spans="1:10" ht="14">
      <c r="A9" s="346" t="s">
        <v>1058</v>
      </c>
      <c r="B9" s="346" t="s">
        <v>1061</v>
      </c>
      <c r="C9" s="344" t="s">
        <v>1064</v>
      </c>
      <c r="D9" s="345" t="s">
        <v>1067</v>
      </c>
      <c r="E9" s="345" t="s">
        <v>1069</v>
      </c>
      <c r="F9" s="345" t="s">
        <v>1071</v>
      </c>
      <c r="G9" s="345" t="s">
        <v>1075</v>
      </c>
      <c r="H9" s="345" t="s">
        <v>1078</v>
      </c>
      <c r="I9" s="345" t="s">
        <v>1084</v>
      </c>
    </row>
    <row r="10" spans="1:10" ht="14">
      <c r="A10" s="346" t="s">
        <v>1091</v>
      </c>
      <c r="B10" s="346" t="s">
        <v>1095</v>
      </c>
      <c r="C10" s="345" t="s">
        <v>1105</v>
      </c>
      <c r="D10" s="345" t="s">
        <v>1110</v>
      </c>
      <c r="E10" s="345" t="s">
        <v>1115</v>
      </c>
      <c r="F10" s="345" t="s">
        <v>1117</v>
      </c>
      <c r="G10" s="345" t="s">
        <v>1120</v>
      </c>
      <c r="H10" s="347" t="s">
        <v>1124</v>
      </c>
      <c r="I10" s="347" t="s">
        <v>1127</v>
      </c>
    </row>
    <row r="11" spans="1:10" ht="14">
      <c r="A11" s="346" t="s">
        <v>1131</v>
      </c>
      <c r="B11" s="346" t="s">
        <v>1134</v>
      </c>
      <c r="C11" s="344" t="s">
        <v>1137</v>
      </c>
      <c r="D11" s="345" t="s">
        <v>1140</v>
      </c>
      <c r="E11" s="345" t="s">
        <v>1143</v>
      </c>
      <c r="F11" s="345" t="s">
        <v>1146</v>
      </c>
      <c r="G11" s="347" t="s">
        <v>1149</v>
      </c>
      <c r="H11" s="347" t="s">
        <v>1151</v>
      </c>
      <c r="I11" s="347" t="s">
        <v>1153</v>
      </c>
    </row>
    <row r="12" spans="1:10" ht="14">
      <c r="A12" s="346" t="s">
        <v>1155</v>
      </c>
      <c r="B12" s="346" t="s">
        <v>1157</v>
      </c>
      <c r="C12" s="348" t="s">
        <v>1159</v>
      </c>
      <c r="D12" s="348" t="s">
        <v>1162</v>
      </c>
      <c r="E12" s="345" t="s">
        <v>1165</v>
      </c>
      <c r="F12" s="345" t="s">
        <v>1168</v>
      </c>
      <c r="G12" s="345" t="s">
        <v>1171</v>
      </c>
      <c r="H12" s="347" t="s">
        <v>1174</v>
      </c>
      <c r="I12" s="347" t="s">
        <v>1177</v>
      </c>
    </row>
    <row r="13" spans="1:10" ht="14">
      <c r="A13" s="346" t="s">
        <v>1180</v>
      </c>
      <c r="B13" s="346" t="s">
        <v>1183</v>
      </c>
      <c r="C13" s="345" t="s">
        <v>1186</v>
      </c>
      <c r="D13" s="345" t="s">
        <v>1189</v>
      </c>
      <c r="E13" s="345" t="s">
        <v>1191</v>
      </c>
      <c r="F13" s="345" t="s">
        <v>4892</v>
      </c>
      <c r="G13" s="345" t="s">
        <v>1193</v>
      </c>
      <c r="H13" s="347" t="s">
        <v>1199</v>
      </c>
      <c r="I13" s="347" t="s">
        <v>1203</v>
      </c>
    </row>
    <row r="14" spans="1:10" ht="14">
      <c r="A14" s="345" t="s">
        <v>2334</v>
      </c>
      <c r="B14" s="345" t="s">
        <v>2835</v>
      </c>
      <c r="C14" s="345" t="s">
        <v>2839</v>
      </c>
      <c r="D14" s="345" t="s">
        <v>3158</v>
      </c>
      <c r="E14" s="347" t="s">
        <v>3162</v>
      </c>
      <c r="F14" s="347" t="s">
        <v>3165</v>
      </c>
      <c r="G14" s="347" t="s">
        <v>3174</v>
      </c>
      <c r="H14" s="346" t="s">
        <v>3177</v>
      </c>
      <c r="I14" s="346" t="s">
        <v>3181</v>
      </c>
    </row>
    <row r="15" spans="1:10" ht="14">
      <c r="A15" s="345" t="s">
        <v>3826</v>
      </c>
      <c r="B15" s="345" t="s">
        <v>3829</v>
      </c>
      <c r="C15" s="345" t="s">
        <v>3831</v>
      </c>
      <c r="D15" s="345" t="s">
        <v>3833</v>
      </c>
      <c r="E15" s="345" t="s">
        <v>3835</v>
      </c>
      <c r="F15" s="345" t="s">
        <v>3837</v>
      </c>
      <c r="G15" s="345" t="s">
        <v>3839</v>
      </c>
      <c r="H15" s="344" t="s">
        <v>3841</v>
      </c>
      <c r="I15" s="345" t="s">
        <v>3843</v>
      </c>
    </row>
    <row r="16" spans="1:10" ht="14">
      <c r="A16" s="344" t="s">
        <v>3845</v>
      </c>
      <c r="B16" s="345" t="s">
        <v>3847</v>
      </c>
      <c r="C16" s="344" t="s">
        <v>3849</v>
      </c>
      <c r="D16" s="345" t="s">
        <v>3851</v>
      </c>
      <c r="E16" s="344" t="s">
        <v>3853</v>
      </c>
      <c r="F16" s="345" t="s">
        <v>3855</v>
      </c>
      <c r="G16" s="344" t="s">
        <v>3858</v>
      </c>
      <c r="H16" s="345" t="s">
        <v>3861</v>
      </c>
      <c r="I16" s="345" t="s">
        <v>4893</v>
      </c>
    </row>
    <row r="17" spans="1:9" ht="14">
      <c r="A17" s="345" t="s">
        <v>3863</v>
      </c>
      <c r="B17" s="345" t="s">
        <v>3865</v>
      </c>
      <c r="C17" s="345" t="s">
        <v>3867</v>
      </c>
      <c r="D17" s="347" t="s">
        <v>3869</v>
      </c>
      <c r="E17" s="343"/>
      <c r="F17" s="343"/>
      <c r="G17" s="347"/>
      <c r="H17" s="346"/>
      <c r="I17" s="346"/>
    </row>
    <row r="18" spans="1:9" ht="14">
      <c r="A18" s="344"/>
      <c r="B18" s="345"/>
      <c r="C18" s="345"/>
      <c r="D18" s="345"/>
      <c r="E18" s="345"/>
      <c r="F18" s="345"/>
      <c r="G18" s="345"/>
      <c r="H18" s="346"/>
      <c r="I18" s="346"/>
    </row>
    <row r="19" spans="1:9" ht="14">
      <c r="A19" s="142"/>
      <c r="B19" s="142"/>
      <c r="C19" s="142"/>
      <c r="D19" s="142"/>
      <c r="E19" s="143"/>
      <c r="F19" s="143"/>
      <c r="G19" s="143"/>
      <c r="H19" s="144"/>
      <c r="I19" s="144"/>
    </row>
    <row r="20" spans="1:9" ht="13">
      <c r="A20" s="145"/>
      <c r="B20" s="1373"/>
      <c r="C20" s="1373"/>
      <c r="D20" s="1373"/>
      <c r="E20" s="1372"/>
      <c r="F20" s="1372"/>
      <c r="G20" s="1372"/>
      <c r="H20" s="1640"/>
      <c r="I20" s="1640"/>
    </row>
    <row r="21" spans="1:9" ht="13">
      <c r="A21" s="145"/>
      <c r="B21" s="1374"/>
      <c r="C21" s="1374"/>
      <c r="D21" s="1374"/>
      <c r="E21" s="1374"/>
      <c r="F21" s="1374"/>
      <c r="G21" s="1374"/>
      <c r="H21" s="1640"/>
      <c r="I21" s="1640"/>
    </row>
    <row r="22" spans="1:9" ht="13">
      <c r="A22" s="145"/>
      <c r="B22" s="1373"/>
      <c r="C22" s="1373"/>
      <c r="D22" s="1373"/>
      <c r="F22" s="1372"/>
      <c r="G22" s="1372"/>
      <c r="H22" s="1640"/>
      <c r="I22" s="1640"/>
    </row>
    <row r="23" spans="1:9" ht="13">
      <c r="A23" s="145"/>
      <c r="B23" s="1374"/>
      <c r="C23" s="1374"/>
      <c r="D23" s="1374"/>
      <c r="E23" s="1372"/>
      <c r="F23" s="1372"/>
      <c r="G23" s="1372"/>
      <c r="H23" s="1640"/>
      <c r="I23" s="1640"/>
    </row>
    <row r="24" spans="1:9" ht="13">
      <c r="A24" s="145"/>
      <c r="B24" s="1374"/>
      <c r="C24" s="1374"/>
      <c r="D24" s="1374"/>
      <c r="E24" s="1374"/>
      <c r="F24" s="1374"/>
      <c r="G24" s="1374"/>
      <c r="H24" s="1640"/>
      <c r="I24" s="1640"/>
    </row>
    <row r="25" spans="1:9" ht="13">
      <c r="A25" s="145"/>
      <c r="B25" s="1373"/>
      <c r="C25" s="1373"/>
      <c r="D25" s="1373"/>
      <c r="E25" s="1373"/>
      <c r="F25" s="1372"/>
      <c r="G25" s="1372"/>
      <c r="H25" s="1640"/>
      <c r="I25" s="1640"/>
    </row>
    <row r="26" spans="1:9" ht="13">
      <c r="A26" s="145"/>
      <c r="B26" s="1373"/>
      <c r="C26" s="1373"/>
      <c r="D26" s="1373"/>
      <c r="E26" s="1372"/>
      <c r="F26" s="1372"/>
      <c r="G26" s="1372"/>
      <c r="H26" s="1640"/>
      <c r="I26" s="1640"/>
    </row>
    <row r="27" spans="1:9" ht="13">
      <c r="A27" s="145"/>
      <c r="B27" s="1374"/>
      <c r="C27" s="1374"/>
      <c r="D27" s="1374"/>
      <c r="E27" s="1374"/>
      <c r="F27" s="1374"/>
      <c r="G27" s="1374"/>
      <c r="H27" s="1640"/>
      <c r="I27" s="1640"/>
    </row>
    <row r="28" spans="1:9" ht="13">
      <c r="A28" s="145"/>
      <c r="B28" s="1373"/>
      <c r="C28" s="1373"/>
      <c r="D28" s="1373"/>
      <c r="E28" s="1372"/>
      <c r="F28" s="1372"/>
      <c r="G28" s="1372"/>
      <c r="H28" s="1640"/>
      <c r="I28" s="1640"/>
    </row>
    <row r="29" spans="1:9" ht="13">
      <c r="A29" s="145"/>
      <c r="B29" s="1373"/>
      <c r="C29" s="1373"/>
      <c r="D29" s="1373"/>
      <c r="E29" s="1372"/>
      <c r="F29" s="1372"/>
      <c r="G29" s="1372"/>
      <c r="H29" s="1640"/>
      <c r="I29" s="1640"/>
    </row>
    <row r="30" spans="1:9" ht="13">
      <c r="A30" s="145"/>
      <c r="B30" s="1373"/>
      <c r="C30" s="1373"/>
      <c r="D30" s="1373"/>
      <c r="E30" s="1372"/>
      <c r="F30" s="1372"/>
      <c r="G30" s="1372"/>
      <c r="H30" s="1640"/>
      <c r="I30" s="1640"/>
    </row>
    <row r="31" spans="1:9" ht="13">
      <c r="A31" s="145"/>
      <c r="B31" s="1373"/>
      <c r="C31" s="1373"/>
      <c r="D31" s="1373"/>
      <c r="E31" s="1372"/>
      <c r="F31" s="1372"/>
      <c r="G31" s="1372"/>
      <c r="H31" s="1640"/>
      <c r="I31" s="1640"/>
    </row>
    <row r="32" spans="1:9" ht="13">
      <c r="A32" s="145"/>
      <c r="B32" s="1373"/>
      <c r="C32" s="1373"/>
      <c r="D32" s="1373"/>
      <c r="E32" s="1372"/>
      <c r="F32" s="1372"/>
      <c r="G32" s="1372"/>
      <c r="H32" s="1640"/>
      <c r="I32" s="1640"/>
    </row>
    <row r="33" spans="1:9" ht="13">
      <c r="A33" s="145"/>
      <c r="B33" s="1373"/>
      <c r="C33" s="1373"/>
      <c r="D33" s="1373"/>
      <c r="E33" s="1372"/>
      <c r="F33" s="1372"/>
      <c r="G33" s="1372"/>
      <c r="H33" s="1640"/>
      <c r="I33" s="1640"/>
    </row>
    <row r="34" spans="1:9" ht="13">
      <c r="A34" s="145"/>
      <c r="B34" s="1373"/>
      <c r="C34" s="1373"/>
      <c r="D34" s="1373"/>
      <c r="E34" s="1372"/>
      <c r="F34" s="1372"/>
      <c r="G34" s="1372"/>
      <c r="H34" s="1640"/>
      <c r="I34" s="1640"/>
    </row>
    <row r="35" spans="1:9" ht="13">
      <c r="A35" s="145"/>
      <c r="B35" s="1373"/>
      <c r="C35" s="1373"/>
      <c r="D35" s="1373"/>
      <c r="E35" s="1372"/>
      <c r="F35" s="1372"/>
      <c r="G35" s="1372"/>
      <c r="H35" s="1640"/>
      <c r="I35" s="1640"/>
    </row>
    <row r="36" spans="1:9" ht="13">
      <c r="A36" s="145"/>
      <c r="B36" s="1373"/>
      <c r="C36" s="1373"/>
      <c r="D36" s="1373"/>
      <c r="E36" s="1372"/>
      <c r="F36" s="1372"/>
      <c r="G36" s="1372"/>
      <c r="H36" s="1640"/>
      <c r="I36" s="1640"/>
    </row>
    <row r="37" spans="1:9" ht="13">
      <c r="A37" s="145"/>
      <c r="B37" s="1373"/>
      <c r="C37" s="1373"/>
      <c r="D37" s="1373"/>
      <c r="E37" s="1372"/>
      <c r="F37" s="1372"/>
      <c r="G37" s="1372"/>
      <c r="H37" s="1640"/>
      <c r="I37" s="1640"/>
    </row>
    <row r="38" spans="1:9" ht="13">
      <c r="A38" s="145"/>
      <c r="B38" s="1373"/>
      <c r="C38" s="1373"/>
      <c r="D38" s="1373"/>
      <c r="E38" s="1372"/>
      <c r="F38" s="1372"/>
      <c r="G38" s="1372"/>
      <c r="H38" s="1640"/>
      <c r="I38" s="1640"/>
    </row>
    <row r="39" spans="1:9" ht="13">
      <c r="A39" s="145"/>
      <c r="B39" s="1373"/>
      <c r="C39" s="1373"/>
      <c r="D39" s="1373"/>
      <c r="E39" s="1372"/>
      <c r="F39" s="1372"/>
      <c r="G39" s="1372"/>
      <c r="H39" s="1640"/>
      <c r="I39" s="1640"/>
    </row>
    <row r="40" spans="1:9" ht="13">
      <c r="A40" s="145"/>
      <c r="B40" s="1373"/>
      <c r="C40" s="1373"/>
      <c r="D40" s="1373"/>
      <c r="E40" s="1372"/>
      <c r="F40" s="1372"/>
      <c r="G40" s="1372"/>
      <c r="H40" s="1640"/>
      <c r="I40" s="1640"/>
    </row>
    <row r="41" spans="1:9" ht="13">
      <c r="A41" s="145"/>
      <c r="B41" s="1373"/>
      <c r="C41" s="1373"/>
      <c r="D41" s="1373"/>
      <c r="E41" s="1372"/>
      <c r="F41" s="1372"/>
      <c r="G41" s="1372"/>
      <c r="H41" s="1640"/>
      <c r="I41" s="1640"/>
    </row>
    <row r="42" spans="1:9" ht="13">
      <c r="A42" s="145"/>
      <c r="B42" s="1373"/>
      <c r="C42" s="1373"/>
      <c r="D42" s="1373"/>
      <c r="E42" s="1372"/>
      <c r="F42" s="1372"/>
      <c r="G42" s="1372"/>
      <c r="H42" s="1640"/>
      <c r="I42" s="1640"/>
    </row>
    <row r="43" spans="1:9" ht="13">
      <c r="A43" s="145"/>
      <c r="B43" s="1373"/>
      <c r="C43" s="1373"/>
      <c r="D43" s="1373"/>
      <c r="E43" s="1372"/>
      <c r="F43" s="1372"/>
      <c r="G43" s="1372"/>
      <c r="H43" s="1640"/>
      <c r="I43" s="1640"/>
    </row>
    <row r="44" spans="1:9" ht="13">
      <c r="A44" s="145"/>
      <c r="B44" s="1373"/>
      <c r="C44" s="1373"/>
      <c r="D44" s="1373"/>
      <c r="E44" s="1372"/>
      <c r="F44" s="1372"/>
      <c r="G44" s="1372"/>
      <c r="H44" s="1640"/>
      <c r="I44" s="1640"/>
    </row>
    <row r="45" spans="1:9" ht="13">
      <c r="A45" s="145"/>
      <c r="B45" s="1374"/>
      <c r="C45" s="1374"/>
      <c r="D45" s="1374"/>
      <c r="E45" s="1374"/>
      <c r="F45" s="1374"/>
      <c r="G45" s="1374"/>
      <c r="H45" s="1640"/>
      <c r="I45" s="1640"/>
    </row>
    <row r="46" spans="1:9" ht="13">
      <c r="A46" s="145"/>
      <c r="B46" s="1374"/>
      <c r="C46" s="1374"/>
      <c r="D46" s="1374"/>
      <c r="E46" s="1374"/>
      <c r="F46" s="1374"/>
      <c r="G46" s="1374"/>
      <c r="H46" s="1640"/>
      <c r="I46" s="1640"/>
    </row>
    <row r="47" spans="1:9" ht="13">
      <c r="A47" s="145"/>
      <c r="B47" s="1374"/>
      <c r="C47" s="1374"/>
      <c r="D47" s="1374"/>
      <c r="E47" s="1374"/>
      <c r="F47" s="1374"/>
      <c r="G47" s="1374"/>
      <c r="H47" s="1640"/>
      <c r="I47" s="1640"/>
    </row>
    <row r="48" spans="1:9" ht="13">
      <c r="A48" s="145"/>
      <c r="B48" s="1374"/>
      <c r="C48" s="1374"/>
      <c r="D48" s="1374"/>
      <c r="E48" s="1374"/>
      <c r="F48" s="1374"/>
      <c r="G48" s="1374"/>
      <c r="H48" s="1640"/>
      <c r="I48" s="1640"/>
    </row>
    <row r="49" spans="1:9" ht="13">
      <c r="A49" s="145"/>
      <c r="B49" s="1374"/>
      <c r="C49" s="1374"/>
      <c r="D49" s="1374"/>
      <c r="E49" s="1374"/>
      <c r="F49" s="1374"/>
      <c r="G49" s="1374"/>
      <c r="H49" s="1640"/>
      <c r="I49" s="1640"/>
    </row>
    <row r="50" spans="1:9" ht="13">
      <c r="A50" s="145"/>
      <c r="B50" s="1374"/>
      <c r="C50" s="1374"/>
      <c r="D50" s="1374"/>
      <c r="E50" s="1374"/>
      <c r="F50" s="1374"/>
      <c r="G50" s="1374"/>
      <c r="H50" s="1640"/>
      <c r="I50" s="1640"/>
    </row>
    <row r="51" spans="1:9" ht="13">
      <c r="A51" s="145"/>
      <c r="B51" s="1374"/>
      <c r="C51" s="1374"/>
      <c r="D51" s="1374"/>
      <c r="E51" s="1374"/>
      <c r="F51" s="1374"/>
      <c r="G51" s="1374"/>
      <c r="H51" s="1640"/>
      <c r="I51" s="1640"/>
    </row>
    <row r="52" spans="1:9" ht="13">
      <c r="A52" s="145"/>
      <c r="B52" s="1374"/>
      <c r="C52" s="1374"/>
      <c r="D52" s="1374"/>
      <c r="E52" s="1374"/>
      <c r="F52" s="1374"/>
      <c r="G52" s="1374"/>
      <c r="H52" s="1640"/>
      <c r="I52" s="1640"/>
    </row>
    <row r="53" spans="1:9" ht="13">
      <c r="A53" s="145"/>
      <c r="B53" s="1374"/>
      <c r="C53" s="1374"/>
      <c r="D53" s="1374"/>
      <c r="E53" s="1374"/>
      <c r="F53" s="1374"/>
      <c r="G53" s="1374"/>
      <c r="H53" s="1640"/>
      <c r="I53" s="1640"/>
    </row>
    <row r="54" spans="1:9" ht="13">
      <c r="A54" s="145"/>
      <c r="B54" s="1374"/>
      <c r="C54" s="1374"/>
      <c r="D54" s="1374"/>
      <c r="E54" s="1374"/>
      <c r="F54" s="1374"/>
      <c r="G54" s="1374"/>
      <c r="H54" s="1640"/>
      <c r="I54" s="1640"/>
    </row>
    <row r="55" spans="1:9" ht="13">
      <c r="A55" s="145"/>
      <c r="B55" s="1374"/>
      <c r="C55" s="1374"/>
      <c r="D55" s="1374"/>
      <c r="E55" s="1374"/>
      <c r="F55" s="1374"/>
      <c r="G55" s="1374"/>
      <c r="H55" s="1640"/>
      <c r="I55" s="1640"/>
    </row>
    <row r="56" spans="1:9" ht="13">
      <c r="A56" s="145"/>
      <c r="B56" s="1374"/>
      <c r="C56" s="1374"/>
      <c r="D56" s="1374"/>
      <c r="E56" s="1374"/>
      <c r="F56" s="1374"/>
      <c r="G56" s="1374"/>
      <c r="H56" s="1640"/>
      <c r="I56" s="1640"/>
    </row>
    <row r="57" spans="1:9" ht="13">
      <c r="A57" s="145"/>
      <c r="B57" s="1374"/>
      <c r="C57" s="1374"/>
      <c r="D57" s="1374"/>
      <c r="E57" s="1374"/>
      <c r="F57" s="1374"/>
      <c r="G57" s="1374"/>
      <c r="H57" s="1640"/>
      <c r="I57" s="1640"/>
    </row>
    <row r="58" spans="1:9" ht="13">
      <c r="A58" s="145"/>
      <c r="B58" s="1374"/>
      <c r="C58" s="1374"/>
      <c r="D58" s="1374"/>
      <c r="E58" s="1374"/>
      <c r="F58" s="1374"/>
      <c r="G58" s="1374"/>
      <c r="H58" s="1640"/>
      <c r="I58" s="1640"/>
    </row>
    <row r="59" spans="1:9" ht="13">
      <c r="A59" s="145"/>
      <c r="B59" s="1374"/>
      <c r="C59" s="1374"/>
      <c r="D59" s="1374"/>
      <c r="E59" s="1374"/>
      <c r="F59" s="1374"/>
      <c r="G59" s="1374"/>
      <c r="H59" s="1640"/>
      <c r="I59" s="1640"/>
    </row>
    <row r="60" spans="1:9" ht="13">
      <c r="A60" s="145"/>
      <c r="B60" s="1374"/>
      <c r="C60" s="1374"/>
      <c r="D60" s="1374"/>
      <c r="E60" s="1374"/>
      <c r="F60" s="1374"/>
      <c r="G60" s="1374"/>
      <c r="H60" s="1640"/>
      <c r="I60" s="1640"/>
    </row>
    <row r="61" spans="1:9" ht="13">
      <c r="A61" s="145"/>
      <c r="B61" s="1374"/>
      <c r="C61" s="1374"/>
      <c r="D61" s="1374"/>
      <c r="E61" s="1374"/>
      <c r="F61" s="1374"/>
      <c r="G61" s="1374"/>
      <c r="H61" s="1640"/>
      <c r="I61" s="1640"/>
    </row>
    <row r="62" spans="1:9" ht="13">
      <c r="A62" s="145"/>
      <c r="B62" s="1374"/>
      <c r="C62" s="1374"/>
      <c r="D62" s="1374"/>
      <c r="E62" s="1374"/>
      <c r="F62" s="1374"/>
      <c r="G62" s="1374"/>
      <c r="H62" s="1640"/>
      <c r="I62" s="1640"/>
    </row>
    <row r="63" spans="1:9" ht="13">
      <c r="A63" s="145"/>
      <c r="B63" s="1374"/>
      <c r="C63" s="1374"/>
      <c r="D63" s="1374"/>
      <c r="E63" s="1374"/>
      <c r="F63" s="1374"/>
      <c r="G63" s="1374"/>
      <c r="H63" s="1640"/>
      <c r="I63" s="1640"/>
    </row>
    <row r="64" spans="1:9" ht="13">
      <c r="A64" s="145"/>
      <c r="B64" s="1374"/>
      <c r="C64" s="1374"/>
      <c r="D64" s="1374"/>
      <c r="E64" s="1374"/>
      <c r="F64" s="1374"/>
      <c r="G64" s="1374"/>
      <c r="H64" s="1640"/>
      <c r="I64" s="1640"/>
    </row>
    <row r="65" spans="1:9" ht="13">
      <c r="A65" s="145"/>
      <c r="B65" s="1374"/>
      <c r="C65" s="1374"/>
      <c r="D65" s="1374"/>
      <c r="E65" s="1374"/>
      <c r="F65" s="1374"/>
      <c r="G65" s="1374"/>
      <c r="H65" s="1640"/>
      <c r="I65" s="1640"/>
    </row>
    <row r="66" spans="1:9" ht="13">
      <c r="A66" s="145"/>
      <c r="B66" s="1374"/>
      <c r="C66" s="1374"/>
      <c r="D66" s="1374"/>
      <c r="E66" s="1374"/>
      <c r="F66" s="1374"/>
      <c r="G66" s="1374"/>
      <c r="H66" s="1640"/>
      <c r="I66" s="1640"/>
    </row>
    <row r="67" spans="1:9" ht="13">
      <c r="A67" s="145"/>
      <c r="B67" s="1374"/>
      <c r="C67" s="1374"/>
      <c r="D67" s="1374"/>
      <c r="E67" s="1374"/>
      <c r="F67" s="1374"/>
      <c r="G67" s="1374"/>
      <c r="H67" s="1640"/>
      <c r="I67" s="1640"/>
    </row>
    <row r="68" spans="1:9" ht="13">
      <c r="A68" s="145"/>
      <c r="B68" s="1374"/>
      <c r="C68" s="1374"/>
      <c r="D68" s="1374"/>
      <c r="E68" s="1374"/>
      <c r="F68" s="1374"/>
      <c r="G68" s="1374"/>
      <c r="H68" s="1640"/>
      <c r="I68" s="1640"/>
    </row>
    <row r="69" spans="1:9" ht="13">
      <c r="A69" s="145"/>
      <c r="B69" s="1374"/>
      <c r="C69" s="1374"/>
      <c r="D69" s="1374"/>
      <c r="E69" s="1374"/>
      <c r="F69" s="1374"/>
      <c r="G69" s="1374"/>
      <c r="H69" s="1640"/>
      <c r="I69" s="1640"/>
    </row>
    <row r="70" spans="1:9" ht="13">
      <c r="A70" s="145"/>
      <c r="B70" s="1374"/>
      <c r="C70" s="1374"/>
      <c r="D70" s="1374"/>
      <c r="E70" s="1374"/>
      <c r="F70" s="1374"/>
      <c r="G70" s="1374"/>
      <c r="H70" s="1640"/>
      <c r="I70" s="1640"/>
    </row>
    <row r="71" spans="1:9" ht="13">
      <c r="A71" s="145"/>
      <c r="B71" s="1374"/>
      <c r="C71" s="1374"/>
      <c r="D71" s="1374"/>
      <c r="E71" s="1374"/>
      <c r="F71" s="1374"/>
      <c r="G71" s="1374"/>
      <c r="H71" s="1640"/>
      <c r="I71" s="1640"/>
    </row>
    <row r="72" spans="1:9" ht="13">
      <c r="A72" s="145"/>
      <c r="B72" s="1374"/>
      <c r="C72" s="1374"/>
      <c r="D72" s="1374"/>
      <c r="E72" s="1374"/>
      <c r="F72" s="1374"/>
      <c r="G72" s="1374"/>
      <c r="H72" s="1640"/>
      <c r="I72" s="1640"/>
    </row>
    <row r="73" spans="1:9" ht="13">
      <c r="A73" s="145"/>
      <c r="B73" s="1374"/>
      <c r="C73" s="1374"/>
      <c r="D73" s="1374"/>
      <c r="E73" s="1374"/>
      <c r="F73" s="1374"/>
      <c r="G73" s="1374"/>
      <c r="H73" s="1640"/>
      <c r="I73" s="1640"/>
    </row>
    <row r="74" spans="1:9" ht="13">
      <c r="A74" s="145"/>
      <c r="B74" s="1374"/>
      <c r="C74" s="1374"/>
      <c r="D74" s="1374"/>
      <c r="E74" s="1374"/>
      <c r="F74" s="1374"/>
      <c r="G74" s="1374"/>
      <c r="H74" s="1640"/>
      <c r="I74" s="1640"/>
    </row>
    <row r="75" spans="1:9" ht="13">
      <c r="A75" s="145"/>
      <c r="B75" s="1374"/>
      <c r="C75" s="1374"/>
      <c r="D75" s="1374"/>
      <c r="E75" s="1374"/>
      <c r="F75" s="1374"/>
      <c r="G75" s="1374"/>
      <c r="H75" s="1640"/>
      <c r="I75" s="1640"/>
    </row>
    <row r="76" spans="1:9" ht="13">
      <c r="A76" s="145"/>
      <c r="B76" s="1374"/>
      <c r="C76" s="1374"/>
      <c r="D76" s="1374"/>
      <c r="E76" s="1374"/>
      <c r="F76" s="1374"/>
      <c r="G76" s="1374"/>
      <c r="H76" s="1640"/>
      <c r="I76" s="1640"/>
    </row>
    <row r="77" spans="1:9" ht="13">
      <c r="A77" s="145"/>
      <c r="B77" s="1374"/>
      <c r="C77" s="1374"/>
      <c r="D77" s="1374"/>
      <c r="E77" s="1374"/>
      <c r="F77" s="1374"/>
      <c r="G77" s="1374"/>
      <c r="H77" s="1640"/>
      <c r="I77" s="1640"/>
    </row>
    <row r="78" spans="1:9" ht="13">
      <c r="A78" s="145"/>
      <c r="B78" s="1374"/>
      <c r="C78" s="1374"/>
      <c r="D78" s="1374"/>
      <c r="E78" s="1374"/>
      <c r="F78" s="1374"/>
      <c r="G78" s="1374"/>
      <c r="H78" s="1640"/>
      <c r="I78" s="1640"/>
    </row>
    <row r="79" spans="1:9" ht="13">
      <c r="A79" s="145"/>
      <c r="B79" s="1374"/>
      <c r="C79" s="1374"/>
      <c r="D79" s="1374"/>
      <c r="E79" s="1374"/>
      <c r="F79" s="1374"/>
      <c r="G79" s="1374"/>
      <c r="H79" s="1640"/>
      <c r="I79" s="1640"/>
    </row>
    <row r="80" spans="1:9" ht="13">
      <c r="A80" s="145"/>
      <c r="B80" s="1374"/>
      <c r="C80" s="1374"/>
      <c r="D80" s="1374"/>
      <c r="E80" s="1374"/>
      <c r="F80" s="1374"/>
      <c r="G80" s="1374"/>
      <c r="H80" s="1640"/>
      <c r="I80" s="1640"/>
    </row>
    <row r="81" spans="1:10" ht="13">
      <c r="A81" s="145"/>
      <c r="B81" s="1374"/>
      <c r="C81" s="1374"/>
      <c r="D81" s="1374"/>
      <c r="E81" s="1374"/>
      <c r="F81" s="1374"/>
      <c r="G81" s="1374"/>
      <c r="H81" s="1640"/>
      <c r="I81" s="1640"/>
    </row>
    <row r="82" spans="1:10" ht="13">
      <c r="A82" s="145"/>
      <c r="B82" s="1374"/>
      <c r="C82" s="1374"/>
      <c r="D82" s="1374"/>
      <c r="E82" s="1374"/>
      <c r="F82" s="1374"/>
      <c r="G82" s="1374"/>
      <c r="H82" s="1640"/>
      <c r="I82" s="1640"/>
    </row>
    <row r="83" spans="1:10" ht="13">
      <c r="A83" s="145"/>
      <c r="B83" s="1374"/>
      <c r="C83" s="1374"/>
      <c r="D83" s="1374"/>
      <c r="E83" s="1374"/>
      <c r="F83" s="1374"/>
      <c r="G83" s="1374"/>
      <c r="H83" s="1640"/>
      <c r="I83" s="1640"/>
    </row>
    <row r="84" spans="1:10" ht="13">
      <c r="A84" s="145"/>
      <c r="B84" s="1374"/>
      <c r="C84" s="1374"/>
      <c r="D84" s="1374"/>
      <c r="E84" s="1374"/>
      <c r="F84" s="1374"/>
      <c r="G84" s="1374"/>
      <c r="H84" s="1640"/>
      <c r="I84" s="1640"/>
    </row>
    <row r="85" spans="1:10" ht="13">
      <c r="A85" s="145"/>
      <c r="B85" s="1374"/>
      <c r="C85" s="1374"/>
      <c r="D85" s="1374"/>
      <c r="E85" s="1374"/>
      <c r="F85" s="1374"/>
      <c r="G85" s="1374"/>
      <c r="H85" s="1640"/>
      <c r="I85" s="1640"/>
    </row>
    <row r="86" spans="1:10" ht="13">
      <c r="A86" s="145"/>
      <c r="B86" s="1373"/>
      <c r="C86" s="1373"/>
      <c r="D86" s="1373"/>
      <c r="E86" s="1374"/>
      <c r="F86" s="1374"/>
      <c r="G86" s="1374"/>
      <c r="H86" s="1374"/>
      <c r="I86" s="1640"/>
    </row>
    <row r="87" spans="1:10" ht="13">
      <c r="A87" s="145"/>
      <c r="B87" s="1373"/>
      <c r="C87" s="1373"/>
      <c r="D87" s="1373"/>
      <c r="E87" s="1374"/>
      <c r="F87" s="1374"/>
      <c r="G87" s="1374"/>
      <c r="H87" s="1374"/>
      <c r="I87" s="1640"/>
    </row>
    <row r="88" spans="1:10" ht="13">
      <c r="A88" s="145"/>
      <c r="B88" s="1373"/>
      <c r="C88" s="1373"/>
      <c r="D88" s="1373"/>
      <c r="E88" s="1372"/>
      <c r="F88" s="1372"/>
      <c r="G88" s="1372"/>
      <c r="H88" s="1640"/>
      <c r="I88" s="1640"/>
    </row>
    <row r="89" spans="1:10" ht="13">
      <c r="A89" s="145"/>
      <c r="B89" s="1373"/>
      <c r="C89" s="1373"/>
      <c r="D89" s="1373"/>
      <c r="E89" s="1372"/>
      <c r="F89" s="1372"/>
      <c r="G89" s="1372"/>
      <c r="H89" s="1640"/>
      <c r="I89" s="1640"/>
    </row>
    <row r="90" spans="1:10" ht="13">
      <c r="A90" s="145"/>
      <c r="B90" s="1373"/>
      <c r="C90" s="1373"/>
      <c r="D90" s="1373"/>
      <c r="E90" s="1372"/>
      <c r="F90" s="1372"/>
      <c r="G90" s="1372"/>
      <c r="H90" s="1640"/>
      <c r="I90" s="1640"/>
    </row>
    <row r="91" spans="1:10" ht="13">
      <c r="A91" s="145"/>
      <c r="B91" s="1373"/>
      <c r="C91" s="1373"/>
      <c r="D91" s="1373"/>
      <c r="E91" s="1372"/>
      <c r="F91" s="1372"/>
      <c r="G91" s="1372"/>
      <c r="H91" s="1640"/>
      <c r="I91" s="1640"/>
    </row>
    <row r="92" spans="1:10" ht="13">
      <c r="A92" s="145"/>
      <c r="B92" s="1373"/>
      <c r="C92" s="1373"/>
      <c r="D92" s="1373"/>
      <c r="E92" s="1372"/>
      <c r="F92" s="1372"/>
      <c r="G92" s="1372"/>
      <c r="H92" s="1640"/>
      <c r="I92" s="1640"/>
    </row>
    <row r="93" spans="1:10" ht="13">
      <c r="A93" s="145"/>
      <c r="B93" s="1373"/>
      <c r="C93" s="1373"/>
      <c r="D93" s="1373"/>
      <c r="E93" s="1372"/>
      <c r="F93" s="1372"/>
      <c r="G93" s="1372"/>
      <c r="H93" s="1640"/>
      <c r="I93" s="1640"/>
    </row>
    <row r="94" spans="1:10" ht="14">
      <c r="A94" s="134"/>
      <c r="B94" s="1652"/>
      <c r="C94" s="1652"/>
      <c r="D94" s="1652"/>
      <c r="E94" s="1652"/>
      <c r="F94" s="1652"/>
      <c r="G94" s="1652"/>
      <c r="H94" s="133"/>
      <c r="I94" s="133"/>
      <c r="J94" s="133"/>
    </row>
    <row r="95" spans="1:10">
      <c r="A95" s="1372"/>
      <c r="B95" s="1372"/>
      <c r="C95" s="1372"/>
      <c r="D95" s="1372"/>
      <c r="E95" s="1372"/>
      <c r="F95" s="1372"/>
      <c r="G95" s="1372"/>
      <c r="H95" s="1640"/>
      <c r="I95" s="1640"/>
    </row>
    <row r="96" spans="1:10">
      <c r="A96" s="1372"/>
      <c r="B96" s="1372"/>
      <c r="C96" s="1372"/>
      <c r="D96" s="1372"/>
      <c r="E96" s="1372"/>
      <c r="F96" s="1372"/>
      <c r="G96" s="1372"/>
      <c r="H96" s="1640"/>
      <c r="I96" s="1640"/>
    </row>
    <row r="97" spans="1:9">
      <c r="A97" s="1372"/>
      <c r="B97" s="1372"/>
      <c r="C97" s="1372"/>
      <c r="D97" s="1372"/>
      <c r="E97" s="1372"/>
      <c r="F97" s="1372"/>
      <c r="G97" s="1372"/>
      <c r="H97" s="1640"/>
      <c r="I97" s="1640"/>
    </row>
    <row r="98" spans="1:9">
      <c r="A98" s="1372"/>
      <c r="B98" s="1372"/>
      <c r="C98" s="1372"/>
      <c r="D98" s="1372"/>
      <c r="E98" s="1372"/>
      <c r="F98" s="1372"/>
      <c r="G98" s="1372"/>
      <c r="H98" s="1640"/>
      <c r="I98" s="1640"/>
    </row>
    <row r="99" spans="1:9">
      <c r="A99" s="1372"/>
      <c r="B99" s="1372"/>
      <c r="C99" s="1372"/>
      <c r="D99" s="1372"/>
      <c r="E99" s="1372"/>
      <c r="F99" s="1372"/>
      <c r="G99" s="1372"/>
      <c r="H99" s="1640"/>
      <c r="I99" s="1640"/>
    </row>
    <row r="100" spans="1:9">
      <c r="A100" s="1372"/>
      <c r="B100" s="1372"/>
      <c r="C100" s="1372"/>
      <c r="D100" s="1372"/>
      <c r="E100" s="1372"/>
      <c r="F100" s="1372"/>
      <c r="G100" s="1372"/>
      <c r="H100" s="1640"/>
      <c r="I100" s="1640"/>
    </row>
    <row r="101" spans="1:9">
      <c r="A101" s="1372"/>
      <c r="B101" s="1372"/>
      <c r="C101" s="1372"/>
      <c r="D101" s="1372"/>
      <c r="E101" s="1372"/>
      <c r="F101" s="1372"/>
      <c r="G101" s="1372"/>
      <c r="H101" s="1640"/>
      <c r="I101" s="1640"/>
    </row>
    <row r="102" spans="1:9">
      <c r="A102" s="1372"/>
      <c r="B102" s="1372"/>
      <c r="C102" s="1372"/>
      <c r="D102" s="1372"/>
      <c r="E102" s="1372"/>
      <c r="F102" s="1372"/>
      <c r="G102" s="1372"/>
      <c r="H102" s="1640"/>
      <c r="I102" s="1640"/>
    </row>
    <row r="103" spans="1:9">
      <c r="A103" s="1372"/>
      <c r="B103" s="1372"/>
      <c r="C103" s="1372"/>
      <c r="D103" s="1372"/>
      <c r="E103" s="1372"/>
      <c r="F103" s="1372"/>
      <c r="G103" s="1372"/>
      <c r="H103" s="1640"/>
      <c r="I103" s="1640"/>
    </row>
    <row r="104" spans="1:9">
      <c r="A104" s="1372"/>
      <c r="B104" s="1372"/>
      <c r="C104" s="1372"/>
      <c r="D104" s="1372"/>
      <c r="E104" s="1372"/>
      <c r="F104" s="1372"/>
      <c r="G104" s="1372"/>
      <c r="H104" s="1640"/>
      <c r="I104" s="1640"/>
    </row>
    <row r="105" spans="1:9">
      <c r="A105" s="1372"/>
      <c r="B105" s="1372"/>
      <c r="C105" s="1372"/>
      <c r="D105" s="1372"/>
      <c r="E105" s="1372"/>
      <c r="F105" s="1372"/>
      <c r="G105" s="1372"/>
      <c r="H105" s="1640"/>
      <c r="I105" s="1640"/>
    </row>
    <row r="106" spans="1:9">
      <c r="A106" s="1372"/>
      <c r="B106" s="1372"/>
      <c r="C106" s="1372"/>
      <c r="D106" s="1372"/>
      <c r="E106" s="1372"/>
      <c r="F106" s="1372"/>
      <c r="G106" s="1372"/>
      <c r="H106" s="1640"/>
      <c r="I106" s="1640"/>
    </row>
    <row r="107" spans="1:9">
      <c r="A107" s="1372"/>
      <c r="B107" s="1372"/>
      <c r="C107" s="1372"/>
      <c r="D107" s="1372"/>
      <c r="E107" s="1372"/>
      <c r="F107" s="1372"/>
      <c r="G107" s="1372"/>
      <c r="H107" s="1640"/>
      <c r="I107" s="1640"/>
    </row>
    <row r="108" spans="1:9">
      <c r="A108" s="1372"/>
      <c r="B108" s="1372"/>
      <c r="C108" s="1372"/>
      <c r="D108" s="1372"/>
      <c r="E108" s="1372"/>
      <c r="F108" s="1372"/>
      <c r="G108" s="1372"/>
      <c r="H108" s="1640"/>
      <c r="I108" s="1640"/>
    </row>
    <row r="109" spans="1:9">
      <c r="A109" s="1372"/>
      <c r="B109" s="1372"/>
      <c r="C109" s="1372"/>
      <c r="D109" s="1372"/>
      <c r="E109" s="1372"/>
      <c r="F109" s="1372"/>
      <c r="G109" s="1372"/>
      <c r="H109" s="1640"/>
      <c r="I109" s="1640"/>
    </row>
    <row r="110" spans="1:9">
      <c r="A110" s="1372"/>
      <c r="B110" s="1372"/>
      <c r="C110" s="1372"/>
      <c r="D110" s="1372"/>
      <c r="E110" s="1372"/>
      <c r="F110" s="1372"/>
      <c r="G110" s="1372"/>
      <c r="H110" s="1640"/>
      <c r="I110" s="1640"/>
    </row>
    <row r="111" spans="1:9">
      <c r="A111" s="1372"/>
      <c r="B111" s="1372"/>
      <c r="C111" s="1372"/>
      <c r="D111" s="1372"/>
      <c r="E111" s="1372"/>
      <c r="F111" s="1372"/>
      <c r="G111" s="1372"/>
      <c r="H111" s="1640"/>
      <c r="I111" s="1640"/>
    </row>
    <row r="112" spans="1:9">
      <c r="A112" s="1372"/>
      <c r="B112" s="1372"/>
      <c r="C112" s="1372"/>
      <c r="D112" s="1372"/>
      <c r="E112" s="1372"/>
      <c r="F112" s="1372"/>
      <c r="G112" s="1372"/>
      <c r="H112" s="1640"/>
      <c r="I112" s="1640"/>
    </row>
    <row r="113" spans="1:9">
      <c r="A113" s="1372"/>
      <c r="B113" s="1372"/>
      <c r="C113" s="1372"/>
      <c r="D113" s="1372"/>
      <c r="E113" s="1372"/>
      <c r="F113" s="1372"/>
      <c r="G113" s="1372"/>
      <c r="H113" s="1640"/>
      <c r="I113" s="1640"/>
    </row>
    <row r="114" spans="1:9">
      <c r="A114" s="1372"/>
      <c r="B114" s="1372"/>
      <c r="C114" s="1372"/>
      <c r="D114" s="1372"/>
      <c r="E114" s="1372"/>
      <c r="F114" s="1372"/>
      <c r="G114" s="1372"/>
      <c r="H114" s="1640"/>
      <c r="I114" s="1640"/>
    </row>
    <row r="115" spans="1:9">
      <c r="A115" s="1372"/>
      <c r="B115" s="1372"/>
      <c r="C115" s="1372"/>
      <c r="D115" s="1372"/>
      <c r="E115" s="1372"/>
      <c r="F115" s="1372"/>
      <c r="G115" s="1372"/>
      <c r="H115" s="1640"/>
      <c r="I115" s="1640"/>
    </row>
    <row r="116" spans="1:9">
      <c r="A116" s="1640"/>
      <c r="B116" s="1640"/>
      <c r="C116" s="1640"/>
      <c r="D116" s="1640"/>
      <c r="E116" s="1640"/>
      <c r="F116" s="1640"/>
      <c r="G116" s="1640"/>
      <c r="H116" s="1640"/>
      <c r="I116" s="1640"/>
    </row>
    <row r="117" spans="1:9">
      <c r="A117" s="1640"/>
      <c r="B117" s="1640"/>
      <c r="C117" s="1640"/>
      <c r="D117" s="1640"/>
      <c r="E117" s="1640"/>
      <c r="F117" s="1640"/>
      <c r="G117" s="1640"/>
      <c r="H117" s="1640"/>
      <c r="I117" s="1640"/>
    </row>
    <row r="118" spans="1:9">
      <c r="A118" s="1640"/>
      <c r="B118" s="1640"/>
      <c r="C118" s="1640"/>
      <c r="D118" s="1640"/>
      <c r="E118" s="1640"/>
      <c r="F118" s="1640"/>
      <c r="G118" s="1640"/>
      <c r="H118" s="1640"/>
      <c r="I118" s="1640"/>
    </row>
    <row r="119" spans="1:9">
      <c r="A119" s="1640"/>
      <c r="B119" s="1640"/>
      <c r="C119" s="1640"/>
      <c r="D119" s="1640"/>
      <c r="E119" s="1640"/>
      <c r="F119" s="1640"/>
      <c r="G119" s="1640"/>
      <c r="H119" s="1640"/>
      <c r="I119" s="1640"/>
    </row>
    <row r="120" spans="1:9">
      <c r="A120" s="1640"/>
      <c r="B120" s="1640"/>
      <c r="C120" s="1640"/>
      <c r="D120" s="1640"/>
      <c r="E120" s="1640"/>
      <c r="F120" s="1640"/>
      <c r="G120" s="1640"/>
      <c r="H120" s="1640"/>
      <c r="I120" s="1640"/>
    </row>
    <row r="121" spans="1:9">
      <c r="A121" s="1640"/>
      <c r="B121" s="1640"/>
      <c r="C121" s="1640"/>
      <c r="D121" s="1640"/>
      <c r="E121" s="1640"/>
      <c r="F121" s="1640"/>
      <c r="G121" s="1640"/>
      <c r="H121" s="1640"/>
      <c r="I121" s="1640"/>
    </row>
    <row r="122" spans="1:9">
      <c r="A122" s="1640"/>
      <c r="B122" s="1640"/>
      <c r="C122" s="1640"/>
      <c r="D122" s="1640"/>
      <c r="E122" s="1640"/>
      <c r="F122" s="1640"/>
      <c r="G122" s="1640"/>
      <c r="H122" s="1640"/>
      <c r="I122" s="1640"/>
    </row>
    <row r="123" spans="1:9">
      <c r="A123" s="1640"/>
      <c r="B123" s="1640"/>
      <c r="C123" s="1640"/>
      <c r="D123" s="1640"/>
      <c r="E123" s="1640"/>
      <c r="F123" s="1640"/>
      <c r="G123" s="1640"/>
      <c r="H123" s="1640"/>
      <c r="I123" s="1640"/>
    </row>
    <row r="124" spans="1:9">
      <c r="A124" s="1640"/>
      <c r="B124" s="1640"/>
      <c r="C124" s="1640"/>
      <c r="D124" s="1640"/>
      <c r="E124" s="1640"/>
      <c r="F124" s="1640"/>
      <c r="G124" s="1640"/>
      <c r="H124" s="1640"/>
      <c r="I124" s="1640"/>
    </row>
    <row r="125" spans="1:9">
      <c r="A125" s="1640"/>
      <c r="B125" s="1640"/>
      <c r="C125" s="1640"/>
      <c r="D125" s="1640"/>
      <c r="E125" s="1640"/>
      <c r="F125" s="1640"/>
      <c r="G125" s="1640"/>
      <c r="H125" s="1640"/>
      <c r="I125" s="1640"/>
    </row>
    <row r="126" spans="1:9">
      <c r="A126" s="1640"/>
      <c r="B126" s="1640"/>
      <c r="C126" s="1640"/>
      <c r="D126" s="1640"/>
      <c r="E126" s="1640"/>
      <c r="F126" s="1640"/>
      <c r="G126" s="1640"/>
      <c r="H126" s="1640"/>
      <c r="I126" s="1640"/>
    </row>
    <row r="127" spans="1:9">
      <c r="A127" s="1640"/>
      <c r="B127" s="1640"/>
      <c r="C127" s="1640"/>
      <c r="D127" s="1640"/>
      <c r="E127" s="1640"/>
      <c r="F127" s="1640"/>
      <c r="G127" s="1640"/>
      <c r="H127" s="1640"/>
      <c r="I127" s="1640"/>
    </row>
    <row r="128" spans="1:9">
      <c r="A128" s="1640"/>
      <c r="B128" s="1640"/>
      <c r="C128" s="1640"/>
      <c r="D128" s="1640"/>
      <c r="E128" s="1640"/>
      <c r="F128" s="1640"/>
      <c r="G128" s="1640"/>
      <c r="H128" s="1640"/>
      <c r="I128" s="1640"/>
    </row>
    <row r="129" spans="1:9">
      <c r="A129" s="1640"/>
      <c r="B129" s="1640"/>
      <c r="C129" s="1640"/>
      <c r="D129" s="1640"/>
      <c r="E129" s="1640"/>
      <c r="F129" s="1640"/>
      <c r="G129" s="1640"/>
      <c r="H129" s="1640"/>
      <c r="I129" s="1640"/>
    </row>
    <row r="130" spans="1:9">
      <c r="A130" s="1640"/>
      <c r="B130" s="1640"/>
      <c r="C130" s="1640"/>
      <c r="D130" s="1640"/>
      <c r="E130" s="1640"/>
      <c r="F130" s="1640"/>
      <c r="G130" s="1640"/>
      <c r="H130" s="1640"/>
      <c r="I130" s="1640"/>
    </row>
    <row r="131" spans="1:9">
      <c r="A131" s="1640"/>
      <c r="B131" s="1640"/>
      <c r="C131" s="1640"/>
      <c r="D131" s="1640"/>
      <c r="E131" s="1640"/>
      <c r="F131" s="1640"/>
      <c r="G131" s="1640"/>
      <c r="H131" s="1640"/>
      <c r="I131" s="1640"/>
    </row>
    <row r="132" spans="1:9">
      <c r="A132" s="1640"/>
      <c r="B132" s="1640"/>
      <c r="C132" s="1640"/>
      <c r="D132" s="1640"/>
      <c r="E132" s="1640"/>
      <c r="F132" s="1640"/>
      <c r="G132" s="1640"/>
      <c r="H132" s="1640"/>
      <c r="I132" s="1640"/>
    </row>
    <row r="133" spans="1:9">
      <c r="A133" s="1640"/>
      <c r="B133" s="1640"/>
      <c r="C133" s="1640"/>
      <c r="D133" s="1640"/>
      <c r="E133" s="1640"/>
      <c r="F133" s="1640"/>
      <c r="G133" s="1640"/>
      <c r="H133" s="1640"/>
      <c r="I133" s="1640"/>
    </row>
    <row r="134" spans="1:9">
      <c r="A134" s="1640"/>
      <c r="B134" s="1640"/>
      <c r="C134" s="1640"/>
      <c r="D134" s="1640"/>
      <c r="E134" s="1640"/>
      <c r="F134" s="1640"/>
      <c r="G134" s="1640"/>
      <c r="H134" s="1640"/>
      <c r="I134" s="1640"/>
    </row>
    <row r="135" spans="1:9">
      <c r="A135" s="1640"/>
      <c r="B135" s="1640"/>
      <c r="C135" s="1640"/>
      <c r="D135" s="1640"/>
      <c r="E135" s="1640"/>
      <c r="F135" s="1640"/>
      <c r="G135" s="1640"/>
      <c r="H135" s="1640"/>
      <c r="I135" s="1640"/>
    </row>
    <row r="136" spans="1:9">
      <c r="A136" s="1640"/>
      <c r="B136" s="1640"/>
      <c r="C136" s="1640"/>
      <c r="D136" s="1640"/>
      <c r="E136" s="1640"/>
      <c r="F136" s="1640"/>
      <c r="G136" s="1640"/>
      <c r="H136" s="1640"/>
      <c r="I136" s="1640"/>
    </row>
    <row r="137" spans="1:9">
      <c r="A137" s="1640"/>
      <c r="B137" s="1640"/>
      <c r="C137" s="1640"/>
      <c r="D137" s="1640"/>
      <c r="E137" s="1640"/>
      <c r="F137" s="1640"/>
      <c r="G137" s="1640"/>
      <c r="H137" s="1640"/>
      <c r="I137" s="1640"/>
    </row>
    <row r="138" spans="1:9">
      <c r="A138" s="1640"/>
      <c r="B138" s="1640"/>
      <c r="C138" s="1640"/>
      <c r="D138" s="1640"/>
      <c r="E138" s="1640"/>
      <c r="F138" s="1640"/>
      <c r="G138" s="1640"/>
      <c r="H138" s="1640"/>
      <c r="I138" s="1640"/>
    </row>
    <row r="139" spans="1:9">
      <c r="A139" s="1640"/>
      <c r="B139" s="1640"/>
      <c r="C139" s="1640"/>
      <c r="D139" s="1640"/>
      <c r="E139" s="1640"/>
      <c r="F139" s="1640"/>
      <c r="G139" s="1640"/>
      <c r="H139" s="1640"/>
      <c r="I139" s="1640"/>
    </row>
    <row r="140" spans="1:9">
      <c r="A140" s="1640"/>
      <c r="B140" s="1640"/>
      <c r="C140" s="1640"/>
      <c r="D140" s="1640"/>
      <c r="E140" s="1640"/>
      <c r="F140" s="1640"/>
      <c r="G140" s="1640"/>
      <c r="H140" s="1640"/>
      <c r="I140" s="1640"/>
    </row>
    <row r="141" spans="1:9">
      <c r="A141" s="1640"/>
      <c r="B141" s="1640"/>
      <c r="C141" s="1640"/>
      <c r="D141" s="1640"/>
      <c r="E141" s="1640"/>
      <c r="F141" s="1640"/>
      <c r="G141" s="1640"/>
      <c r="H141" s="1640"/>
      <c r="I141" s="1640"/>
    </row>
    <row r="142" spans="1:9">
      <c r="A142" s="1640"/>
      <c r="B142" s="1640"/>
      <c r="C142" s="1640"/>
      <c r="D142" s="1640"/>
      <c r="E142" s="1640"/>
      <c r="F142" s="1640"/>
      <c r="G142" s="1640"/>
      <c r="H142" s="1640"/>
      <c r="I142" s="1640"/>
    </row>
    <row r="143" spans="1:9">
      <c r="A143" s="1640"/>
      <c r="B143" s="1640"/>
      <c r="C143" s="1640"/>
      <c r="D143" s="1640"/>
      <c r="E143" s="1640"/>
      <c r="F143" s="1640"/>
      <c r="G143" s="1640"/>
      <c r="H143" s="1640"/>
      <c r="I143" s="1640"/>
    </row>
    <row r="144" spans="1:9">
      <c r="A144" s="1640"/>
      <c r="B144" s="1640"/>
      <c r="C144" s="1640"/>
      <c r="D144" s="1640"/>
      <c r="E144" s="1640"/>
      <c r="F144" s="1640"/>
      <c r="G144" s="1640"/>
      <c r="H144" s="1640"/>
      <c r="I144" s="1640"/>
    </row>
    <row r="145" spans="1:9">
      <c r="A145" s="1640"/>
      <c r="B145" s="1640"/>
      <c r="C145" s="1640"/>
      <c r="D145" s="1640"/>
      <c r="E145" s="1640"/>
      <c r="F145" s="1640"/>
      <c r="G145" s="1640"/>
      <c r="H145" s="1640"/>
      <c r="I145" s="1640"/>
    </row>
    <row r="146" spans="1:9">
      <c r="A146" s="1640"/>
      <c r="B146" s="1640"/>
      <c r="C146" s="1640"/>
      <c r="D146" s="1640"/>
      <c r="E146" s="1640"/>
      <c r="F146" s="1640"/>
      <c r="G146" s="1640"/>
      <c r="H146" s="1640"/>
      <c r="I146" s="1640"/>
    </row>
    <row r="147" spans="1:9">
      <c r="A147" s="1640"/>
      <c r="B147" s="1640"/>
      <c r="C147" s="1640"/>
      <c r="D147" s="1640"/>
      <c r="E147" s="1640"/>
      <c r="F147" s="1640"/>
      <c r="G147" s="1640"/>
      <c r="H147" s="1640"/>
      <c r="I147" s="1640"/>
    </row>
    <row r="148" spans="1:9">
      <c r="A148" s="1640"/>
      <c r="B148" s="1640"/>
      <c r="C148" s="1640"/>
      <c r="D148" s="1640"/>
      <c r="E148" s="1640"/>
      <c r="F148" s="1640"/>
      <c r="G148" s="1640"/>
      <c r="H148" s="1640"/>
      <c r="I148" s="1640"/>
    </row>
    <row r="149" spans="1:9">
      <c r="A149" s="1640"/>
      <c r="B149" s="1640"/>
      <c r="C149" s="1640"/>
      <c r="D149" s="1640"/>
      <c r="E149" s="1640"/>
      <c r="F149" s="1640"/>
      <c r="G149" s="1640"/>
      <c r="H149" s="1640"/>
      <c r="I149" s="1640"/>
    </row>
    <row r="150" spans="1:9">
      <c r="A150" s="1640"/>
      <c r="B150" s="1640"/>
      <c r="C150" s="1640"/>
      <c r="D150" s="1640"/>
      <c r="E150" s="1640"/>
      <c r="F150" s="1640"/>
      <c r="G150" s="1640"/>
      <c r="H150" s="1640"/>
      <c r="I150" s="1640"/>
    </row>
    <row r="151" spans="1:9">
      <c r="A151" s="1640"/>
      <c r="B151" s="1640"/>
      <c r="C151" s="1640"/>
      <c r="D151" s="1640"/>
      <c r="E151" s="1640"/>
      <c r="F151" s="1640"/>
      <c r="G151" s="1640"/>
      <c r="H151" s="1640"/>
      <c r="I151" s="1640"/>
    </row>
    <row r="152" spans="1:9">
      <c r="A152" s="1640"/>
      <c r="B152" s="1640"/>
      <c r="C152" s="1640"/>
      <c r="D152" s="1640"/>
      <c r="E152" s="1640"/>
      <c r="F152" s="1640"/>
      <c r="G152" s="1640"/>
      <c r="H152" s="1640"/>
      <c r="I152" s="1640"/>
    </row>
    <row r="153" spans="1:9">
      <c r="A153" s="1640"/>
      <c r="B153" s="1640"/>
      <c r="C153" s="1640"/>
      <c r="D153" s="1640"/>
      <c r="E153" s="1640"/>
      <c r="F153" s="1640"/>
      <c r="G153" s="1640"/>
      <c r="H153" s="1640"/>
      <c r="I153" s="1640"/>
    </row>
    <row r="154" spans="1:9">
      <c r="A154" s="1640"/>
      <c r="B154" s="1640"/>
      <c r="C154" s="1640"/>
      <c r="D154" s="1640"/>
      <c r="E154" s="1640"/>
      <c r="F154" s="1640"/>
      <c r="G154" s="1640"/>
      <c r="H154" s="1640"/>
      <c r="I154" s="1640"/>
    </row>
    <row r="155" spans="1:9">
      <c r="A155" s="1640"/>
      <c r="B155" s="1640"/>
      <c r="C155" s="1640"/>
      <c r="D155" s="1640"/>
      <c r="E155" s="1640"/>
      <c r="F155" s="1640"/>
      <c r="G155" s="1640"/>
      <c r="H155" s="1640"/>
      <c r="I155" s="1640"/>
    </row>
    <row r="156" spans="1:9">
      <c r="A156" s="1640"/>
      <c r="B156" s="1640"/>
      <c r="C156" s="1640"/>
      <c r="D156" s="1640"/>
      <c r="E156" s="1640"/>
      <c r="F156" s="1640"/>
      <c r="G156" s="1640"/>
      <c r="H156" s="1640"/>
      <c r="I156" s="1640"/>
    </row>
    <row r="157" spans="1:9">
      <c r="A157" s="1640"/>
      <c r="B157" s="1640"/>
      <c r="C157" s="1640"/>
      <c r="D157" s="1640"/>
      <c r="E157" s="1640"/>
      <c r="F157" s="1640"/>
      <c r="G157" s="1640"/>
      <c r="H157" s="1640"/>
      <c r="I157" s="1640"/>
    </row>
    <row r="158" spans="1:9">
      <c r="A158" s="1640"/>
      <c r="B158" s="1640"/>
      <c r="C158" s="1640"/>
      <c r="D158" s="1640"/>
      <c r="E158" s="1640"/>
      <c r="F158" s="1640"/>
      <c r="G158" s="1640"/>
      <c r="H158" s="1640"/>
      <c r="I158" s="1640"/>
    </row>
    <row r="159" spans="1:9">
      <c r="A159" s="1640"/>
      <c r="B159" s="1640"/>
      <c r="C159" s="1640"/>
      <c r="D159" s="1640"/>
      <c r="E159" s="1640"/>
      <c r="F159" s="1640"/>
      <c r="G159" s="1640"/>
      <c r="H159" s="1640"/>
      <c r="I159" s="1640"/>
    </row>
    <row r="160" spans="1:9">
      <c r="A160" s="1640"/>
      <c r="B160" s="1640"/>
      <c r="C160" s="1640"/>
      <c r="D160" s="1640"/>
      <c r="E160" s="1640"/>
      <c r="F160" s="1640"/>
      <c r="G160" s="1640"/>
      <c r="H160" s="1640"/>
      <c r="I160" s="1640"/>
    </row>
    <row r="161" spans="1:9">
      <c r="A161" s="1640"/>
      <c r="B161" s="1640"/>
      <c r="C161" s="1640"/>
      <c r="D161" s="1640"/>
      <c r="E161" s="1640"/>
      <c r="F161" s="1640"/>
      <c r="G161" s="1640"/>
      <c r="H161" s="1640"/>
      <c r="I161" s="1640"/>
    </row>
    <row r="162" spans="1:9">
      <c r="A162" s="1640"/>
      <c r="B162" s="1640"/>
      <c r="C162" s="1640"/>
      <c r="D162" s="1640"/>
      <c r="E162" s="1640"/>
      <c r="F162" s="1640"/>
      <c r="G162" s="1640"/>
      <c r="H162" s="1640"/>
      <c r="I162" s="1640"/>
    </row>
    <row r="163" spans="1:9">
      <c r="A163" s="1640"/>
      <c r="B163" s="1640"/>
      <c r="C163" s="1640"/>
      <c r="D163" s="1640"/>
      <c r="E163" s="1640"/>
      <c r="F163" s="1640"/>
      <c r="G163" s="1640"/>
      <c r="H163" s="1640"/>
      <c r="I163" s="1640"/>
    </row>
    <row r="164" spans="1:9">
      <c r="A164" s="1640"/>
      <c r="B164" s="1640"/>
      <c r="C164" s="1640"/>
      <c r="D164" s="1640"/>
      <c r="E164" s="1640"/>
      <c r="F164" s="1640"/>
      <c r="G164" s="1640"/>
      <c r="H164" s="1640"/>
      <c r="I164" s="1640"/>
    </row>
    <row r="165" spans="1:9">
      <c r="A165" s="1640"/>
      <c r="B165" s="1640"/>
      <c r="C165" s="1640"/>
      <c r="D165" s="1640"/>
      <c r="E165" s="1640"/>
      <c r="F165" s="1640"/>
      <c r="G165" s="1640"/>
      <c r="H165" s="1640"/>
      <c r="I165" s="1640"/>
    </row>
    <row r="166" spans="1:9">
      <c r="A166" s="1640"/>
      <c r="B166" s="1640"/>
      <c r="C166" s="1640"/>
      <c r="D166" s="1640"/>
      <c r="E166" s="1640"/>
      <c r="F166" s="1640"/>
      <c r="G166" s="1640"/>
      <c r="H166" s="1640"/>
      <c r="I166" s="1640"/>
    </row>
    <row r="167" spans="1:9">
      <c r="A167" s="1640"/>
      <c r="B167" s="1640"/>
      <c r="C167" s="1640"/>
      <c r="D167" s="1640"/>
      <c r="E167" s="1640"/>
      <c r="F167" s="1640"/>
      <c r="G167" s="1640"/>
      <c r="H167" s="1640"/>
      <c r="I167" s="1640"/>
    </row>
    <row r="168" spans="1:9">
      <c r="A168" s="1640"/>
      <c r="B168" s="1640"/>
      <c r="C168" s="1640"/>
      <c r="D168" s="1640"/>
      <c r="E168" s="1640"/>
      <c r="F168" s="1640"/>
      <c r="G168" s="1640"/>
      <c r="H168" s="1640"/>
      <c r="I168" s="1640"/>
    </row>
    <row r="169" spans="1:9">
      <c r="A169" s="1640"/>
      <c r="B169" s="1640"/>
      <c r="C169" s="1640"/>
      <c r="D169" s="1640"/>
      <c r="E169" s="1640"/>
      <c r="F169" s="1640"/>
      <c r="G169" s="1640"/>
      <c r="H169" s="1640"/>
      <c r="I169" s="1640"/>
    </row>
    <row r="170" spans="1:9">
      <c r="A170" s="1640"/>
      <c r="B170" s="1640"/>
      <c r="C170" s="1640"/>
      <c r="D170" s="1640"/>
      <c r="E170" s="1640"/>
      <c r="F170" s="1640"/>
      <c r="G170" s="1640"/>
      <c r="H170" s="1640"/>
      <c r="I170" s="1640"/>
    </row>
    <row r="171" spans="1:9">
      <c r="A171" s="1640"/>
      <c r="B171" s="1640"/>
      <c r="C171" s="1640"/>
      <c r="D171" s="1640"/>
      <c r="E171" s="1640"/>
      <c r="F171" s="1640"/>
      <c r="G171" s="1640"/>
      <c r="H171" s="1640"/>
      <c r="I171" s="1640"/>
    </row>
    <row r="172" spans="1:9">
      <c r="A172" s="1640"/>
      <c r="B172" s="1640"/>
      <c r="C172" s="1640"/>
      <c r="D172" s="1640"/>
      <c r="E172" s="1640"/>
      <c r="F172" s="1640"/>
      <c r="G172" s="1640"/>
      <c r="H172" s="1640"/>
      <c r="I172" s="1640"/>
    </row>
    <row r="173" spans="1:9">
      <c r="A173" s="1640"/>
      <c r="B173" s="1640"/>
      <c r="C173" s="1640"/>
      <c r="D173" s="1640"/>
      <c r="E173" s="1640"/>
      <c r="F173" s="1640"/>
      <c r="G173" s="1640"/>
      <c r="H173" s="1640"/>
      <c r="I173" s="1640"/>
    </row>
    <row r="174" spans="1:9">
      <c r="A174" s="1640"/>
      <c r="B174" s="1640"/>
      <c r="C174" s="1640"/>
      <c r="D174" s="1640"/>
      <c r="E174" s="1640"/>
      <c r="F174" s="1640"/>
      <c r="G174" s="1640"/>
      <c r="H174" s="1640"/>
      <c r="I174" s="1640"/>
    </row>
    <row r="175" spans="1:9">
      <c r="A175" s="1640"/>
      <c r="B175" s="1640"/>
      <c r="C175" s="1640"/>
      <c r="D175" s="1640"/>
      <c r="E175" s="1640"/>
      <c r="F175" s="1640"/>
      <c r="G175" s="1640"/>
      <c r="H175" s="1640"/>
      <c r="I175" s="1640"/>
    </row>
    <row r="176" spans="1:9">
      <c r="A176" s="1640"/>
      <c r="B176" s="1640"/>
      <c r="C176" s="1640"/>
      <c r="D176" s="1640"/>
      <c r="E176" s="1640"/>
      <c r="F176" s="1640"/>
      <c r="G176" s="1640"/>
      <c r="H176" s="1640"/>
      <c r="I176" s="1640"/>
    </row>
    <row r="177" spans="1:9">
      <c r="A177" s="1640"/>
      <c r="B177" s="1640"/>
      <c r="C177" s="1640"/>
      <c r="D177" s="1640"/>
      <c r="E177" s="1640"/>
      <c r="F177" s="1640"/>
      <c r="G177" s="1640"/>
      <c r="H177" s="1640"/>
      <c r="I177" s="1640"/>
    </row>
    <row r="178" spans="1:9">
      <c r="A178" s="1640"/>
      <c r="B178" s="1640"/>
      <c r="C178" s="1640"/>
      <c r="D178" s="1640"/>
      <c r="E178" s="1640"/>
      <c r="F178" s="1640"/>
      <c r="G178" s="1640"/>
      <c r="H178" s="1640"/>
      <c r="I178" s="1640"/>
    </row>
    <row r="179" spans="1:9">
      <c r="A179" s="1640"/>
      <c r="B179" s="1640"/>
      <c r="C179" s="1640"/>
      <c r="D179" s="1640"/>
      <c r="E179" s="1640"/>
      <c r="F179" s="1640"/>
      <c r="G179" s="1640"/>
      <c r="H179" s="1640"/>
      <c r="I179" s="1640"/>
    </row>
    <row r="180" spans="1:9">
      <c r="A180" s="1640"/>
      <c r="B180" s="1640"/>
      <c r="C180" s="1640"/>
      <c r="D180" s="1640"/>
      <c r="E180" s="1640"/>
      <c r="F180" s="1640"/>
      <c r="G180" s="1640"/>
      <c r="H180" s="1640"/>
      <c r="I180" s="1640"/>
    </row>
    <row r="181" spans="1:9">
      <c r="A181" s="1640"/>
      <c r="B181" s="1640"/>
      <c r="C181" s="1640"/>
      <c r="D181" s="1640"/>
      <c r="E181" s="1640"/>
      <c r="F181" s="1640"/>
      <c r="G181" s="1640"/>
      <c r="H181" s="1640"/>
      <c r="I181" s="1640"/>
    </row>
    <row r="182" spans="1:9">
      <c r="A182" s="1640"/>
      <c r="B182" s="1640"/>
      <c r="C182" s="1640"/>
      <c r="D182" s="1640"/>
      <c r="E182" s="1640"/>
      <c r="F182" s="1640"/>
      <c r="G182" s="1640"/>
      <c r="H182" s="1640"/>
      <c r="I182" s="1640"/>
    </row>
    <row r="183" spans="1:9">
      <c r="A183" s="1640"/>
      <c r="B183" s="1640"/>
      <c r="C183" s="1640"/>
      <c r="D183" s="1640"/>
      <c r="E183" s="1640"/>
      <c r="F183" s="1640"/>
      <c r="G183" s="1640"/>
      <c r="H183" s="1640"/>
      <c r="I183" s="1640"/>
    </row>
    <row r="184" spans="1:9">
      <c r="A184" s="1640"/>
      <c r="B184" s="1640"/>
      <c r="C184" s="1640"/>
      <c r="D184" s="1640"/>
      <c r="E184" s="1640"/>
      <c r="F184" s="1640"/>
      <c r="G184" s="1640"/>
      <c r="H184" s="1640"/>
      <c r="I184" s="1640"/>
    </row>
    <row r="185" spans="1:9">
      <c r="A185" s="1640"/>
      <c r="B185" s="1640"/>
      <c r="C185" s="1640"/>
      <c r="D185" s="1640"/>
      <c r="E185" s="1640"/>
      <c r="F185" s="1640"/>
      <c r="G185" s="1640"/>
      <c r="H185" s="1640"/>
      <c r="I185" s="1640"/>
    </row>
    <row r="186" spans="1:9">
      <c r="A186" s="1640"/>
      <c r="B186" s="1640"/>
      <c r="C186" s="1640"/>
      <c r="D186" s="1640"/>
      <c r="E186" s="1640"/>
      <c r="F186" s="1640"/>
      <c r="G186" s="1640"/>
      <c r="H186" s="1640"/>
      <c r="I186" s="1640"/>
    </row>
    <row r="187" spans="1:9">
      <c r="A187" s="1640"/>
      <c r="B187" s="1640"/>
      <c r="C187" s="1640"/>
      <c r="D187" s="1640"/>
      <c r="E187" s="1640"/>
      <c r="F187" s="1640"/>
      <c r="G187" s="1640"/>
      <c r="H187" s="1640"/>
      <c r="I187" s="1640"/>
    </row>
    <row r="188" spans="1:9">
      <c r="A188" s="1640"/>
      <c r="B188" s="1640"/>
      <c r="C188" s="1640"/>
      <c r="D188" s="1640"/>
      <c r="E188" s="1640"/>
      <c r="F188" s="1640"/>
      <c r="G188" s="1640"/>
      <c r="H188" s="1640"/>
      <c r="I188" s="1640"/>
    </row>
    <row r="189" spans="1:9">
      <c r="A189" s="1640"/>
      <c r="B189" s="1640"/>
      <c r="C189" s="1640"/>
      <c r="D189" s="1640"/>
      <c r="E189" s="1640"/>
      <c r="F189" s="1640"/>
      <c r="G189" s="1640"/>
      <c r="H189" s="1640"/>
      <c r="I189" s="1640"/>
    </row>
    <row r="190" spans="1:9">
      <c r="A190" s="1640"/>
      <c r="B190" s="1640"/>
      <c r="C190" s="1640"/>
      <c r="D190" s="1640"/>
      <c r="E190" s="1640"/>
      <c r="F190" s="1640"/>
      <c r="G190" s="1640"/>
      <c r="H190" s="1640"/>
      <c r="I190" s="1640"/>
    </row>
    <row r="191" spans="1:9">
      <c r="A191" s="1640"/>
      <c r="B191" s="1640"/>
      <c r="C191" s="1640"/>
      <c r="D191" s="1640"/>
      <c r="E191" s="1640"/>
      <c r="F191" s="1640"/>
      <c r="G191" s="1640"/>
      <c r="H191" s="1640"/>
      <c r="I191" s="1640"/>
    </row>
    <row r="192" spans="1:9">
      <c r="A192" s="1640"/>
      <c r="B192" s="1640"/>
      <c r="C192" s="1640"/>
      <c r="D192" s="1640"/>
      <c r="E192" s="1640"/>
      <c r="F192" s="1640"/>
      <c r="G192" s="1640"/>
      <c r="H192" s="1640"/>
      <c r="I192" s="1640"/>
    </row>
    <row r="193" spans="1:9">
      <c r="A193" s="1640"/>
      <c r="B193" s="1640"/>
      <c r="C193" s="1640"/>
      <c r="D193" s="1640"/>
      <c r="E193" s="1640"/>
      <c r="F193" s="1640"/>
      <c r="G193" s="1640"/>
      <c r="H193" s="1640"/>
      <c r="I193" s="1640"/>
    </row>
    <row r="194" spans="1:9">
      <c r="A194" s="1640"/>
      <c r="B194" s="1640"/>
      <c r="C194" s="1640"/>
      <c r="D194" s="1640"/>
      <c r="E194" s="1640"/>
      <c r="F194" s="1640"/>
      <c r="G194" s="1640"/>
      <c r="H194" s="1640"/>
      <c r="I194" s="1640"/>
    </row>
    <row r="195" spans="1:9">
      <c r="A195" s="1640"/>
      <c r="B195" s="1640"/>
      <c r="C195" s="1640"/>
      <c r="D195" s="1640"/>
      <c r="E195" s="1640"/>
      <c r="F195" s="1640"/>
      <c r="G195" s="1640"/>
      <c r="H195" s="1640"/>
      <c r="I195" s="1640"/>
    </row>
    <row r="196" spans="1:9">
      <c r="A196" s="1640"/>
      <c r="B196" s="1640"/>
      <c r="C196" s="1640"/>
      <c r="D196" s="1640"/>
      <c r="E196" s="1640"/>
      <c r="F196" s="1640"/>
      <c r="G196" s="1640"/>
      <c r="H196" s="1640"/>
      <c r="I196" s="1640"/>
    </row>
    <row r="197" spans="1:9">
      <c r="A197" s="1640"/>
      <c r="B197" s="1640"/>
      <c r="C197" s="1640"/>
      <c r="D197" s="1640"/>
      <c r="E197" s="1640"/>
      <c r="F197" s="1640"/>
      <c r="G197" s="1640"/>
      <c r="H197" s="1640"/>
      <c r="I197" s="1640"/>
    </row>
    <row r="198" spans="1:9">
      <c r="A198" s="1640"/>
      <c r="B198" s="1640"/>
      <c r="C198" s="1640"/>
      <c r="D198" s="1640"/>
      <c r="E198" s="1640"/>
      <c r="F198" s="1640"/>
      <c r="G198" s="1640"/>
      <c r="H198" s="1640"/>
      <c r="I198" s="1640"/>
    </row>
    <row r="199" spans="1:9">
      <c r="A199" s="1640"/>
      <c r="B199" s="1640"/>
      <c r="C199" s="1640"/>
      <c r="D199" s="1640"/>
      <c r="E199" s="1640"/>
      <c r="F199" s="1640"/>
      <c r="G199" s="1640"/>
      <c r="H199" s="1640"/>
      <c r="I199" s="1640"/>
    </row>
  </sheetData>
  <sheetProtection password="EF6F" sheet="1" objects="1" scenarios="1"/>
  <mergeCells count="1">
    <mergeCell ref="B7:G7"/>
  </mergeCells>
  <phoneticPr fontId="49" type="noConversion"/>
  <pageMargins left="0.75" right="0.75" top="1" bottom="1" header="0.5" footer="0.5"/>
  <pageSetup orientation="portrait" horizontalDpi="0" verticalDpi="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A37"/>
  <sheetViews>
    <sheetView showGridLines="0" showRowColHeaders="0" workbookViewId="0">
      <selection activeCell="A8" sqref="A8"/>
    </sheetView>
  </sheetViews>
  <sheetFormatPr defaultColWidth="8.7265625" defaultRowHeight="12.5"/>
  <cols>
    <col min="1" max="1" width="157.26953125" customWidth="1"/>
    <col min="2" max="2" width="2.453125" customWidth="1"/>
    <col min="3" max="3" width="2.26953125" customWidth="1"/>
  </cols>
  <sheetData>
    <row r="1" spans="1:1" ht="45.75" customHeight="1"/>
    <row r="2" spans="1:1" ht="18">
      <c r="A2" s="215" t="s">
        <v>4894</v>
      </c>
    </row>
    <row r="3" spans="1:1">
      <c r="A3" s="188"/>
    </row>
    <row r="4" spans="1:1" ht="15.5">
      <c r="A4" s="351" t="s">
        <v>4895</v>
      </c>
    </row>
    <row r="5" spans="1:1" ht="15.5">
      <c r="A5" s="352" t="s">
        <v>4896</v>
      </c>
    </row>
    <row r="6" spans="1:1" ht="15.5">
      <c r="A6" s="352" t="s">
        <v>4897</v>
      </c>
    </row>
    <row r="7" spans="1:1" ht="15.5">
      <c r="A7" s="351" t="s">
        <v>4898</v>
      </c>
    </row>
    <row r="8" spans="1:1" ht="15.5">
      <c r="A8" s="351" t="s">
        <v>4899</v>
      </c>
    </row>
    <row r="9" spans="1:1" ht="15.5">
      <c r="A9" s="352" t="s">
        <v>4900</v>
      </c>
    </row>
    <row r="10" spans="1:1" ht="15.5">
      <c r="A10" s="351" t="s">
        <v>4901</v>
      </c>
    </row>
    <row r="11" spans="1:1" ht="15.5">
      <c r="A11" s="352" t="s">
        <v>4902</v>
      </c>
    </row>
    <row r="12" spans="1:1" ht="15.5">
      <c r="A12" s="351"/>
    </row>
    <row r="13" spans="1:1" ht="15.5">
      <c r="A13" s="352"/>
    </row>
    <row r="14" spans="1:1" ht="15.5">
      <c r="A14" s="352" t="s">
        <v>4903</v>
      </c>
    </row>
    <row r="15" spans="1:1" ht="15.5">
      <c r="A15" s="351" t="s">
        <v>4904</v>
      </c>
    </row>
    <row r="16" spans="1:1" ht="15.5">
      <c r="A16" s="351" t="s">
        <v>4905</v>
      </c>
    </row>
    <row r="17" spans="1:1" ht="15.5">
      <c r="A17" s="351" t="s">
        <v>4906</v>
      </c>
    </row>
    <row r="18" spans="1:1" ht="15.5">
      <c r="A18" s="351" t="s">
        <v>4907</v>
      </c>
    </row>
    <row r="19" spans="1:1" ht="15.5">
      <c r="A19" s="351" t="s">
        <v>4908</v>
      </c>
    </row>
    <row r="20" spans="1:1" ht="15.5">
      <c r="A20" s="351"/>
    </row>
    <row r="21" spans="1:1" ht="15.5">
      <c r="A21" s="212"/>
    </row>
    <row r="22" spans="1:1" ht="15.5">
      <c r="A22" s="212"/>
    </row>
    <row r="23" spans="1:1" ht="15.5">
      <c r="A23" s="350"/>
    </row>
    <row r="24" spans="1:1" ht="15.5">
      <c r="A24" s="350"/>
    </row>
    <row r="25" spans="1:1" ht="15.5">
      <c r="A25" s="350"/>
    </row>
    <row r="26" spans="1:1" ht="15.5">
      <c r="A26" s="350"/>
    </row>
    <row r="37" spans="1:1">
      <c r="A37" s="474" t="s">
        <v>4736</v>
      </c>
    </row>
  </sheetData>
  <pageMargins left="0" right="0" top="0.25" bottom="0.25" header="0.3" footer="0.3"/>
  <pageSetup paperSize="5"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A1:G45"/>
  <sheetViews>
    <sheetView showGridLines="0" showRowColHeaders="0" workbookViewId="0"/>
  </sheetViews>
  <sheetFormatPr defaultColWidth="8.7265625" defaultRowHeight="12.5"/>
  <cols>
    <col min="1" max="1" width="4.7265625" customWidth="1"/>
    <col min="2" max="2" width="17.453125" customWidth="1"/>
    <col min="3" max="3" width="1.453125" customWidth="1"/>
    <col min="4" max="4" width="33.453125" customWidth="1"/>
    <col min="7" max="7" width="24.26953125" customWidth="1"/>
    <col min="8" max="8" width="22.1796875" customWidth="1"/>
  </cols>
  <sheetData>
    <row r="1" spans="1:7" ht="25">
      <c r="B1" s="513"/>
      <c r="G1" s="532"/>
    </row>
    <row r="2" spans="1:7" ht="20">
      <c r="C2" s="533" t="s">
        <v>4909</v>
      </c>
    </row>
    <row r="4" spans="1:7" ht="13" thickBot="1">
      <c r="A4" s="514"/>
      <c r="B4" s="514"/>
      <c r="C4" s="514"/>
      <c r="D4" s="514"/>
      <c r="E4" s="514"/>
      <c r="F4" s="514"/>
      <c r="G4" s="514"/>
    </row>
    <row r="5" spans="1:7" ht="13" thickTop="1"/>
    <row r="6" spans="1:7">
      <c r="A6" s="256"/>
      <c r="B6" s="515" t="s">
        <v>4910</v>
      </c>
      <c r="C6" s="256"/>
      <c r="D6" s="256"/>
      <c r="E6" s="256"/>
      <c r="F6" s="256"/>
      <c r="G6" s="256"/>
    </row>
    <row r="7" spans="1:7">
      <c r="A7" s="256"/>
      <c r="B7" s="256" t="s">
        <v>4911</v>
      </c>
      <c r="C7" s="256"/>
      <c r="D7" s="256"/>
      <c r="E7" s="256"/>
      <c r="F7" s="256"/>
      <c r="G7" s="256"/>
    </row>
    <row r="8" spans="1:7">
      <c r="A8" s="256"/>
      <c r="B8" s="256"/>
      <c r="C8" s="256"/>
      <c r="D8" s="256"/>
      <c r="E8" s="256"/>
      <c r="F8" s="256"/>
      <c r="G8" s="256"/>
    </row>
    <row r="9" spans="1:7">
      <c r="A9" s="256"/>
      <c r="B9" s="516" t="s">
        <v>4912</v>
      </c>
      <c r="C9" s="516"/>
      <c r="D9" s="516" t="s">
        <v>4913</v>
      </c>
      <c r="E9" s="256"/>
      <c r="F9" s="256"/>
      <c r="G9" s="256"/>
    </row>
    <row r="10" spans="1:7">
      <c r="A10" s="256"/>
      <c r="B10" s="517" t="s">
        <v>1268</v>
      </c>
      <c r="C10" s="518"/>
      <c r="D10" s="519" t="s">
        <v>4914</v>
      </c>
      <c r="E10" s="520"/>
      <c r="F10" s="256"/>
      <c r="G10" s="256"/>
    </row>
    <row r="11" spans="1:7">
      <c r="A11" s="256"/>
      <c r="B11" s="521" t="s">
        <v>1274</v>
      </c>
      <c r="C11" s="522"/>
      <c r="D11" s="523" t="s">
        <v>4914</v>
      </c>
      <c r="E11" s="524"/>
      <c r="F11" s="256"/>
      <c r="G11" s="256"/>
    </row>
    <row r="12" spans="1:7">
      <c r="A12" s="256"/>
      <c r="B12" s="521" t="s">
        <v>1279</v>
      </c>
      <c r="C12" s="522"/>
      <c r="D12" s="523" t="s">
        <v>4915</v>
      </c>
      <c r="E12" s="524"/>
      <c r="F12" s="256"/>
      <c r="G12" s="256"/>
    </row>
    <row r="13" spans="1:7">
      <c r="A13" s="256"/>
      <c r="B13" s="521" t="s">
        <v>1286</v>
      </c>
      <c r="C13" s="522"/>
      <c r="D13" s="523" t="s">
        <v>4915</v>
      </c>
      <c r="E13" s="524"/>
      <c r="F13" s="256"/>
      <c r="G13" s="256"/>
    </row>
    <row r="14" spans="1:7">
      <c r="A14" s="256"/>
      <c r="B14" s="521" t="s">
        <v>1294</v>
      </c>
      <c r="C14" s="522"/>
      <c r="D14" s="523" t="s">
        <v>4915</v>
      </c>
      <c r="E14" s="524"/>
      <c r="F14" s="256"/>
      <c r="G14" s="256"/>
    </row>
    <row r="15" spans="1:7">
      <c r="A15" s="256"/>
      <c r="B15" s="521" t="s">
        <v>1303</v>
      </c>
      <c r="C15" s="522"/>
      <c r="D15" s="523" t="s">
        <v>4916</v>
      </c>
      <c r="E15" s="524"/>
      <c r="F15" s="256"/>
      <c r="G15" s="256"/>
    </row>
    <row r="16" spans="1:7">
      <c r="A16" s="256"/>
      <c r="B16" s="521" t="s">
        <v>1313</v>
      </c>
      <c r="C16" s="522"/>
      <c r="D16" s="523" t="s">
        <v>4917</v>
      </c>
      <c r="E16" s="524"/>
      <c r="F16" s="256"/>
      <c r="G16" s="256"/>
    </row>
    <row r="17" spans="1:7">
      <c r="A17" s="256"/>
      <c r="B17" s="521" t="s">
        <v>1318</v>
      </c>
      <c r="C17" s="522"/>
      <c r="D17" s="523" t="s">
        <v>4914</v>
      </c>
      <c r="E17" s="524"/>
      <c r="F17" s="256"/>
      <c r="G17" s="256"/>
    </row>
    <row r="18" spans="1:7">
      <c r="A18" s="256"/>
      <c r="B18" s="521" t="s">
        <v>1323</v>
      </c>
      <c r="C18" s="522"/>
      <c r="D18" s="523" t="s">
        <v>4915</v>
      </c>
      <c r="E18" s="524"/>
      <c r="F18" s="256"/>
      <c r="G18" s="256"/>
    </row>
    <row r="19" spans="1:7">
      <c r="A19" s="256"/>
      <c r="B19" s="256"/>
      <c r="C19" s="256"/>
      <c r="D19" s="256"/>
      <c r="E19" s="256"/>
      <c r="F19" s="256"/>
      <c r="G19" s="256"/>
    </row>
    <row r="20" spans="1:7" ht="13" thickBot="1">
      <c r="A20" s="525"/>
      <c r="B20" s="525"/>
      <c r="C20" s="525"/>
      <c r="D20" s="525"/>
      <c r="E20" s="525"/>
      <c r="F20" s="525"/>
      <c r="G20" s="525"/>
    </row>
    <row r="21" spans="1:7" ht="7.5" customHeight="1" thickTop="1">
      <c r="B21" s="256"/>
      <c r="C21" s="256"/>
      <c r="D21" s="256"/>
      <c r="E21" s="256"/>
      <c r="F21" s="256"/>
      <c r="G21" s="256"/>
    </row>
    <row r="22" spans="1:7" ht="13">
      <c r="A22" s="256"/>
      <c r="B22" s="526" t="s">
        <v>4918</v>
      </c>
      <c r="C22" s="256"/>
      <c r="D22" s="256"/>
      <c r="E22" s="256"/>
      <c r="F22" s="256"/>
      <c r="G22" s="256"/>
    </row>
    <row r="23" spans="1:7" ht="5.25" customHeight="1">
      <c r="A23" s="256"/>
      <c r="B23" s="256"/>
      <c r="C23" s="256"/>
      <c r="D23" s="256"/>
      <c r="E23" s="256"/>
      <c r="F23" s="256"/>
      <c r="G23" s="256"/>
    </row>
    <row r="24" spans="1:7" ht="13">
      <c r="A24" s="256"/>
      <c r="B24" s="527" t="s">
        <v>4919</v>
      </c>
      <c r="C24" s="256"/>
      <c r="D24" s="528" t="s">
        <v>4920</v>
      </c>
      <c r="E24" s="256"/>
      <c r="F24" s="256"/>
      <c r="G24" s="256"/>
    </row>
    <row r="25" spans="1:7" ht="15" customHeight="1">
      <c r="A25" s="256"/>
      <c r="B25" s="529" t="s">
        <v>501</v>
      </c>
      <c r="C25" s="524"/>
      <c r="D25" s="1937" t="s">
        <v>4921</v>
      </c>
      <c r="E25" s="1938"/>
      <c r="F25" s="1938"/>
      <c r="G25" s="1938"/>
    </row>
    <row r="26" spans="1:7">
      <c r="A26" s="256"/>
      <c r="B26" s="529" t="s">
        <v>505</v>
      </c>
      <c r="C26" s="524"/>
      <c r="D26" s="1937" t="s">
        <v>4922</v>
      </c>
      <c r="E26" s="1939"/>
      <c r="F26" s="1939"/>
      <c r="G26" s="1939"/>
    </row>
    <row r="27" spans="1:7">
      <c r="A27" s="256"/>
      <c r="B27" s="529" t="s">
        <v>1268</v>
      </c>
      <c r="C27" s="524"/>
      <c r="D27" s="1937" t="s">
        <v>4923</v>
      </c>
      <c r="E27" s="1938"/>
      <c r="F27" s="1938"/>
      <c r="G27" s="1938"/>
    </row>
    <row r="28" spans="1:7">
      <c r="A28" s="256"/>
      <c r="B28" s="529" t="s">
        <v>1274</v>
      </c>
      <c r="C28" s="524"/>
      <c r="D28" s="1937" t="s">
        <v>4924</v>
      </c>
      <c r="E28" s="1938"/>
      <c r="F28" s="1938"/>
      <c r="G28" s="1938"/>
    </row>
    <row r="29" spans="1:7">
      <c r="A29" s="256"/>
      <c r="B29" s="529" t="s">
        <v>1279</v>
      </c>
      <c r="C29" s="524"/>
      <c r="D29" s="1937" t="s">
        <v>4925</v>
      </c>
      <c r="E29" s="1938"/>
      <c r="F29" s="1938"/>
      <c r="G29" s="1938"/>
    </row>
    <row r="30" spans="1:7">
      <c r="A30" s="256"/>
      <c r="B30" s="529" t="s">
        <v>1286</v>
      </c>
      <c r="C30" s="524"/>
      <c r="D30" s="1937" t="s">
        <v>4926</v>
      </c>
      <c r="E30" s="1938"/>
      <c r="F30" s="1938"/>
      <c r="G30" s="1938"/>
    </row>
    <row r="31" spans="1:7">
      <c r="A31" s="256"/>
      <c r="B31" s="529" t="s">
        <v>1294</v>
      </c>
      <c r="C31" s="524"/>
      <c r="D31" s="1937" t="s">
        <v>4927</v>
      </c>
      <c r="E31" s="1938"/>
      <c r="F31" s="1938"/>
      <c r="G31" s="1938"/>
    </row>
    <row r="32" spans="1:7">
      <c r="A32" s="256"/>
      <c r="B32" s="529" t="s">
        <v>1303</v>
      </c>
      <c r="C32" s="524"/>
      <c r="D32" s="1937" t="s">
        <v>4928</v>
      </c>
      <c r="E32" s="1938"/>
      <c r="F32" s="1938"/>
      <c r="G32" s="1938"/>
    </row>
    <row r="33" spans="1:7">
      <c r="A33" s="256"/>
      <c r="B33" s="529" t="s">
        <v>1313</v>
      </c>
      <c r="C33" s="524"/>
      <c r="D33" s="1937" t="s">
        <v>4929</v>
      </c>
      <c r="E33" s="1938"/>
      <c r="F33" s="1938"/>
      <c r="G33" s="1938"/>
    </row>
    <row r="34" spans="1:7">
      <c r="A34" s="256"/>
      <c r="B34" s="529" t="s">
        <v>1318</v>
      </c>
      <c r="C34" s="524"/>
      <c r="D34" s="1937" t="s">
        <v>4930</v>
      </c>
      <c r="E34" s="1938"/>
      <c r="F34" s="1938"/>
      <c r="G34" s="1938"/>
    </row>
    <row r="35" spans="1:7">
      <c r="A35" s="256"/>
      <c r="B35" s="529" t="s">
        <v>1323</v>
      </c>
      <c r="C35" s="524"/>
      <c r="D35" s="1937" t="s">
        <v>4931</v>
      </c>
      <c r="E35" s="1938"/>
      <c r="F35" s="1938"/>
      <c r="G35" s="1938"/>
    </row>
    <row r="36" spans="1:7">
      <c r="A36" s="256"/>
      <c r="B36" s="529" t="s">
        <v>1338</v>
      </c>
      <c r="C36" s="524"/>
      <c r="D36" s="1937" t="s">
        <v>4932</v>
      </c>
      <c r="E36" s="1938"/>
      <c r="F36" s="1938"/>
      <c r="G36" s="1938"/>
    </row>
    <row r="37" spans="1:7">
      <c r="A37" s="256"/>
      <c r="B37" s="529" t="s">
        <v>1355</v>
      </c>
      <c r="C37" s="524"/>
      <c r="D37" s="1937" t="s">
        <v>4933</v>
      </c>
      <c r="E37" s="1938"/>
      <c r="F37" s="1938"/>
      <c r="G37" s="1938"/>
    </row>
    <row r="38" spans="1:7">
      <c r="A38" s="256"/>
      <c r="B38" s="529" t="s">
        <v>1323</v>
      </c>
      <c r="C38" s="524"/>
      <c r="D38" s="1937" t="s">
        <v>4931</v>
      </c>
      <c r="E38" s="1938"/>
      <c r="F38" s="1938"/>
      <c r="G38" s="1938"/>
    </row>
    <row r="39" spans="1:7">
      <c r="A39" s="256"/>
      <c r="B39" s="529" t="s">
        <v>1338</v>
      </c>
      <c r="C39" s="524"/>
      <c r="D39" s="1937" t="s">
        <v>4932</v>
      </c>
      <c r="E39" s="1938"/>
      <c r="F39" s="1938"/>
      <c r="G39" s="1938"/>
    </row>
    <row r="40" spans="1:7">
      <c r="A40" s="256"/>
      <c r="B40" s="529" t="s">
        <v>1355</v>
      </c>
      <c r="C40" s="524"/>
      <c r="D40" s="1937" t="s">
        <v>4933</v>
      </c>
      <c r="E40" s="1938"/>
      <c r="F40" s="1938"/>
      <c r="G40" s="1938"/>
    </row>
    <row r="41" spans="1:7">
      <c r="A41" s="256"/>
      <c r="B41" s="256"/>
      <c r="C41" s="256"/>
      <c r="D41" s="256"/>
      <c r="E41" s="256"/>
      <c r="F41" s="256"/>
      <c r="G41" s="256"/>
    </row>
    <row r="42" spans="1:7">
      <c r="A42" s="256"/>
      <c r="B42" s="256"/>
      <c r="C42" s="256"/>
      <c r="D42" s="256"/>
      <c r="E42" s="256"/>
      <c r="F42" s="256"/>
      <c r="G42" s="256"/>
    </row>
    <row r="43" spans="1:7">
      <c r="A43" s="256"/>
      <c r="B43" s="256"/>
      <c r="C43" s="256"/>
      <c r="D43" s="256"/>
      <c r="E43" s="256"/>
      <c r="F43" s="256"/>
      <c r="G43" s="256"/>
    </row>
    <row r="44" spans="1:7" ht="13">
      <c r="A44" s="256"/>
      <c r="B44" s="530" t="s">
        <v>4934</v>
      </c>
      <c r="C44" s="531"/>
      <c r="D44" s="531"/>
      <c r="E44" s="256"/>
      <c r="F44" s="256"/>
      <c r="G44" s="256"/>
    </row>
    <row r="45" spans="1:7">
      <c r="B45" s="531" t="s">
        <v>4935</v>
      </c>
      <c r="C45" s="531"/>
      <c r="D45" s="531"/>
    </row>
  </sheetData>
  <sheetProtection password="EF6F" sheet="1"/>
  <mergeCells count="16">
    <mergeCell ref="D40:G40"/>
    <mergeCell ref="D35:G35"/>
    <mergeCell ref="D36:G36"/>
    <mergeCell ref="D37:G37"/>
    <mergeCell ref="D38:G38"/>
    <mergeCell ref="D39:G39"/>
    <mergeCell ref="D34:G34"/>
    <mergeCell ref="D30:G30"/>
    <mergeCell ref="D31:G31"/>
    <mergeCell ref="D32:G32"/>
    <mergeCell ref="D25:G25"/>
    <mergeCell ref="D33:G33"/>
    <mergeCell ref="D26:G26"/>
    <mergeCell ref="D27:G27"/>
    <mergeCell ref="D28:G28"/>
    <mergeCell ref="D29:G29"/>
  </mergeCells>
  <pageMargins left="0" right="0" top="0.25" bottom="0.2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tabColor rgb="FF00B050"/>
  </sheetPr>
  <dimension ref="A1:W121"/>
  <sheetViews>
    <sheetView showGridLines="0" showRowColHeaders="0" zoomScale="110" zoomScaleNormal="110" workbookViewId="0"/>
  </sheetViews>
  <sheetFormatPr defaultColWidth="8.7265625" defaultRowHeight="12.5"/>
  <cols>
    <col min="1" max="1" width="2.453125" customWidth="1"/>
    <col min="2" max="2" width="38.7265625" style="573" customWidth="1"/>
    <col min="3" max="3" width="7.7265625" style="505" customWidth="1"/>
    <col min="4" max="4" width="4.26953125" style="505" customWidth="1"/>
    <col min="5" max="5" width="9.1796875" customWidth="1"/>
    <col min="6" max="6" width="7.7265625" style="505" customWidth="1"/>
    <col min="7" max="7" width="3" style="505" customWidth="1"/>
    <col min="8" max="8" width="9.1796875" customWidth="1"/>
    <col min="9" max="9" width="10.7265625" style="505" customWidth="1"/>
    <col min="10" max="10" width="2.7265625" style="505" customWidth="1"/>
    <col min="11" max="11" width="9.1796875" customWidth="1"/>
    <col min="12" max="12" width="11.1796875" customWidth="1"/>
    <col min="13" max="13" width="13" customWidth="1"/>
    <col min="14" max="23" width="9.1796875" customWidth="1"/>
  </cols>
  <sheetData>
    <row r="1" spans="1:22">
      <c r="A1" s="680"/>
      <c r="B1" s="680"/>
      <c r="C1" s="681"/>
      <c r="D1" s="681"/>
      <c r="E1" s="680"/>
      <c r="F1" s="681"/>
      <c r="G1" s="681"/>
      <c r="H1" s="680"/>
      <c r="I1" s="681"/>
      <c r="J1" s="681"/>
      <c r="K1" s="680"/>
      <c r="L1" s="680"/>
      <c r="M1" s="680"/>
      <c r="N1" s="677"/>
      <c r="O1" s="677"/>
      <c r="P1" s="494"/>
    </row>
    <row r="2" spans="1:22">
      <c r="A2" s="680"/>
      <c r="B2" s="681"/>
      <c r="C2" s="681"/>
      <c r="D2" s="681"/>
      <c r="E2" s="681"/>
      <c r="F2" s="681"/>
      <c r="G2" s="681"/>
      <c r="H2" s="681"/>
      <c r="I2" s="681"/>
      <c r="J2" s="681"/>
      <c r="K2" s="681"/>
      <c r="L2" s="681"/>
      <c r="M2" s="681"/>
      <c r="N2" s="494"/>
      <c r="O2" s="494"/>
      <c r="P2" s="494"/>
    </row>
    <row r="3" spans="1:22">
      <c r="A3" s="680"/>
      <c r="B3" s="681"/>
      <c r="C3" s="681"/>
      <c r="D3" s="681"/>
      <c r="E3" s="681"/>
      <c r="F3" s="681"/>
      <c r="G3" s="681"/>
      <c r="H3" s="681"/>
      <c r="I3" s="681"/>
      <c r="J3" s="681"/>
      <c r="K3" s="681"/>
      <c r="L3" s="681"/>
      <c r="M3" s="681"/>
      <c r="N3" s="494"/>
      <c r="O3" s="494"/>
      <c r="P3" s="494"/>
    </row>
    <row r="4" spans="1:22">
      <c r="A4" s="680"/>
      <c r="B4" s="680"/>
      <c r="C4" s="681"/>
      <c r="D4" s="681"/>
      <c r="E4" s="680"/>
      <c r="F4" s="681"/>
      <c r="G4" s="681"/>
      <c r="H4" s="680"/>
      <c r="I4" s="681"/>
      <c r="J4" s="681"/>
      <c r="K4" s="680"/>
      <c r="L4" s="680"/>
      <c r="M4" s="680"/>
      <c r="N4" s="494"/>
      <c r="O4" s="494"/>
      <c r="P4" s="494"/>
    </row>
    <row r="5" spans="1:22">
      <c r="A5" s="680"/>
      <c r="B5" s="680"/>
      <c r="C5" s="681"/>
      <c r="D5" s="681"/>
      <c r="E5" s="680"/>
      <c r="F5" s="681"/>
      <c r="G5" s="681"/>
      <c r="H5" s="680"/>
      <c r="I5" s="681"/>
      <c r="J5" s="681"/>
      <c r="K5" s="494"/>
      <c r="L5" s="680"/>
      <c r="M5" s="680"/>
      <c r="N5" s="494"/>
      <c r="O5" s="494"/>
      <c r="P5" s="494"/>
    </row>
    <row r="6" spans="1:22" ht="18">
      <c r="A6" s="680"/>
      <c r="B6" s="1944"/>
      <c r="C6" s="1945"/>
      <c r="D6" s="1945"/>
      <c r="E6" s="1945"/>
      <c r="F6" s="1945"/>
      <c r="G6" s="1945"/>
      <c r="H6" s="1945"/>
      <c r="I6" s="1945"/>
      <c r="J6" s="1945"/>
      <c r="K6" s="1945"/>
      <c r="L6" s="1945"/>
      <c r="M6" s="680"/>
      <c r="N6" s="494"/>
      <c r="O6" s="494"/>
      <c r="P6" s="494"/>
    </row>
    <row r="7" spans="1:22" ht="6.75" customHeight="1">
      <c r="A7" s="680"/>
      <c r="B7" s="680"/>
      <c r="C7" s="682" t="s">
        <v>4936</v>
      </c>
      <c r="D7" s="681"/>
      <c r="E7" s="680"/>
      <c r="F7" s="681"/>
      <c r="G7" s="681"/>
      <c r="H7" s="680"/>
      <c r="I7" s="681"/>
      <c r="J7" s="681"/>
      <c r="K7" s="680"/>
      <c r="L7" s="680"/>
      <c r="M7" s="680"/>
      <c r="N7" s="494"/>
      <c r="O7" s="494"/>
      <c r="P7" s="494"/>
    </row>
    <row r="8" spans="1:22" ht="12" customHeight="1">
      <c r="A8" s="680"/>
      <c r="B8" s="680" t="s">
        <v>4937</v>
      </c>
      <c r="C8" s="681"/>
      <c r="D8" s="681"/>
      <c r="E8" s="680"/>
      <c r="F8" s="681"/>
      <c r="G8" s="681"/>
      <c r="H8" s="680"/>
      <c r="I8" s="681"/>
      <c r="J8" s="681"/>
      <c r="K8" s="680"/>
      <c r="L8" s="680"/>
      <c r="M8" s="680"/>
      <c r="N8" s="494"/>
      <c r="O8" s="494"/>
      <c r="P8" s="494"/>
    </row>
    <row r="9" spans="1:22" ht="17.25" customHeight="1">
      <c r="A9" s="680"/>
      <c r="B9" s="1946"/>
      <c r="C9" s="1947"/>
      <c r="D9" s="1947"/>
      <c r="E9" s="1947"/>
      <c r="F9" s="1947"/>
      <c r="G9" s="1947"/>
      <c r="H9" s="680"/>
      <c r="I9" s="681"/>
      <c r="J9" s="681"/>
      <c r="K9" s="680"/>
      <c r="L9" s="680"/>
      <c r="M9" s="680"/>
      <c r="N9" s="494"/>
      <c r="O9" s="494"/>
      <c r="P9" s="494"/>
    </row>
    <row r="10" spans="1:22" ht="18.75" customHeight="1">
      <c r="A10" s="680"/>
      <c r="B10" s="680" t="s">
        <v>4938</v>
      </c>
      <c r="C10" s="681"/>
      <c r="D10" s="681"/>
      <c r="E10" s="680"/>
      <c r="F10" s="681"/>
      <c r="G10" s="681"/>
      <c r="H10" s="680"/>
      <c r="I10" s="681"/>
      <c r="J10" s="681"/>
      <c r="K10" s="680"/>
      <c r="L10" s="680"/>
      <c r="M10" s="680"/>
      <c r="N10" s="494"/>
      <c r="O10" s="494"/>
      <c r="P10" s="494"/>
    </row>
    <row r="11" spans="1:22" ht="22.5">
      <c r="A11" s="680"/>
      <c r="B11" s="895"/>
      <c r="C11" s="681"/>
      <c r="D11" s="681"/>
      <c r="E11" s="1948"/>
      <c r="F11" s="1949"/>
      <c r="G11" s="1949"/>
      <c r="H11" s="1949"/>
      <c r="I11" s="681"/>
      <c r="J11" s="681"/>
      <c r="K11" s="680"/>
      <c r="L11" s="680"/>
      <c r="M11" s="680"/>
      <c r="N11" s="494"/>
      <c r="O11" s="494"/>
      <c r="P11" s="681"/>
      <c r="Q11" s="1264"/>
      <c r="R11" s="1264"/>
      <c r="S11" s="1264"/>
      <c r="T11" s="1264"/>
      <c r="U11" s="1265"/>
      <c r="V11" s="1265"/>
    </row>
    <row r="12" spans="1:22" ht="21.75" customHeight="1" thickBot="1">
      <c r="A12" s="680"/>
      <c r="B12" s="710"/>
      <c r="C12" s="711"/>
      <c r="D12" s="711"/>
      <c r="E12" s="711"/>
      <c r="F12" s="711"/>
      <c r="G12" s="711"/>
      <c r="H12" s="711"/>
      <c r="I12" s="711"/>
      <c r="J12" s="711"/>
      <c r="K12" s="711"/>
      <c r="L12" s="711"/>
      <c r="M12" s="680"/>
      <c r="N12" s="494"/>
      <c r="O12" s="494"/>
      <c r="P12" s="494"/>
    </row>
    <row r="13" spans="1:22" ht="14" thickTop="1" thickBot="1">
      <c r="A13" s="680"/>
      <c r="B13" s="713" t="s">
        <v>4939</v>
      </c>
      <c r="C13" s="714"/>
      <c r="D13" s="714"/>
      <c r="E13" s="714"/>
      <c r="F13" s="714"/>
      <c r="G13" s="714"/>
      <c r="H13" s="714"/>
      <c r="I13" s="714"/>
      <c r="J13" s="714"/>
      <c r="K13" s="714"/>
      <c r="L13" s="715"/>
      <c r="M13" s="680"/>
      <c r="N13" s="494"/>
      <c r="O13" s="494"/>
      <c r="P13" s="494"/>
    </row>
    <row r="14" spans="1:22" ht="15.75" customHeight="1" thickTop="1">
      <c r="A14" s="680"/>
      <c r="B14" s="712" t="s">
        <v>4940</v>
      </c>
      <c r="C14" s="681"/>
      <c r="D14" s="681"/>
      <c r="E14" s="680"/>
      <c r="F14" s="681"/>
      <c r="G14" s="681"/>
      <c r="H14" s="680"/>
      <c r="I14" s="681"/>
      <c r="J14" s="681"/>
      <c r="K14" s="680"/>
      <c r="L14" s="680"/>
      <c r="M14" s="680"/>
      <c r="N14" s="494"/>
      <c r="O14" s="494"/>
      <c r="P14" s="494"/>
    </row>
    <row r="15" spans="1:22" ht="20.25" customHeight="1">
      <c r="A15" s="680"/>
      <c r="B15" s="894"/>
      <c r="C15" s="681" t="s">
        <v>4941</v>
      </c>
      <c r="D15" s="681" t="s">
        <v>4942</v>
      </c>
      <c r="E15" s="893"/>
      <c r="F15" s="681" t="s">
        <v>4943</v>
      </c>
      <c r="G15" s="681" t="s">
        <v>4942</v>
      </c>
      <c r="H15" s="892"/>
      <c r="I15" s="676" t="s">
        <v>4944</v>
      </c>
      <c r="J15" s="681" t="s">
        <v>4942</v>
      </c>
      <c r="K15" s="725" t="str">
        <f>IF(H15="","",H15*1.35)</f>
        <v/>
      </c>
      <c r="L15" s="681"/>
      <c r="M15" s="1386"/>
      <c r="N15" s="688">
        <f>H15*0.05</f>
        <v>0</v>
      </c>
      <c r="O15" s="689"/>
      <c r="P15" s="494"/>
    </row>
    <row r="16" spans="1:22" ht="12" customHeight="1">
      <c r="A16" s="680"/>
      <c r="B16" s="680"/>
      <c r="C16" s="681"/>
      <c r="D16" s="681"/>
      <c r="E16" s="683"/>
      <c r="F16" s="681"/>
      <c r="G16" s="681"/>
      <c r="H16" s="684"/>
      <c r="I16" s="681"/>
      <c r="J16" s="681"/>
      <c r="K16" s="684"/>
      <c r="L16" s="680"/>
      <c r="N16" s="1387" t="s">
        <v>4945</v>
      </c>
      <c r="O16" s="689"/>
      <c r="P16" s="494"/>
    </row>
    <row r="17" spans="1:15" ht="20.25" customHeight="1">
      <c r="A17" s="680"/>
      <c r="B17" s="894"/>
      <c r="C17" s="681" t="s">
        <v>4941</v>
      </c>
      <c r="D17" s="681" t="s">
        <v>4942</v>
      </c>
      <c r="E17" s="893"/>
      <c r="F17" s="681" t="s">
        <v>4943</v>
      </c>
      <c r="G17" s="681" t="s">
        <v>4942</v>
      </c>
      <c r="H17" s="892"/>
      <c r="I17" s="676" t="s">
        <v>4944</v>
      </c>
      <c r="J17" s="681" t="s">
        <v>4942</v>
      </c>
      <c r="K17" s="725" t="str">
        <f>IF(H17="","",H17*1.35)</f>
        <v/>
      </c>
      <c r="L17" s="681"/>
      <c r="M17" s="695"/>
      <c r="N17" s="688">
        <f>H17*0.05</f>
        <v>0</v>
      </c>
      <c r="O17" s="689"/>
    </row>
    <row r="18" spans="1:15" ht="12" customHeight="1">
      <c r="A18" s="680"/>
      <c r="B18" s="680"/>
      <c r="C18" s="681"/>
      <c r="D18" s="681"/>
      <c r="E18" s="683"/>
      <c r="F18" s="681"/>
      <c r="G18" s="681"/>
      <c r="H18" s="684"/>
      <c r="I18" s="681"/>
      <c r="J18" s="681"/>
      <c r="K18" s="684"/>
      <c r="L18" s="680"/>
      <c r="M18" s="683"/>
      <c r="N18" s="689"/>
      <c r="O18" s="689"/>
    </row>
    <row r="19" spans="1:15" ht="20.25" customHeight="1">
      <c r="A19" s="680"/>
      <c r="B19" s="894"/>
      <c r="C19" s="681" t="s">
        <v>4941</v>
      </c>
      <c r="D19" s="681" t="s">
        <v>4942</v>
      </c>
      <c r="E19" s="893"/>
      <c r="F19" s="681" t="s">
        <v>4943</v>
      </c>
      <c r="G19" s="681" t="s">
        <v>4942</v>
      </c>
      <c r="H19" s="892"/>
      <c r="I19" s="676" t="s">
        <v>4944</v>
      </c>
      <c r="J19" s="681" t="s">
        <v>4942</v>
      </c>
      <c r="K19" s="725" t="str">
        <f>IF(H19="","",H19*1.35)</f>
        <v/>
      </c>
      <c r="L19" s="681"/>
      <c r="M19" s="695"/>
      <c r="N19" s="688">
        <f>H19*0.05</f>
        <v>0</v>
      </c>
      <c r="O19" s="689"/>
    </row>
    <row r="20" spans="1:15" ht="12" customHeight="1">
      <c r="A20" s="680"/>
      <c r="B20" s="680"/>
      <c r="C20" s="681"/>
      <c r="D20" s="681"/>
      <c r="E20" s="683"/>
      <c r="F20" s="681"/>
      <c r="G20" s="681"/>
      <c r="H20" s="684"/>
      <c r="I20" s="681"/>
      <c r="J20" s="681"/>
      <c r="K20" s="684"/>
      <c r="L20" s="680"/>
      <c r="M20" s="683"/>
      <c r="N20" s="689"/>
      <c r="O20" s="689"/>
    </row>
    <row r="21" spans="1:15" ht="20.25" customHeight="1">
      <c r="A21" s="680"/>
      <c r="B21" s="894"/>
      <c r="C21" s="681" t="s">
        <v>4941</v>
      </c>
      <c r="D21" s="681" t="s">
        <v>4942</v>
      </c>
      <c r="E21" s="893"/>
      <c r="F21" s="681" t="s">
        <v>4943</v>
      </c>
      <c r="G21" s="681" t="s">
        <v>4942</v>
      </c>
      <c r="H21" s="892"/>
      <c r="I21" s="676" t="s">
        <v>4944</v>
      </c>
      <c r="J21" s="681" t="s">
        <v>4942</v>
      </c>
      <c r="K21" s="725" t="str">
        <f>IF(H21="","",H21*1.35)</f>
        <v/>
      </c>
      <c r="L21" s="681"/>
      <c r="M21" s="695"/>
      <c r="N21" s="688">
        <f>H21*0.05</f>
        <v>0</v>
      </c>
      <c r="O21" s="689"/>
    </row>
    <row r="22" spans="1:15" ht="12" customHeight="1">
      <c r="A22" s="680"/>
      <c r="B22" s="680"/>
      <c r="C22" s="681"/>
      <c r="D22" s="681"/>
      <c r="E22" s="683"/>
      <c r="F22" s="681"/>
      <c r="G22" s="681"/>
      <c r="H22" s="684"/>
      <c r="I22" s="681"/>
      <c r="J22" s="681"/>
      <c r="K22" s="684"/>
      <c r="L22" s="680"/>
      <c r="M22" s="683"/>
      <c r="N22" s="689"/>
      <c r="O22" s="689"/>
    </row>
    <row r="23" spans="1:15" ht="20.25" customHeight="1">
      <c r="A23" s="680"/>
      <c r="B23" s="894"/>
      <c r="C23" s="681" t="s">
        <v>4941</v>
      </c>
      <c r="D23" s="681" t="s">
        <v>4942</v>
      </c>
      <c r="E23" s="893"/>
      <c r="F23" s="681" t="s">
        <v>4943</v>
      </c>
      <c r="G23" s="681" t="s">
        <v>4942</v>
      </c>
      <c r="H23" s="892"/>
      <c r="I23" s="676" t="s">
        <v>4944</v>
      </c>
      <c r="J23" s="681" t="s">
        <v>4942</v>
      </c>
      <c r="K23" s="725" t="str">
        <f>IF(H23="","",H23*1.35)</f>
        <v/>
      </c>
      <c r="L23" s="681"/>
      <c r="M23" s="695"/>
      <c r="N23" s="688">
        <f>H23*0.05</f>
        <v>0</v>
      </c>
      <c r="O23" s="689"/>
    </row>
    <row r="24" spans="1:15" ht="12" customHeight="1">
      <c r="A24" s="680"/>
      <c r="B24" s="680"/>
      <c r="C24" s="681"/>
      <c r="D24" s="681"/>
      <c r="E24" s="683"/>
      <c r="F24" s="681"/>
      <c r="G24" s="681"/>
      <c r="H24" s="684"/>
      <c r="I24" s="681"/>
      <c r="J24" s="681"/>
      <c r="K24" s="684"/>
      <c r="L24" s="680"/>
      <c r="M24" s="683"/>
      <c r="N24" s="689"/>
      <c r="O24" s="689"/>
    </row>
    <row r="25" spans="1:15" ht="20.25" customHeight="1">
      <c r="A25" s="680"/>
      <c r="B25" s="894"/>
      <c r="C25" s="681" t="s">
        <v>4941</v>
      </c>
      <c r="D25" s="681" t="s">
        <v>4942</v>
      </c>
      <c r="E25" s="893"/>
      <c r="F25" s="681" t="s">
        <v>4943</v>
      </c>
      <c r="G25" s="681" t="s">
        <v>4942</v>
      </c>
      <c r="H25" s="892"/>
      <c r="I25" s="676" t="s">
        <v>4944</v>
      </c>
      <c r="J25" s="681" t="s">
        <v>4942</v>
      </c>
      <c r="K25" s="725" t="str">
        <f>IF(H25="","",H25*1.35)</f>
        <v/>
      </c>
      <c r="L25" s="681"/>
      <c r="M25" s="695"/>
      <c r="N25" s="688">
        <f>H25*0.05</f>
        <v>0</v>
      </c>
      <c r="O25" s="689"/>
    </row>
    <row r="26" spans="1:15" ht="12" customHeight="1">
      <c r="A26" s="680"/>
      <c r="B26" s="680"/>
      <c r="C26" s="681"/>
      <c r="D26" s="681"/>
      <c r="E26" s="683"/>
      <c r="F26" s="681"/>
      <c r="G26" s="681"/>
      <c r="H26" s="684"/>
      <c r="I26" s="681"/>
      <c r="J26" s="681"/>
      <c r="K26" s="684"/>
      <c r="L26" s="680"/>
      <c r="M26" s="683"/>
      <c r="N26" s="689"/>
      <c r="O26" s="689"/>
    </row>
    <row r="27" spans="1:15" ht="20.25" customHeight="1">
      <c r="A27" s="680"/>
      <c r="B27" s="894"/>
      <c r="C27" s="681" t="s">
        <v>4941</v>
      </c>
      <c r="D27" s="681" t="s">
        <v>4942</v>
      </c>
      <c r="E27" s="893"/>
      <c r="F27" s="681" t="s">
        <v>4943</v>
      </c>
      <c r="G27" s="681" t="s">
        <v>4942</v>
      </c>
      <c r="H27" s="892"/>
      <c r="I27" s="676" t="s">
        <v>4944</v>
      </c>
      <c r="J27" s="681" t="s">
        <v>4942</v>
      </c>
      <c r="K27" s="725" t="str">
        <f>IF(H27="","",H27*1.35)</f>
        <v/>
      </c>
      <c r="L27" s="681"/>
      <c r="M27" s="695"/>
      <c r="N27" s="688">
        <f>H27*0.05</f>
        <v>0</v>
      </c>
      <c r="O27" s="689"/>
    </row>
    <row r="28" spans="1:15" ht="12" customHeight="1">
      <c r="A28" s="680"/>
      <c r="B28" s="680"/>
      <c r="C28" s="681"/>
      <c r="D28" s="681"/>
      <c r="E28" s="683"/>
      <c r="F28" s="681"/>
      <c r="G28" s="681"/>
      <c r="H28" s="684"/>
      <c r="I28" s="681"/>
      <c r="J28" s="681"/>
      <c r="K28" s="684"/>
      <c r="L28" s="680"/>
      <c r="M28" s="683"/>
      <c r="N28" s="689"/>
      <c r="O28" s="689"/>
    </row>
    <row r="29" spans="1:15" ht="20.25" customHeight="1">
      <c r="A29" s="680"/>
      <c r="B29" s="894"/>
      <c r="C29" s="681" t="s">
        <v>4941</v>
      </c>
      <c r="D29" s="681" t="s">
        <v>4942</v>
      </c>
      <c r="E29" s="893"/>
      <c r="F29" s="681" t="s">
        <v>4943</v>
      </c>
      <c r="G29" s="681" t="s">
        <v>4942</v>
      </c>
      <c r="H29" s="892"/>
      <c r="I29" s="676" t="s">
        <v>4944</v>
      </c>
      <c r="J29" s="681" t="s">
        <v>4942</v>
      </c>
      <c r="K29" s="725" t="str">
        <f>IF(H29="","",H29*1.35)</f>
        <v/>
      </c>
      <c r="L29" s="681"/>
      <c r="M29" s="695"/>
      <c r="N29" s="688">
        <f>H29*0.05</f>
        <v>0</v>
      </c>
      <c r="O29" s="689"/>
    </row>
    <row r="30" spans="1:15" ht="12" customHeight="1">
      <c r="A30" s="680"/>
      <c r="B30" s="680"/>
      <c r="C30" s="681"/>
      <c r="D30" s="681"/>
      <c r="E30" s="683"/>
      <c r="F30" s="681"/>
      <c r="G30" s="681"/>
      <c r="H30" s="684"/>
      <c r="I30" s="681"/>
      <c r="J30" s="681"/>
      <c r="K30" s="684"/>
      <c r="L30" s="680"/>
      <c r="M30" s="683"/>
      <c r="N30" s="689"/>
      <c r="O30" s="689"/>
    </row>
    <row r="31" spans="1:15" ht="20.25" customHeight="1">
      <c r="A31" s="680"/>
      <c r="B31" s="894"/>
      <c r="C31" s="681" t="s">
        <v>4941</v>
      </c>
      <c r="D31" s="681" t="s">
        <v>4942</v>
      </c>
      <c r="E31" s="893"/>
      <c r="F31" s="681" t="s">
        <v>4943</v>
      </c>
      <c r="G31" s="681" t="s">
        <v>4942</v>
      </c>
      <c r="H31" s="892"/>
      <c r="I31" s="676" t="s">
        <v>4944</v>
      </c>
      <c r="J31" s="681" t="s">
        <v>4942</v>
      </c>
      <c r="K31" s="725" t="str">
        <f>IF(H31="","",H31*1.35)</f>
        <v/>
      </c>
      <c r="L31" s="681"/>
      <c r="M31" s="695"/>
      <c r="N31" s="688">
        <f>H31*0.05</f>
        <v>0</v>
      </c>
      <c r="O31" s="689"/>
    </row>
    <row r="32" spans="1:15" ht="12" customHeight="1">
      <c r="A32" s="680"/>
      <c r="B32" s="680"/>
      <c r="C32" s="681"/>
      <c r="D32" s="681"/>
      <c r="E32" s="683"/>
      <c r="F32" s="681"/>
      <c r="G32" s="681"/>
      <c r="H32" s="684"/>
      <c r="I32" s="681"/>
      <c r="J32" s="681"/>
      <c r="K32" s="684"/>
      <c r="L32" s="680"/>
      <c r="M32" s="683"/>
      <c r="N32" s="689"/>
      <c r="O32" s="689"/>
    </row>
    <row r="33" spans="1:23" ht="20.25" customHeight="1">
      <c r="A33" s="680"/>
      <c r="B33" s="894"/>
      <c r="C33" s="681" t="s">
        <v>4941</v>
      </c>
      <c r="D33" s="681" t="s">
        <v>4942</v>
      </c>
      <c r="E33" s="893"/>
      <c r="F33" s="681" t="s">
        <v>4943</v>
      </c>
      <c r="G33" s="681" t="s">
        <v>4942</v>
      </c>
      <c r="H33" s="892"/>
      <c r="I33" s="676" t="s">
        <v>4944</v>
      </c>
      <c r="J33" s="681" t="s">
        <v>4942</v>
      </c>
      <c r="K33" s="725" t="str">
        <f>IF(H33="","",H33*1.35)</f>
        <v/>
      </c>
      <c r="L33" s="681"/>
      <c r="M33" s="695"/>
      <c r="N33" s="688">
        <f>H33*0.05</f>
        <v>0</v>
      </c>
      <c r="O33" s="689"/>
      <c r="P33" s="494"/>
      <c r="Q33" s="494"/>
      <c r="R33" s="494"/>
      <c r="S33" s="494"/>
      <c r="T33" s="494"/>
      <c r="U33" s="494"/>
      <c r="V33" s="494"/>
      <c r="W33" s="494"/>
    </row>
    <row r="34" spans="1:23" ht="12" customHeight="1">
      <c r="A34" s="680"/>
      <c r="B34" s="680"/>
      <c r="C34" s="681"/>
      <c r="D34" s="681"/>
      <c r="E34" s="683"/>
      <c r="F34" s="681"/>
      <c r="G34" s="681"/>
      <c r="H34" s="684"/>
      <c r="I34" s="681"/>
      <c r="J34" s="681"/>
      <c r="K34" s="684"/>
      <c r="L34" s="680"/>
      <c r="M34" s="683"/>
      <c r="N34" s="689"/>
      <c r="O34" s="689"/>
      <c r="P34" s="494"/>
      <c r="Q34" s="494"/>
      <c r="R34" s="494"/>
      <c r="S34" s="494"/>
      <c r="T34" s="494"/>
      <c r="U34" s="494"/>
      <c r="V34" s="494"/>
      <c r="W34" s="494"/>
    </row>
    <row r="35" spans="1:23" ht="20.25" customHeight="1">
      <c r="A35" s="680"/>
      <c r="B35" s="894"/>
      <c r="C35" s="681" t="s">
        <v>4941</v>
      </c>
      <c r="D35" s="681" t="s">
        <v>4942</v>
      </c>
      <c r="E35" s="893"/>
      <c r="F35" s="681" t="s">
        <v>4943</v>
      </c>
      <c r="G35" s="681" t="s">
        <v>4942</v>
      </c>
      <c r="H35" s="892"/>
      <c r="I35" s="676" t="s">
        <v>4944</v>
      </c>
      <c r="J35" s="681" t="s">
        <v>4942</v>
      </c>
      <c r="K35" s="725" t="str">
        <f>IF(H35="","",H35*1.35)</f>
        <v/>
      </c>
      <c r="L35" s="681"/>
      <c r="M35" s="695"/>
      <c r="N35" s="688">
        <f>H35*0.05</f>
        <v>0</v>
      </c>
      <c r="O35" s="689"/>
      <c r="P35" s="494"/>
      <c r="Q35" s="494"/>
      <c r="R35" s="494"/>
      <c r="S35" s="494"/>
      <c r="T35" s="494"/>
      <c r="U35" s="494"/>
      <c r="V35" s="494"/>
      <c r="W35" s="494"/>
    </row>
    <row r="36" spans="1:23" ht="12" customHeight="1">
      <c r="A36" s="680"/>
      <c r="B36" s="680"/>
      <c r="C36" s="681"/>
      <c r="D36" s="681"/>
      <c r="E36" s="683"/>
      <c r="F36" s="681"/>
      <c r="G36" s="681"/>
      <c r="H36" s="684"/>
      <c r="I36" s="681"/>
      <c r="J36" s="681"/>
      <c r="K36" s="684"/>
      <c r="L36" s="680"/>
      <c r="M36" s="683"/>
      <c r="N36" s="689"/>
      <c r="O36" s="689"/>
      <c r="P36" s="494"/>
      <c r="Q36" s="494"/>
      <c r="R36" s="494"/>
      <c r="S36" s="494"/>
      <c r="T36" s="494"/>
      <c r="U36" s="494"/>
      <c r="V36" s="494"/>
      <c r="W36" s="494"/>
    </row>
    <row r="37" spans="1:23" ht="20.25" customHeight="1">
      <c r="A37" s="680"/>
      <c r="B37" s="894"/>
      <c r="C37" s="681" t="s">
        <v>4941</v>
      </c>
      <c r="D37" s="681" t="s">
        <v>4942</v>
      </c>
      <c r="E37" s="893"/>
      <c r="F37" s="681" t="s">
        <v>4943</v>
      </c>
      <c r="G37" s="681" t="s">
        <v>4942</v>
      </c>
      <c r="H37" s="892"/>
      <c r="I37" s="676" t="s">
        <v>4944</v>
      </c>
      <c r="J37" s="681" t="s">
        <v>4942</v>
      </c>
      <c r="K37" s="725" t="str">
        <f>IF(H37="","",H37*1.35)</f>
        <v/>
      </c>
      <c r="L37" s="681"/>
      <c r="M37" s="695"/>
      <c r="N37" s="688">
        <f>H37*0.05</f>
        <v>0</v>
      </c>
      <c r="O37" s="689"/>
      <c r="P37" s="494"/>
      <c r="Q37" s="494"/>
      <c r="R37" s="494"/>
      <c r="S37" s="494"/>
      <c r="T37" s="494"/>
      <c r="U37" s="494"/>
      <c r="V37" s="494"/>
      <c r="W37" s="494"/>
    </row>
    <row r="38" spans="1:23" ht="12" customHeight="1">
      <c r="A38" s="680"/>
      <c r="B38" s="680"/>
      <c r="C38" s="681"/>
      <c r="D38" s="681"/>
      <c r="E38" s="683"/>
      <c r="F38" s="681"/>
      <c r="G38" s="681"/>
      <c r="H38" s="684"/>
      <c r="I38" s="681"/>
      <c r="J38" s="681"/>
      <c r="K38" s="684"/>
      <c r="L38" s="680"/>
      <c r="M38" s="683"/>
      <c r="N38" s="689"/>
      <c r="O38" s="689"/>
      <c r="P38" s="494"/>
      <c r="Q38" s="494"/>
      <c r="R38" s="494"/>
      <c r="S38" s="494"/>
      <c r="T38" s="494"/>
      <c r="U38" s="494"/>
      <c r="V38" s="494"/>
      <c r="W38" s="494"/>
    </row>
    <row r="39" spans="1:23" ht="20.25" customHeight="1">
      <c r="A39" s="680"/>
      <c r="B39" s="894"/>
      <c r="C39" s="681" t="s">
        <v>4941</v>
      </c>
      <c r="D39" s="681" t="s">
        <v>4942</v>
      </c>
      <c r="E39" s="893"/>
      <c r="F39" s="681" t="s">
        <v>4943</v>
      </c>
      <c r="G39" s="681" t="s">
        <v>4942</v>
      </c>
      <c r="H39" s="892"/>
      <c r="I39" s="676" t="s">
        <v>4944</v>
      </c>
      <c r="J39" s="681" t="s">
        <v>4942</v>
      </c>
      <c r="K39" s="725" t="str">
        <f>IF(H39="","",H39*1.35)</f>
        <v/>
      </c>
      <c r="L39" s="681"/>
      <c r="M39" s="695"/>
      <c r="N39" s="688">
        <f>H39*0.05</f>
        <v>0</v>
      </c>
      <c r="O39" s="689"/>
      <c r="P39" s="494"/>
      <c r="Q39" s="494"/>
      <c r="R39" s="494"/>
      <c r="S39" s="494"/>
      <c r="T39" s="494"/>
      <c r="U39" s="494"/>
      <c r="V39" s="494"/>
      <c r="W39" s="494"/>
    </row>
    <row r="40" spans="1:23" ht="15.75" customHeight="1">
      <c r="A40" s="680"/>
      <c r="B40" s="680"/>
      <c r="C40" s="681"/>
      <c r="D40" s="681"/>
      <c r="E40" s="683"/>
      <c r="F40" s="681"/>
      <c r="G40" s="681"/>
      <c r="H40" s="684"/>
      <c r="I40" s="681"/>
      <c r="J40" s="681"/>
      <c r="K40" s="684"/>
      <c r="L40" s="680"/>
      <c r="M40" s="683"/>
      <c r="N40" s="689"/>
      <c r="O40" s="689"/>
      <c r="P40" s="494"/>
      <c r="Q40" s="494"/>
      <c r="R40" s="494"/>
      <c r="S40" s="494"/>
      <c r="T40" s="494"/>
      <c r="U40" s="494"/>
      <c r="V40" s="494"/>
      <c r="W40" s="494"/>
    </row>
    <row r="41" spans="1:23" s="289" customFormat="1" ht="18" customHeight="1">
      <c r="A41" s="727"/>
      <c r="B41" s="727"/>
      <c r="C41" s="727"/>
      <c r="D41" s="727"/>
      <c r="E41" s="728"/>
      <c r="F41" s="727"/>
      <c r="G41" s="727"/>
      <c r="H41" s="729"/>
      <c r="L41" s="1653" t="s">
        <v>4717</v>
      </c>
      <c r="M41" s="730">
        <f>SUM(K15:K31)</f>
        <v>0</v>
      </c>
      <c r="N41" s="733"/>
      <c r="O41" s="731"/>
      <c r="P41" s="732"/>
      <c r="Q41" s="732"/>
      <c r="R41" s="732"/>
      <c r="S41" s="732"/>
      <c r="T41" s="732"/>
      <c r="U41" s="732"/>
      <c r="V41" s="732"/>
      <c r="W41" s="732"/>
    </row>
    <row r="42" spans="1:23" ht="13.5" customHeight="1" thickBot="1">
      <c r="A42" s="696"/>
      <c r="B42" s="696"/>
      <c r="C42" s="697"/>
      <c r="D42" s="697"/>
      <c r="E42" s="690"/>
      <c r="F42" s="697"/>
      <c r="G42" s="697"/>
      <c r="H42" s="699"/>
      <c r="I42" s="697"/>
      <c r="J42" s="697"/>
      <c r="K42" s="699"/>
      <c r="L42" s="696"/>
      <c r="M42" s="690"/>
      <c r="N42" s="689"/>
      <c r="O42" s="689"/>
      <c r="P42" s="494"/>
      <c r="Q42" s="494"/>
      <c r="R42" s="494"/>
      <c r="S42" s="494"/>
      <c r="T42" s="494"/>
      <c r="U42" s="494"/>
      <c r="V42" s="494"/>
      <c r="W42" s="494"/>
    </row>
    <row r="43" spans="1:23" ht="16.5" customHeight="1" thickTop="1" thickBot="1">
      <c r="A43" s="680"/>
      <c r="B43" s="696"/>
      <c r="C43" s="697"/>
      <c r="D43" s="697"/>
      <c r="E43" s="690"/>
      <c r="F43" s="697"/>
      <c r="G43" s="697"/>
      <c r="H43" s="699"/>
      <c r="I43" s="697"/>
      <c r="J43" s="697"/>
      <c r="K43" s="699"/>
      <c r="L43" s="680"/>
      <c r="M43" s="683"/>
      <c r="N43" s="689"/>
      <c r="O43" s="689"/>
      <c r="P43" s="494"/>
      <c r="Q43" s="494"/>
      <c r="R43" s="494"/>
      <c r="S43" s="494"/>
      <c r="T43" s="494"/>
      <c r="U43" s="494"/>
      <c r="V43" s="494"/>
      <c r="W43" s="494"/>
    </row>
    <row r="44" spans="1:23" ht="14" thickTop="1" thickBot="1">
      <c r="A44" s="680"/>
      <c r="B44" s="716" t="s">
        <v>4946</v>
      </c>
      <c r="C44" s="717"/>
      <c r="D44" s="717"/>
      <c r="E44" s="718"/>
      <c r="F44" s="717"/>
      <c r="G44" s="717"/>
      <c r="H44" s="719"/>
      <c r="I44" s="720"/>
      <c r="J44" s="717"/>
      <c r="K44" s="721"/>
      <c r="L44" s="681"/>
      <c r="M44" s="683"/>
      <c r="N44" s="688"/>
      <c r="O44" s="689"/>
      <c r="P44" s="494"/>
      <c r="Q44" s="494"/>
      <c r="R44" s="494"/>
      <c r="S44" s="494"/>
      <c r="T44" s="494"/>
      <c r="U44" s="494"/>
      <c r="V44" s="494"/>
      <c r="W44" s="494"/>
    </row>
    <row r="45" spans="1:23" ht="21.75" customHeight="1" thickTop="1">
      <c r="A45" s="680"/>
      <c r="B45" s="894"/>
      <c r="C45" s="681" t="s">
        <v>4941</v>
      </c>
      <c r="D45" s="681" t="s">
        <v>4942</v>
      </c>
      <c r="E45" s="893"/>
      <c r="F45" s="681" t="s">
        <v>4943</v>
      </c>
      <c r="G45" s="681" t="s">
        <v>4942</v>
      </c>
      <c r="H45" s="892"/>
      <c r="I45" s="676"/>
      <c r="J45" s="681" t="s">
        <v>4942</v>
      </c>
      <c r="K45" s="691" t="str">
        <f>IF(H45="","",H45*1.35+1.05)</f>
        <v/>
      </c>
      <c r="L45" s="681" t="s">
        <v>4947</v>
      </c>
      <c r="M45" s="683"/>
      <c r="N45" s="688" t="e">
        <v>#VALUE!</v>
      </c>
      <c r="O45" s="689"/>
      <c r="P45" s="494"/>
      <c r="Q45" s="494"/>
      <c r="R45" s="494"/>
      <c r="S45" s="494"/>
      <c r="T45" s="494"/>
      <c r="U45" s="494"/>
      <c r="V45" s="494"/>
      <c r="W45" s="494"/>
    </row>
    <row r="46" spans="1:23">
      <c r="A46" s="680"/>
      <c r="B46" s="680"/>
      <c r="C46" s="681"/>
      <c r="D46" s="681"/>
      <c r="E46" s="683"/>
      <c r="F46" s="681"/>
      <c r="G46" s="681"/>
      <c r="H46" s="684"/>
      <c r="I46" s="681"/>
      <c r="J46" s="681"/>
      <c r="K46" s="684"/>
      <c r="L46" s="681"/>
      <c r="M46" s="683"/>
      <c r="N46" s="689"/>
      <c r="O46" s="689"/>
      <c r="P46" s="494"/>
      <c r="Q46" s="494"/>
      <c r="R46" s="494"/>
      <c r="S46" s="494"/>
      <c r="T46" s="494"/>
      <c r="U46" s="494"/>
      <c r="V46" s="494"/>
      <c r="W46" s="494"/>
    </row>
    <row r="47" spans="1:23" ht="21.75" customHeight="1">
      <c r="A47" s="680"/>
      <c r="B47" s="894"/>
      <c r="C47" s="681" t="s">
        <v>4941</v>
      </c>
      <c r="D47" s="681" t="s">
        <v>4942</v>
      </c>
      <c r="E47" s="893"/>
      <c r="F47" s="681" t="s">
        <v>4943</v>
      </c>
      <c r="G47" s="681" t="s">
        <v>4942</v>
      </c>
      <c r="H47" s="892"/>
      <c r="I47" s="676"/>
      <c r="J47" s="681" t="s">
        <v>4942</v>
      </c>
      <c r="K47" s="691" t="str">
        <f>IF(H47="","",H47*1.35+1.05)</f>
        <v/>
      </c>
      <c r="L47" s="681" t="s">
        <v>4947</v>
      </c>
      <c r="M47" s="683"/>
      <c r="N47" s="688" t="e">
        <v>#VALUE!</v>
      </c>
      <c r="O47" s="689"/>
      <c r="P47" s="494"/>
      <c r="Q47" s="494"/>
      <c r="R47" s="494"/>
      <c r="S47" s="494"/>
      <c r="T47" s="494"/>
      <c r="U47" s="494"/>
      <c r="V47" s="494"/>
      <c r="W47" s="494"/>
    </row>
    <row r="48" spans="1:23">
      <c r="A48" s="680"/>
      <c r="B48" s="680"/>
      <c r="C48" s="681"/>
      <c r="D48" s="681"/>
      <c r="E48" s="683"/>
      <c r="F48" s="681"/>
      <c r="G48" s="681"/>
      <c r="H48" s="684"/>
      <c r="I48" s="681"/>
      <c r="J48" s="681"/>
      <c r="K48" s="684"/>
      <c r="L48" s="681"/>
      <c r="M48" s="683"/>
      <c r="N48" s="689"/>
      <c r="O48" s="689"/>
      <c r="P48" s="494"/>
      <c r="Q48" s="494"/>
      <c r="R48" s="494"/>
      <c r="S48" s="494"/>
      <c r="T48" s="494"/>
      <c r="U48" s="494"/>
      <c r="V48" s="494"/>
      <c r="W48" s="494"/>
    </row>
    <row r="49" spans="1:23" ht="21.75" customHeight="1">
      <c r="A49" s="680"/>
      <c r="B49" s="894"/>
      <c r="C49" s="681" t="s">
        <v>4941</v>
      </c>
      <c r="D49" s="681" t="s">
        <v>4942</v>
      </c>
      <c r="E49" s="893"/>
      <c r="F49" s="681" t="s">
        <v>4943</v>
      </c>
      <c r="G49" s="681" t="s">
        <v>4942</v>
      </c>
      <c r="H49" s="892"/>
      <c r="I49" s="676"/>
      <c r="J49" s="681" t="s">
        <v>4942</v>
      </c>
      <c r="K49" s="691" t="str">
        <f>IF(H49="","",H49*1.35+1.05)</f>
        <v/>
      </c>
      <c r="L49" s="681" t="s">
        <v>4947</v>
      </c>
      <c r="M49" s="683"/>
      <c r="N49" s="688" t="e">
        <v>#VALUE!</v>
      </c>
      <c r="O49" s="689"/>
      <c r="P49" s="494"/>
      <c r="Q49" s="494"/>
      <c r="R49" s="494"/>
      <c r="S49" s="494"/>
      <c r="T49" s="494"/>
      <c r="U49" s="494"/>
      <c r="V49" s="494"/>
      <c r="W49" s="494"/>
    </row>
    <row r="50" spans="1:23">
      <c r="A50" s="680"/>
      <c r="B50" s="680"/>
      <c r="C50" s="681"/>
      <c r="D50" s="681"/>
      <c r="E50" s="683"/>
      <c r="F50" s="681"/>
      <c r="G50" s="681"/>
      <c r="H50" s="684"/>
      <c r="I50" s="681"/>
      <c r="J50" s="681"/>
      <c r="K50" s="684"/>
      <c r="L50" s="680"/>
      <c r="M50" s="683"/>
      <c r="N50" s="689"/>
      <c r="O50" s="689"/>
      <c r="P50" s="494"/>
      <c r="Q50" s="494"/>
      <c r="R50" s="494"/>
      <c r="S50" s="494"/>
      <c r="T50" s="494"/>
      <c r="U50" s="494"/>
      <c r="V50" s="494"/>
      <c r="W50" s="494"/>
    </row>
    <row r="51" spans="1:23" ht="21.75" customHeight="1">
      <c r="A51" s="680"/>
      <c r="B51" s="894"/>
      <c r="C51" s="681" t="s">
        <v>4941</v>
      </c>
      <c r="D51" s="681" t="s">
        <v>4942</v>
      </c>
      <c r="E51" s="893"/>
      <c r="F51" s="681" t="s">
        <v>4943</v>
      </c>
      <c r="G51" s="681" t="s">
        <v>4942</v>
      </c>
      <c r="H51" s="892"/>
      <c r="I51" s="676"/>
      <c r="J51" s="681" t="s">
        <v>4942</v>
      </c>
      <c r="K51" s="691" t="str">
        <f>IF(H51="","",H51*1.35+1.05)</f>
        <v/>
      </c>
      <c r="L51" s="681" t="s">
        <v>4947</v>
      </c>
      <c r="M51" s="683"/>
      <c r="N51" s="688" t="e">
        <v>#VALUE!</v>
      </c>
      <c r="O51" s="689"/>
      <c r="P51" s="494"/>
      <c r="Q51" s="494"/>
      <c r="R51" s="494"/>
      <c r="S51" s="494"/>
      <c r="T51" s="494"/>
      <c r="U51" s="494"/>
      <c r="V51" s="494"/>
      <c r="W51" s="494"/>
    </row>
    <row r="52" spans="1:23" ht="26.25" customHeight="1">
      <c r="A52" s="680"/>
      <c r="B52" s="722"/>
      <c r="C52" s="681"/>
      <c r="D52" s="681"/>
      <c r="E52" s="693"/>
      <c r="F52" s="681"/>
      <c r="G52" s="681"/>
      <c r="H52" s="694"/>
      <c r="I52" s="1941" t="s">
        <v>4717</v>
      </c>
      <c r="J52" s="1731"/>
      <c r="K52" s="723">
        <f>SUM(K45:K51)</f>
        <v>0</v>
      </c>
      <c r="L52" s="681"/>
      <c r="M52" s="683"/>
      <c r="N52" s="688"/>
      <c r="O52" s="689"/>
      <c r="P52" s="494"/>
      <c r="Q52" s="494"/>
      <c r="R52" s="494"/>
      <c r="S52" s="494"/>
      <c r="T52" s="494"/>
      <c r="U52" s="494"/>
      <c r="V52" s="494"/>
      <c r="W52" s="494"/>
    </row>
    <row r="53" spans="1:23" ht="16.5" customHeight="1">
      <c r="A53" s="680"/>
      <c r="B53" s="680"/>
      <c r="C53" s="681"/>
      <c r="D53" s="681"/>
      <c r="E53" s="693"/>
      <c r="F53" s="681"/>
      <c r="G53" s="681"/>
      <c r="H53" s="694"/>
      <c r="I53" s="676"/>
      <c r="J53" s="681"/>
      <c r="K53" s="701"/>
      <c r="L53" s="681"/>
      <c r="M53" s="698"/>
      <c r="N53" s="688"/>
      <c r="O53" s="689"/>
      <c r="P53" s="494"/>
      <c r="Q53" s="494"/>
      <c r="R53" s="494"/>
      <c r="S53" s="494"/>
      <c r="T53" s="494"/>
      <c r="U53" s="494"/>
      <c r="V53" s="494"/>
      <c r="W53" s="494"/>
    </row>
    <row r="54" spans="1:23" ht="21.75" customHeight="1">
      <c r="A54" s="680"/>
      <c r="B54" s="678"/>
      <c r="C54" s="676"/>
      <c r="D54" s="1940" t="s">
        <v>4948</v>
      </c>
      <c r="E54" s="1731"/>
      <c r="F54" s="1731"/>
      <c r="G54" s="1731"/>
      <c r="H54" s="1731"/>
      <c r="I54" s="1731"/>
      <c r="J54" s="1731"/>
      <c r="K54" s="1952">
        <f>M41+K52</f>
        <v>0</v>
      </c>
      <c r="L54" s="1953"/>
      <c r="M54" s="681"/>
      <c r="N54" s="494"/>
      <c r="O54" s="494"/>
      <c r="P54" s="494"/>
      <c r="Q54" s="494"/>
      <c r="R54" s="494"/>
      <c r="S54" s="494"/>
      <c r="T54" s="494"/>
      <c r="U54" s="494"/>
      <c r="V54" s="494"/>
      <c r="W54" s="494"/>
    </row>
    <row r="55" spans="1:23">
      <c r="A55" s="680"/>
      <c r="B55" s="680"/>
      <c r="C55" s="681"/>
      <c r="D55" s="681"/>
      <c r="E55" s="693"/>
      <c r="F55" s="681"/>
      <c r="G55" s="681"/>
      <c r="H55" s="694"/>
      <c r="I55" s="676"/>
      <c r="J55" s="681"/>
      <c r="K55" s="695"/>
      <c r="L55" s="681"/>
      <c r="M55" s="683"/>
      <c r="N55" s="688"/>
      <c r="O55" s="689"/>
      <c r="P55" s="494"/>
      <c r="Q55" s="494"/>
      <c r="R55" s="494"/>
      <c r="S55" s="494"/>
      <c r="T55" s="494"/>
      <c r="U55" s="494"/>
      <c r="V55" s="494"/>
      <c r="W55" s="494"/>
    </row>
    <row r="56" spans="1:23" ht="21.75" customHeight="1" thickBot="1">
      <c r="A56" s="494"/>
      <c r="B56" s="680"/>
      <c r="C56" s="676"/>
      <c r="D56" s="1168"/>
      <c r="E56" s="1169"/>
      <c r="F56" s="1170"/>
      <c r="G56" s="681"/>
      <c r="H56" s="681"/>
      <c r="I56" s="1950"/>
      <c r="J56" s="1951"/>
      <c r="K56" s="494"/>
      <c r="L56" s="494"/>
      <c r="M56" s="1171"/>
      <c r="N56" s="494"/>
      <c r="O56" s="494"/>
      <c r="P56" s="494"/>
      <c r="Q56" s="494"/>
      <c r="R56" s="494"/>
      <c r="S56" s="494"/>
      <c r="T56" s="494"/>
      <c r="U56" s="494"/>
      <c r="V56" s="494"/>
      <c r="W56" s="494"/>
    </row>
    <row r="57" spans="1:23" ht="14">
      <c r="A57" s="679"/>
      <c r="B57" s="1199"/>
      <c r="C57" s="1200"/>
      <c r="D57" s="1201"/>
      <c r="E57" s="1202"/>
      <c r="F57" s="1203"/>
      <c r="G57" s="1204"/>
      <c r="H57" s="1205"/>
      <c r="I57" s="1954"/>
      <c r="J57" s="1955"/>
      <c r="K57" s="1206"/>
      <c r="L57" s="1206"/>
      <c r="M57" s="1207"/>
      <c r="N57" s="1206"/>
      <c r="O57" s="1206"/>
      <c r="P57" s="1206"/>
      <c r="Q57" s="1206"/>
      <c r="R57" s="1206"/>
      <c r="S57" s="1206"/>
      <c r="T57" s="1206"/>
      <c r="U57" s="1206"/>
      <c r="V57" s="1208"/>
      <c r="W57" s="679"/>
    </row>
    <row r="58" spans="1:23" ht="18.75" customHeight="1">
      <c r="A58" s="680"/>
      <c r="B58" s="1209" t="s">
        <v>4949</v>
      </c>
      <c r="C58" s="1188"/>
      <c r="D58" s="1189"/>
      <c r="E58" s="1190"/>
      <c r="F58" s="1188"/>
      <c r="G58" s="1191"/>
      <c r="H58" s="1192"/>
      <c r="I58" s="1193"/>
      <c r="J58" s="1188"/>
      <c r="K58" s="1194"/>
      <c r="L58" s="1188"/>
      <c r="M58" s="1195"/>
      <c r="N58" s="1197"/>
      <c r="O58" s="1198"/>
      <c r="P58" s="1196"/>
      <c r="Q58" s="1196"/>
      <c r="R58" s="494"/>
      <c r="S58" s="494"/>
      <c r="T58" s="494"/>
      <c r="U58" s="494"/>
      <c r="V58" s="1210"/>
      <c r="W58" s="494"/>
    </row>
    <row r="59" spans="1:23" ht="11.25" customHeight="1" thickBot="1">
      <c r="A59" s="680"/>
      <c r="B59" s="1211"/>
      <c r="C59" s="1212"/>
      <c r="D59" s="1213"/>
      <c r="E59" s="1214"/>
      <c r="F59" s="1212"/>
      <c r="G59" s="1212"/>
      <c r="H59" s="1215"/>
      <c r="I59" s="1216"/>
      <c r="J59" s="1212"/>
      <c r="K59" s="1217"/>
      <c r="L59" s="1212"/>
      <c r="M59" s="1218"/>
      <c r="N59" s="1219"/>
      <c r="O59" s="1220"/>
      <c r="P59" s="1213"/>
      <c r="Q59" s="1213"/>
      <c r="R59" s="1221"/>
      <c r="S59" s="1221"/>
      <c r="T59" s="1221"/>
      <c r="U59" s="1221"/>
      <c r="V59" s="1222"/>
      <c r="W59" s="494"/>
    </row>
    <row r="60" spans="1:23" ht="18" customHeight="1">
      <c r="A60" s="680"/>
      <c r="C60" s="676"/>
      <c r="D60" s="676"/>
      <c r="E60" s="676"/>
      <c r="F60" s="676"/>
      <c r="G60" s="676"/>
      <c r="H60" s="676"/>
      <c r="I60" s="676"/>
      <c r="J60" s="681"/>
      <c r="K60" s="1942"/>
      <c r="L60" s="1943"/>
      <c r="M60" s="707" t="s">
        <v>4950</v>
      </c>
    </row>
    <row r="61" spans="1:23" ht="15.5">
      <c r="B61" s="574"/>
    </row>
    <row r="62" spans="1:23" ht="15.5">
      <c r="B62" s="574"/>
    </row>
    <row r="63" spans="1:23" ht="15.5">
      <c r="B63" s="574"/>
    </row>
    <row r="64" spans="1:23" ht="15.5">
      <c r="B64" s="574"/>
    </row>
    <row r="65" spans="2:2" ht="15.5">
      <c r="B65" s="574"/>
    </row>
    <row r="66" spans="2:2" ht="15.5">
      <c r="B66" s="574"/>
    </row>
    <row r="67" spans="2:2" ht="15.5">
      <c r="B67" s="574"/>
    </row>
    <row r="68" spans="2:2" ht="15.5">
      <c r="B68" s="574"/>
    </row>
    <row r="69" spans="2:2" ht="15.5">
      <c r="B69" s="568"/>
    </row>
    <row r="70" spans="2:2">
      <c r="B70" s="575"/>
    </row>
    <row r="71" spans="2:2" ht="15.5">
      <c r="B71" s="574"/>
    </row>
    <row r="72" spans="2:2" ht="15.5">
      <c r="B72" s="574"/>
    </row>
    <row r="73" spans="2:2" ht="15.5">
      <c r="B73" s="574"/>
    </row>
    <row r="74" spans="2:2" ht="15.5">
      <c r="B74" s="574"/>
    </row>
    <row r="75" spans="2:2" ht="15.5">
      <c r="B75" s="574"/>
    </row>
    <row r="76" spans="2:2" ht="14.5">
      <c r="B76" s="576"/>
    </row>
    <row r="78" spans="2:2" ht="14.5">
      <c r="B78" s="576"/>
    </row>
    <row r="80" spans="2:2" ht="14.5">
      <c r="B80" s="576"/>
    </row>
    <row r="82" spans="2:2" ht="14.5">
      <c r="B82" s="576"/>
    </row>
    <row r="84" spans="2:2" ht="14.5">
      <c r="B84" s="576"/>
    </row>
    <row r="86" spans="2:2" ht="14.5">
      <c r="B86" s="576"/>
    </row>
    <row r="88" spans="2:2" ht="14.5">
      <c r="B88" s="576"/>
    </row>
    <row r="90" spans="2:2" ht="14.5">
      <c r="B90" s="576"/>
    </row>
    <row r="92" spans="2:2">
      <c r="B92" s="577"/>
    </row>
    <row r="93" spans="2:2" ht="15.5">
      <c r="B93" s="574"/>
    </row>
    <row r="94" spans="2:2" ht="15.5">
      <c r="B94" s="574"/>
    </row>
    <row r="95" spans="2:2" ht="15.5">
      <c r="B95" s="574"/>
    </row>
    <row r="96" spans="2:2" ht="15.5">
      <c r="B96" s="574"/>
    </row>
    <row r="97" spans="2:2" ht="15.5">
      <c r="B97" s="574"/>
    </row>
    <row r="98" spans="2:2" ht="15.5">
      <c r="B98" s="574"/>
    </row>
    <row r="99" spans="2:2" ht="15.5">
      <c r="B99" s="574"/>
    </row>
    <row r="100" spans="2:2" ht="15.5">
      <c r="B100" s="574"/>
    </row>
    <row r="101" spans="2:2" ht="15.5">
      <c r="B101" s="574"/>
    </row>
    <row r="102" spans="2:2" ht="15.5">
      <c r="B102" s="568"/>
    </row>
    <row r="103" spans="2:2" ht="15.5">
      <c r="B103" s="574"/>
    </row>
    <row r="104" spans="2:2" ht="15.5">
      <c r="B104" s="574"/>
    </row>
    <row r="105" spans="2:2" ht="15.5">
      <c r="B105" s="574"/>
    </row>
    <row r="106" spans="2:2" ht="15.5">
      <c r="B106" s="574"/>
    </row>
    <row r="107" spans="2:2" ht="15.5">
      <c r="B107" s="574"/>
    </row>
    <row r="108" spans="2:2" ht="15.5">
      <c r="B108" s="574"/>
    </row>
    <row r="109" spans="2:2" ht="15.5">
      <c r="B109" s="574"/>
    </row>
    <row r="110" spans="2:2" ht="15.5">
      <c r="B110" s="574"/>
    </row>
    <row r="112" spans="2:2">
      <c r="B112" s="577"/>
    </row>
    <row r="114" spans="2:2">
      <c r="B114" s="577"/>
    </row>
    <row r="116" spans="2:2" ht="15.5">
      <c r="B116" s="574"/>
    </row>
    <row r="117" spans="2:2" ht="15.5">
      <c r="B117" s="574"/>
    </row>
    <row r="118" spans="2:2" ht="15.5">
      <c r="B118" s="574"/>
    </row>
    <row r="119" spans="2:2" ht="14.5">
      <c r="B119" s="576"/>
    </row>
    <row r="121" spans="2:2" ht="14.5">
      <c r="B121" s="576"/>
    </row>
  </sheetData>
  <sheetProtection algorithmName="SHA-512" hashValue="KHHIJMudnHYmJ6JatA1Bu134krZVfw75isqGIK4hjUi036MtWld3G19sy8r5p12eMkMjIDklZF24C2qSrY8zhw==" saltValue="wxuZ5eNpUZRYhrwaQol89Q==" spinCount="100000" sheet="1" objects="1" scenarios="1"/>
  <mergeCells count="9">
    <mergeCell ref="D54:J54"/>
    <mergeCell ref="I52:J52"/>
    <mergeCell ref="K60:L60"/>
    <mergeCell ref="B6:L6"/>
    <mergeCell ref="B9:G9"/>
    <mergeCell ref="E11:H11"/>
    <mergeCell ref="I56:J56"/>
    <mergeCell ref="K54:L54"/>
    <mergeCell ref="I57:J57"/>
  </mergeCells>
  <conditionalFormatting sqref="K52">
    <cfRule type="cellIs" dxfId="19" priority="3" stopIfTrue="1" operator="equal">
      <formula>0</formula>
    </cfRule>
  </conditionalFormatting>
  <conditionalFormatting sqref="K54:L54">
    <cfRule type="cellIs" dxfId="18" priority="4" stopIfTrue="1" operator="equal">
      <formula>0</formula>
    </cfRule>
  </conditionalFormatting>
  <conditionalFormatting sqref="K60:L60">
    <cfRule type="cellIs" dxfId="17" priority="8" stopIfTrue="1" operator="equal">
      <formula>0</formula>
    </cfRule>
  </conditionalFormatting>
  <conditionalFormatting sqref="M41">
    <cfRule type="cellIs" dxfId="16" priority="5" stopIfTrue="1" operator="equal">
      <formula>0</formula>
    </cfRule>
  </conditionalFormatting>
  <pageMargins left="0" right="0" top="0.25" bottom="0.25" header="0.3" footer="0.3"/>
  <pageSetup scale="8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tabColor rgb="FF00B050"/>
  </sheetPr>
  <dimension ref="A1"/>
  <sheetViews>
    <sheetView workbookViewId="0"/>
  </sheetViews>
  <sheetFormatPr defaultColWidth="9.1796875" defaultRowHeight="12.5"/>
  <cols>
    <col min="1" max="16384" width="9.1796875" style="668"/>
  </cols>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rgb="FF00B050"/>
  </sheetPr>
  <dimension ref="A1:AD77"/>
  <sheetViews>
    <sheetView showGridLines="0" showRowColHeaders="0" zoomScale="70" zoomScaleNormal="70" workbookViewId="0">
      <selection activeCell="O44" sqref="O44"/>
    </sheetView>
  </sheetViews>
  <sheetFormatPr defaultColWidth="8.7265625" defaultRowHeight="12.5"/>
  <cols>
    <col min="1" max="1" width="2.453125" customWidth="1"/>
    <col min="2" max="2" width="37.7265625" style="573" customWidth="1"/>
    <col min="3" max="3" width="7.7265625" style="505" customWidth="1"/>
    <col min="4" max="4" width="4.26953125" style="505" customWidth="1"/>
    <col min="5" max="5" width="9.1796875" customWidth="1"/>
    <col min="6" max="6" width="7.7265625" style="505" customWidth="1"/>
    <col min="7" max="7" width="3" style="505" customWidth="1"/>
    <col min="8" max="8" width="9.1796875" customWidth="1"/>
    <col min="9" max="9" width="10.7265625" style="505" customWidth="1"/>
    <col min="10" max="10" width="2.7265625" style="505" customWidth="1"/>
    <col min="11" max="11" width="10.453125" customWidth="1"/>
    <col min="12" max="12" width="11.1796875" customWidth="1"/>
    <col min="13" max="13" width="13" customWidth="1"/>
    <col min="14" max="23" width="9.1796875" customWidth="1"/>
  </cols>
  <sheetData>
    <row r="1" spans="1:22">
      <c r="A1" s="680"/>
      <c r="B1" s="680"/>
      <c r="C1" s="681"/>
      <c r="D1" s="681"/>
      <c r="E1" s="680"/>
      <c r="F1" s="681"/>
      <c r="G1" s="681"/>
      <c r="H1" s="680"/>
      <c r="I1" s="681"/>
      <c r="J1" s="681"/>
      <c r="K1" s="680"/>
      <c r="L1" s="680"/>
      <c r="M1" s="680"/>
      <c r="N1" s="677"/>
      <c r="O1" s="677"/>
      <c r="P1" s="494"/>
    </row>
    <row r="2" spans="1:22">
      <c r="A2" s="680"/>
      <c r="B2" s="681"/>
      <c r="C2" s="681"/>
      <c r="D2" s="681"/>
      <c r="E2" s="681"/>
      <c r="F2" s="681"/>
      <c r="G2" s="681"/>
      <c r="H2" s="681"/>
      <c r="I2" s="681"/>
      <c r="J2" s="681"/>
      <c r="K2" s="681"/>
      <c r="L2" s="681"/>
      <c r="M2" s="681"/>
      <c r="N2" s="494"/>
      <c r="O2" s="494"/>
      <c r="P2" s="494"/>
    </row>
    <row r="3" spans="1:22">
      <c r="A3" s="680"/>
      <c r="B3" s="681"/>
      <c r="C3" s="681"/>
      <c r="D3" s="681"/>
      <c r="E3" s="681"/>
      <c r="F3" s="681"/>
      <c r="G3" s="681"/>
      <c r="H3" s="681"/>
      <c r="I3" s="681"/>
      <c r="J3" s="681"/>
      <c r="K3" s="681"/>
      <c r="L3" s="681"/>
      <c r="M3" s="681"/>
      <c r="N3" s="494"/>
      <c r="O3" s="494"/>
      <c r="P3" s="494"/>
    </row>
    <row r="4" spans="1:22">
      <c r="A4" s="680"/>
      <c r="B4" s="680"/>
      <c r="C4" s="681"/>
      <c r="D4" s="681"/>
      <c r="E4" s="680"/>
      <c r="F4" s="681"/>
      <c r="G4" s="681"/>
      <c r="H4" s="680"/>
      <c r="I4" s="681"/>
      <c r="J4" s="681"/>
      <c r="K4" s="680"/>
      <c r="L4" s="680"/>
      <c r="M4" s="680"/>
      <c r="N4" s="494"/>
      <c r="O4" s="494"/>
      <c r="P4" s="494"/>
    </row>
    <row r="5" spans="1:22">
      <c r="A5" s="680"/>
      <c r="B5" s="680"/>
      <c r="C5" s="681"/>
      <c r="D5" s="681"/>
      <c r="E5" s="680"/>
      <c r="F5" s="681"/>
      <c r="G5" s="681"/>
      <c r="H5" s="680"/>
      <c r="I5" s="681"/>
      <c r="J5" s="681"/>
      <c r="K5" s="494"/>
      <c r="L5" s="680"/>
      <c r="M5" s="680"/>
      <c r="N5" s="494"/>
      <c r="O5" s="494"/>
      <c r="P5" s="494"/>
    </row>
    <row r="6" spans="1:22" ht="18">
      <c r="A6" s="680"/>
      <c r="B6" s="1944"/>
      <c r="C6" s="1945"/>
      <c r="D6" s="1945"/>
      <c r="E6" s="1945"/>
      <c r="F6" s="1945"/>
      <c r="G6" s="1945"/>
      <c r="H6" s="1945"/>
      <c r="I6" s="1945"/>
      <c r="J6" s="1945"/>
      <c r="K6" s="1945"/>
      <c r="L6" s="1945"/>
      <c r="M6" s="680"/>
      <c r="N6" s="494"/>
      <c r="O6" s="494"/>
      <c r="P6" s="494"/>
    </row>
    <row r="7" spans="1:22" ht="13">
      <c r="A7" s="680"/>
      <c r="B7" s="680"/>
      <c r="C7" s="682" t="s">
        <v>4936</v>
      </c>
      <c r="D7" s="681"/>
      <c r="E7" s="680"/>
      <c r="F7" s="681"/>
      <c r="G7" s="681"/>
      <c r="H7" s="680"/>
      <c r="I7" s="681"/>
      <c r="J7" s="681"/>
      <c r="K7" s="680"/>
      <c r="L7" s="680"/>
      <c r="M7" s="680"/>
      <c r="N7" s="494"/>
      <c r="O7" s="494"/>
      <c r="P7" s="494"/>
    </row>
    <row r="8" spans="1:22" ht="16.5" customHeight="1">
      <c r="A8" s="680"/>
      <c r="B8" s="680" t="s">
        <v>4937</v>
      </c>
      <c r="C8" s="681"/>
      <c r="D8" s="681"/>
      <c r="E8" s="680"/>
      <c r="F8" s="681"/>
      <c r="G8" s="681"/>
      <c r="H8" s="680"/>
      <c r="I8" s="681"/>
      <c r="J8" s="681"/>
      <c r="K8" s="680"/>
      <c r="L8" s="680"/>
      <c r="M8" s="680"/>
      <c r="N8" s="494"/>
      <c r="O8" s="494"/>
      <c r="P8" s="494"/>
    </row>
    <row r="9" spans="1:22" ht="13">
      <c r="A9" s="680"/>
      <c r="B9" s="1956"/>
      <c r="C9" s="1957"/>
      <c r="D9" s="1957"/>
      <c r="E9" s="1957"/>
      <c r="F9" s="1957"/>
      <c r="G9" s="1957"/>
      <c r="H9" s="680"/>
      <c r="I9" s="681"/>
      <c r="J9" s="681"/>
      <c r="K9" s="680"/>
      <c r="L9" s="680"/>
      <c r="M9" s="680"/>
      <c r="N9" s="494"/>
      <c r="O9" s="494"/>
      <c r="P9" s="494"/>
    </row>
    <row r="10" spans="1:22" ht="18.75" customHeight="1">
      <c r="A10" s="680"/>
      <c r="B10" s="680" t="s">
        <v>4938</v>
      </c>
      <c r="C10" s="681"/>
      <c r="D10" s="681"/>
      <c r="E10" s="680"/>
      <c r="F10" s="681"/>
      <c r="G10" s="681"/>
      <c r="H10" s="680"/>
      <c r="I10" s="681"/>
      <c r="J10" s="681"/>
      <c r="K10" s="680"/>
      <c r="L10" s="680"/>
      <c r="M10" s="680"/>
      <c r="N10" s="494"/>
      <c r="O10" s="494"/>
      <c r="P10" s="494"/>
    </row>
    <row r="11" spans="1:22" ht="13">
      <c r="A11" s="680"/>
      <c r="B11" s="692"/>
      <c r="C11" s="681"/>
      <c r="D11" s="681"/>
      <c r="E11" s="1958"/>
      <c r="F11" s="1959"/>
      <c r="G11" s="1959"/>
      <c r="H11" s="1959"/>
      <c r="I11" s="681"/>
      <c r="J11" s="681"/>
      <c r="K11" s="680"/>
      <c r="L11" s="680"/>
      <c r="M11" s="680"/>
      <c r="N11" s="494"/>
      <c r="O11" s="494"/>
      <c r="P11" s="681"/>
    </row>
    <row r="12" spans="1:22" ht="21.75" customHeight="1" thickBot="1">
      <c r="A12" s="680"/>
      <c r="B12" s="710"/>
      <c r="C12" s="711"/>
      <c r="D12" s="711"/>
      <c r="E12" s="711"/>
      <c r="F12" s="711"/>
      <c r="G12" s="711"/>
      <c r="H12" s="711"/>
      <c r="I12" s="711"/>
      <c r="J12" s="711"/>
      <c r="K12" s="711"/>
      <c r="L12" s="711"/>
      <c r="M12" s="680"/>
      <c r="N12" s="494"/>
      <c r="O12" s="494"/>
      <c r="P12" s="494"/>
      <c r="Q12" s="1264" t="s">
        <v>4945</v>
      </c>
      <c r="R12" s="1264"/>
      <c r="S12" s="1264"/>
      <c r="T12" s="1264"/>
      <c r="U12" s="1265"/>
      <c r="V12" s="1265"/>
    </row>
    <row r="13" spans="1:22" ht="14" thickTop="1" thickBot="1">
      <c r="A13" s="680"/>
      <c r="B13" s="713" t="s">
        <v>4951</v>
      </c>
      <c r="C13" s="714"/>
      <c r="D13" s="714"/>
      <c r="E13" s="714"/>
      <c r="F13" s="714"/>
      <c r="G13" s="714"/>
      <c r="H13" s="714"/>
      <c r="I13" s="714"/>
      <c r="J13" s="714"/>
      <c r="K13" s="714"/>
      <c r="L13" s="715"/>
      <c r="M13" s="680"/>
      <c r="N13" s="494"/>
      <c r="O13" s="494"/>
      <c r="P13" s="494"/>
    </row>
    <row r="14" spans="1:22" ht="15.75" customHeight="1" thickTop="1">
      <c r="A14" s="680"/>
      <c r="B14" s="712" t="s">
        <v>4940</v>
      </c>
      <c r="C14" s="681"/>
      <c r="D14" s="681"/>
      <c r="E14" s="680"/>
      <c r="F14" s="681"/>
      <c r="G14" s="681"/>
      <c r="H14" s="680"/>
      <c r="I14" s="681"/>
      <c r="J14" s="681"/>
      <c r="K14" s="680"/>
      <c r="L14" s="680"/>
      <c r="M14" s="680"/>
      <c r="N14" s="494"/>
      <c r="O14" s="494"/>
      <c r="P14" s="494"/>
    </row>
    <row r="15" spans="1:22" ht="14.25" customHeight="1">
      <c r="A15" s="680"/>
      <c r="B15" s="680"/>
      <c r="C15" s="681"/>
      <c r="D15" s="681"/>
      <c r="E15" s="683"/>
      <c r="F15" s="681"/>
      <c r="G15" s="681"/>
      <c r="H15" s="684"/>
      <c r="I15" s="681"/>
      <c r="J15" s="681"/>
      <c r="K15" s="684"/>
      <c r="L15" s="680"/>
      <c r="M15" s="695"/>
      <c r="N15" s="689"/>
      <c r="O15" s="689"/>
      <c r="P15" s="494"/>
    </row>
    <row r="16" spans="1:22" ht="18.75" customHeight="1">
      <c r="A16" s="680"/>
      <c r="B16" s="685"/>
      <c r="C16" s="681" t="s">
        <v>4941</v>
      </c>
      <c r="D16" s="681" t="s">
        <v>4942</v>
      </c>
      <c r="E16" s="686"/>
      <c r="F16" s="681" t="s">
        <v>4943</v>
      </c>
      <c r="G16" s="681" t="s">
        <v>4942</v>
      </c>
      <c r="H16" s="687"/>
      <c r="I16" s="676" t="s">
        <v>4944</v>
      </c>
      <c r="J16" s="681" t="s">
        <v>4942</v>
      </c>
      <c r="K16" s="691">
        <f>H16*1.35</f>
        <v>0</v>
      </c>
      <c r="L16" s="681"/>
      <c r="M16" s="695"/>
      <c r="N16" s="688">
        <f>H16*0.05</f>
        <v>0</v>
      </c>
      <c r="O16" s="689"/>
    </row>
    <row r="17" spans="1:23" ht="14.25" customHeight="1">
      <c r="A17" s="680"/>
      <c r="B17" s="680"/>
      <c r="C17" s="681"/>
      <c r="D17" s="681"/>
      <c r="E17" s="683"/>
      <c r="F17" s="681"/>
      <c r="G17" s="681"/>
      <c r="H17" s="684"/>
      <c r="I17" s="681"/>
      <c r="J17" s="681"/>
      <c r="K17" s="684"/>
      <c r="L17" s="680"/>
      <c r="M17" s="695"/>
      <c r="N17" s="689"/>
      <c r="O17" s="689"/>
    </row>
    <row r="18" spans="1:23" ht="18.75" customHeight="1">
      <c r="A18" s="680"/>
      <c r="B18" s="685"/>
      <c r="C18" s="681" t="s">
        <v>4941</v>
      </c>
      <c r="D18" s="681" t="s">
        <v>4942</v>
      </c>
      <c r="E18" s="686"/>
      <c r="F18" s="681" t="s">
        <v>4943</v>
      </c>
      <c r="G18" s="681" t="s">
        <v>4942</v>
      </c>
      <c r="H18" s="687"/>
      <c r="I18" s="676" t="s">
        <v>4944</v>
      </c>
      <c r="J18" s="681" t="s">
        <v>4942</v>
      </c>
      <c r="K18" s="691" t="str">
        <f>IF(H18="","",H18*1.35)</f>
        <v/>
      </c>
      <c r="L18" s="681"/>
      <c r="M18" s="695"/>
      <c r="N18" s="688">
        <f>H18*0.05</f>
        <v>0</v>
      </c>
      <c r="O18" s="689"/>
    </row>
    <row r="19" spans="1:23" ht="14.25" customHeight="1">
      <c r="A19" s="680"/>
      <c r="B19" s="680"/>
      <c r="C19" s="681"/>
      <c r="D19" s="681"/>
      <c r="E19" s="683"/>
      <c r="F19" s="681"/>
      <c r="G19" s="681"/>
      <c r="H19" s="684"/>
      <c r="I19" s="681"/>
      <c r="J19" s="681"/>
      <c r="K19" s="684"/>
      <c r="L19" s="680"/>
      <c r="M19" s="695"/>
      <c r="N19" s="689"/>
      <c r="O19" s="689"/>
    </row>
    <row r="20" spans="1:23" ht="18.75" customHeight="1">
      <c r="A20" s="680"/>
      <c r="B20" s="685"/>
      <c r="C20" s="681" t="s">
        <v>4941</v>
      </c>
      <c r="D20" s="681" t="s">
        <v>4942</v>
      </c>
      <c r="E20" s="686"/>
      <c r="F20" s="681" t="s">
        <v>4943</v>
      </c>
      <c r="G20" s="681" t="s">
        <v>4942</v>
      </c>
      <c r="H20" s="687"/>
      <c r="I20" s="676" t="s">
        <v>4944</v>
      </c>
      <c r="J20" s="681" t="s">
        <v>4942</v>
      </c>
      <c r="K20" s="691" t="str">
        <f>IF(H20="","",H20*1.35)</f>
        <v/>
      </c>
      <c r="L20" s="681"/>
      <c r="M20" s="695"/>
      <c r="N20" s="688">
        <f>H20*0.05</f>
        <v>0</v>
      </c>
      <c r="O20" s="689"/>
    </row>
    <row r="21" spans="1:23" ht="14.25" customHeight="1">
      <c r="A21" s="680"/>
      <c r="B21" s="680"/>
      <c r="C21" s="681"/>
      <c r="D21" s="681"/>
      <c r="E21" s="683"/>
      <c r="F21" s="681"/>
      <c r="G21" s="681"/>
      <c r="H21" s="684"/>
      <c r="I21" s="681"/>
      <c r="J21" s="681"/>
      <c r="K21" s="684"/>
      <c r="L21" s="680"/>
      <c r="M21" s="695"/>
      <c r="N21" s="689"/>
      <c r="O21" s="689"/>
    </row>
    <row r="22" spans="1:23" ht="18.75" customHeight="1">
      <c r="A22" s="680"/>
      <c r="B22" s="685"/>
      <c r="C22" s="681" t="s">
        <v>4941</v>
      </c>
      <c r="D22" s="681" t="s">
        <v>4942</v>
      </c>
      <c r="E22" s="686"/>
      <c r="F22" s="681" t="s">
        <v>4943</v>
      </c>
      <c r="G22" s="681" t="s">
        <v>4942</v>
      </c>
      <c r="H22" s="687"/>
      <c r="I22" s="676" t="s">
        <v>4944</v>
      </c>
      <c r="J22" s="681" t="s">
        <v>4942</v>
      </c>
      <c r="K22" s="691" t="str">
        <f>IF(H22="","",H22*1.35)</f>
        <v/>
      </c>
      <c r="L22" s="681"/>
      <c r="M22" s="695"/>
      <c r="N22" s="688">
        <f>H22*0.05</f>
        <v>0</v>
      </c>
      <c r="O22" s="689"/>
    </row>
    <row r="23" spans="1:23" ht="14.25" customHeight="1">
      <c r="A23" s="680"/>
      <c r="B23" s="680"/>
      <c r="C23" s="681"/>
      <c r="D23" s="681"/>
      <c r="E23" s="683"/>
      <c r="F23" s="681"/>
      <c r="G23" s="681"/>
      <c r="H23" s="684"/>
      <c r="I23" s="681"/>
      <c r="J23" s="681"/>
      <c r="K23" s="684"/>
      <c r="L23" s="680"/>
      <c r="M23" s="695"/>
      <c r="N23" s="689"/>
      <c r="O23" s="689"/>
    </row>
    <row r="24" spans="1:23" ht="18.75" customHeight="1">
      <c r="A24" s="680"/>
      <c r="B24" s="685"/>
      <c r="C24" s="681" t="s">
        <v>4941</v>
      </c>
      <c r="D24" s="681" t="s">
        <v>4942</v>
      </c>
      <c r="E24" s="686"/>
      <c r="F24" s="681" t="s">
        <v>4943</v>
      </c>
      <c r="G24" s="681" t="s">
        <v>4942</v>
      </c>
      <c r="H24" s="687"/>
      <c r="I24" s="676" t="s">
        <v>4944</v>
      </c>
      <c r="J24" s="681" t="s">
        <v>4942</v>
      </c>
      <c r="K24" s="691" t="str">
        <f>IF(H24="","",H24*1.35)</f>
        <v/>
      </c>
      <c r="L24" s="681"/>
      <c r="M24" s="695"/>
      <c r="N24" s="688">
        <f>H24*0.05</f>
        <v>0</v>
      </c>
      <c r="O24" s="689"/>
    </row>
    <row r="25" spans="1:23" ht="14.25" customHeight="1">
      <c r="A25" s="680"/>
      <c r="B25" s="680"/>
      <c r="C25" s="681"/>
      <c r="D25" s="681"/>
      <c r="E25" s="683"/>
      <c r="F25" s="681"/>
      <c r="G25" s="681"/>
      <c r="H25" s="684"/>
      <c r="I25" s="681"/>
      <c r="J25" s="681"/>
      <c r="K25" s="684"/>
      <c r="L25" s="680"/>
      <c r="M25" s="695"/>
      <c r="N25" s="689"/>
      <c r="O25" s="689"/>
    </row>
    <row r="26" spans="1:23" ht="18.75" customHeight="1">
      <c r="A26" s="680"/>
      <c r="B26" s="685"/>
      <c r="C26" s="681" t="s">
        <v>4941</v>
      </c>
      <c r="D26" s="681" t="s">
        <v>4942</v>
      </c>
      <c r="E26" s="686"/>
      <c r="F26" s="681" t="s">
        <v>4943</v>
      </c>
      <c r="G26" s="681" t="s">
        <v>4942</v>
      </c>
      <c r="H26" s="687"/>
      <c r="I26" s="676" t="s">
        <v>4944</v>
      </c>
      <c r="J26" s="681" t="s">
        <v>4942</v>
      </c>
      <c r="K26" s="691" t="str">
        <f>IF(H26="","",H26*1.35)</f>
        <v/>
      </c>
      <c r="L26" s="681"/>
      <c r="M26" s="695"/>
      <c r="N26" s="688">
        <f>H26*0.05</f>
        <v>0</v>
      </c>
      <c r="O26" s="689"/>
    </row>
    <row r="27" spans="1:23" ht="14.25" customHeight="1">
      <c r="A27" s="680"/>
      <c r="B27" s="680"/>
      <c r="C27" s="681"/>
      <c r="D27" s="681"/>
      <c r="E27" s="683"/>
      <c r="F27" s="681"/>
      <c r="G27" s="681"/>
      <c r="H27" s="684"/>
      <c r="I27" s="681"/>
      <c r="J27" s="681"/>
      <c r="K27" s="684"/>
      <c r="L27" s="680"/>
      <c r="M27" s="695"/>
      <c r="N27" s="689"/>
      <c r="O27" s="689"/>
    </row>
    <row r="28" spans="1:23" ht="18.75" customHeight="1">
      <c r="A28" s="680"/>
      <c r="B28" s="685"/>
      <c r="C28" s="681" t="s">
        <v>4941</v>
      </c>
      <c r="D28" s="681" t="s">
        <v>4942</v>
      </c>
      <c r="E28" s="686"/>
      <c r="F28" s="681" t="s">
        <v>4943</v>
      </c>
      <c r="G28" s="681" t="s">
        <v>4942</v>
      </c>
      <c r="H28" s="687"/>
      <c r="I28" s="676" t="s">
        <v>4944</v>
      </c>
      <c r="J28" s="681" t="s">
        <v>4942</v>
      </c>
      <c r="K28" s="691" t="str">
        <f>IF(H28="","",H28*1.35)</f>
        <v/>
      </c>
      <c r="L28" s="681"/>
      <c r="M28" s="695"/>
      <c r="N28" s="688">
        <f>H28*0.05</f>
        <v>0</v>
      </c>
      <c r="O28" s="689"/>
    </row>
    <row r="29" spans="1:23" ht="14.25" customHeight="1">
      <c r="A29" s="680"/>
      <c r="B29" s="680"/>
      <c r="C29" s="681"/>
      <c r="D29" s="681"/>
      <c r="E29" s="683"/>
      <c r="F29" s="681"/>
      <c r="G29" s="681"/>
      <c r="H29" s="684"/>
      <c r="I29" s="681"/>
      <c r="J29" s="681"/>
      <c r="K29" s="684"/>
      <c r="L29" s="680"/>
      <c r="M29" s="695"/>
      <c r="N29" s="689"/>
      <c r="O29" s="689"/>
    </row>
    <row r="30" spans="1:23" ht="18.75" customHeight="1">
      <c r="A30" s="680"/>
      <c r="B30" s="685"/>
      <c r="C30" s="681" t="s">
        <v>4941</v>
      </c>
      <c r="D30" s="681" t="s">
        <v>4942</v>
      </c>
      <c r="E30" s="686"/>
      <c r="F30" s="681" t="s">
        <v>4943</v>
      </c>
      <c r="G30" s="681" t="s">
        <v>4942</v>
      </c>
      <c r="H30" s="687"/>
      <c r="I30" s="676" t="s">
        <v>4944</v>
      </c>
      <c r="J30" s="681" t="s">
        <v>4942</v>
      </c>
      <c r="K30" s="691" t="str">
        <f>IF(H30="","",H30*1.35)</f>
        <v/>
      </c>
      <c r="L30" s="681"/>
      <c r="M30" s="695"/>
      <c r="N30" s="688">
        <f>H30*0.05</f>
        <v>0</v>
      </c>
      <c r="O30" s="689"/>
    </row>
    <row r="31" spans="1:23" ht="14.25" customHeight="1">
      <c r="A31" s="680"/>
      <c r="B31" s="680"/>
      <c r="C31" s="681"/>
      <c r="D31" s="681"/>
      <c r="E31" s="683"/>
      <c r="F31" s="681"/>
      <c r="G31" s="681"/>
      <c r="H31" s="684"/>
      <c r="I31" s="681"/>
      <c r="J31" s="681"/>
      <c r="K31" s="684"/>
      <c r="L31" s="680"/>
      <c r="M31" s="695"/>
      <c r="N31" s="689"/>
      <c r="O31" s="689"/>
    </row>
    <row r="32" spans="1:23" ht="18.75" customHeight="1">
      <c r="A32" s="680"/>
      <c r="B32" s="685"/>
      <c r="C32" s="681" t="s">
        <v>4941</v>
      </c>
      <c r="D32" s="681" t="s">
        <v>4942</v>
      </c>
      <c r="E32" s="686"/>
      <c r="F32" s="681" t="s">
        <v>4943</v>
      </c>
      <c r="G32" s="681" t="s">
        <v>4942</v>
      </c>
      <c r="H32" s="687"/>
      <c r="I32" s="676" t="s">
        <v>4944</v>
      </c>
      <c r="J32" s="681" t="s">
        <v>4942</v>
      </c>
      <c r="K32" s="691" t="str">
        <f>IF(H32="","",H32*1.35)</f>
        <v/>
      </c>
      <c r="L32" s="681"/>
      <c r="M32" s="695"/>
      <c r="N32" s="688">
        <f>H32*0.05</f>
        <v>0</v>
      </c>
      <c r="O32" s="689"/>
      <c r="P32" s="494"/>
      <c r="Q32" s="494"/>
      <c r="R32" s="494"/>
      <c r="S32" s="494"/>
      <c r="T32" s="494"/>
      <c r="U32" s="494"/>
      <c r="V32" s="494"/>
      <c r="W32" s="494"/>
    </row>
    <row r="33" spans="1:23" ht="14.25" customHeight="1">
      <c r="A33" s="680"/>
      <c r="B33" s="680"/>
      <c r="C33" s="681"/>
      <c r="D33" s="681"/>
      <c r="E33" s="683"/>
      <c r="F33" s="681"/>
      <c r="G33" s="681"/>
      <c r="H33" s="684"/>
      <c r="I33" s="681"/>
      <c r="J33" s="681"/>
      <c r="K33" s="684"/>
      <c r="L33" s="680"/>
      <c r="M33" s="695"/>
      <c r="N33" s="689"/>
      <c r="O33" s="689"/>
      <c r="P33" s="494"/>
      <c r="Q33" s="494"/>
      <c r="R33" s="494"/>
      <c r="S33" s="494"/>
      <c r="T33" s="494"/>
      <c r="U33" s="494"/>
      <c r="V33" s="494"/>
      <c r="W33" s="494"/>
    </row>
    <row r="34" spans="1:23" ht="18.75" customHeight="1">
      <c r="A34" s="680"/>
      <c r="B34" s="685"/>
      <c r="C34" s="681" t="s">
        <v>4941</v>
      </c>
      <c r="D34" s="681" t="s">
        <v>4942</v>
      </c>
      <c r="E34" s="686"/>
      <c r="F34" s="681" t="s">
        <v>4943</v>
      </c>
      <c r="G34" s="681" t="s">
        <v>4942</v>
      </c>
      <c r="H34" s="687"/>
      <c r="I34" s="676" t="s">
        <v>4944</v>
      </c>
      <c r="J34" s="681" t="s">
        <v>4942</v>
      </c>
      <c r="K34" s="691" t="str">
        <f>IF(H34="","",H34*1.35)</f>
        <v/>
      </c>
      <c r="L34" s="681"/>
      <c r="M34" s="695"/>
      <c r="N34" s="688">
        <f>H34*0.05</f>
        <v>0</v>
      </c>
      <c r="O34" s="689"/>
      <c r="P34" s="494"/>
      <c r="Q34" s="494"/>
      <c r="R34" s="494"/>
      <c r="S34" s="494"/>
      <c r="T34" s="494"/>
      <c r="U34" s="494"/>
      <c r="V34" s="494"/>
      <c r="W34" s="494"/>
    </row>
    <row r="35" spans="1:23" ht="14.25" customHeight="1">
      <c r="A35" s="680"/>
      <c r="B35" s="680"/>
      <c r="C35" s="681"/>
      <c r="D35" s="681"/>
      <c r="E35" s="683"/>
      <c r="F35" s="681"/>
      <c r="G35" s="681"/>
      <c r="H35" s="684"/>
      <c r="I35" s="681"/>
      <c r="J35" s="681"/>
      <c r="K35" s="684"/>
      <c r="L35" s="680"/>
      <c r="M35" s="695"/>
      <c r="N35" s="689"/>
      <c r="O35" s="689"/>
      <c r="P35" s="494"/>
      <c r="Q35" s="494"/>
      <c r="R35" s="494"/>
      <c r="S35" s="494"/>
      <c r="T35" s="494"/>
      <c r="U35" s="494"/>
      <c r="V35" s="494"/>
      <c r="W35" s="494"/>
    </row>
    <row r="36" spans="1:23" ht="18.75" customHeight="1">
      <c r="A36" s="680"/>
      <c r="B36" s="685"/>
      <c r="C36" s="681" t="s">
        <v>4941</v>
      </c>
      <c r="D36" s="681" t="s">
        <v>4942</v>
      </c>
      <c r="E36" s="686"/>
      <c r="F36" s="681" t="s">
        <v>4943</v>
      </c>
      <c r="G36" s="681" t="s">
        <v>4942</v>
      </c>
      <c r="H36" s="687"/>
      <c r="I36" s="676" t="s">
        <v>4944</v>
      </c>
      <c r="J36" s="681" t="s">
        <v>4942</v>
      </c>
      <c r="K36" s="691" t="str">
        <f>IF(H36="","",H36*1.35)</f>
        <v/>
      </c>
      <c r="L36" s="681"/>
      <c r="M36" s="695"/>
      <c r="N36" s="688">
        <f>H36*0.05</f>
        <v>0</v>
      </c>
      <c r="O36" s="689"/>
      <c r="P36" s="494"/>
      <c r="Q36" s="494"/>
      <c r="R36" s="494"/>
      <c r="S36" s="494"/>
      <c r="T36" s="494"/>
      <c r="U36" s="494"/>
      <c r="V36" s="494"/>
      <c r="W36" s="494"/>
    </row>
    <row r="37" spans="1:23" ht="14.25" customHeight="1">
      <c r="A37" s="680"/>
      <c r="B37" s="680"/>
      <c r="C37" s="681"/>
      <c r="D37" s="681"/>
      <c r="E37" s="683"/>
      <c r="F37" s="681"/>
      <c r="G37" s="681"/>
      <c r="H37" s="684"/>
      <c r="I37" s="681"/>
      <c r="J37" s="681"/>
      <c r="K37" s="684"/>
      <c r="L37" s="680"/>
      <c r="M37" s="695"/>
      <c r="N37" s="689"/>
      <c r="O37" s="689"/>
      <c r="P37" s="494"/>
      <c r="Q37" s="494"/>
      <c r="R37" s="494"/>
      <c r="S37" s="494"/>
      <c r="T37" s="494"/>
      <c r="U37" s="494"/>
      <c r="V37" s="494"/>
      <c r="W37" s="494"/>
    </row>
    <row r="38" spans="1:23" ht="18.75" customHeight="1">
      <c r="A38" s="680"/>
      <c r="B38" s="685"/>
      <c r="C38" s="681" t="s">
        <v>4941</v>
      </c>
      <c r="D38" s="681" t="s">
        <v>4942</v>
      </c>
      <c r="E38" s="686"/>
      <c r="F38" s="681" t="s">
        <v>4943</v>
      </c>
      <c r="G38" s="681" t="s">
        <v>4942</v>
      </c>
      <c r="H38" s="687"/>
      <c r="I38" s="676" t="s">
        <v>4944</v>
      </c>
      <c r="J38" s="681" t="s">
        <v>4942</v>
      </c>
      <c r="K38" s="691" t="str">
        <f>IF(H38="","",H38*1.35)</f>
        <v/>
      </c>
      <c r="L38" s="681"/>
      <c r="M38" s="695"/>
      <c r="N38" s="688">
        <f>H38*0.05</f>
        <v>0</v>
      </c>
      <c r="O38" s="689"/>
      <c r="P38" s="494"/>
      <c r="Q38" s="494"/>
      <c r="R38" s="494"/>
      <c r="S38" s="494"/>
      <c r="T38" s="494"/>
      <c r="U38" s="494"/>
      <c r="V38" s="494"/>
      <c r="W38" s="494"/>
    </row>
    <row r="39" spans="1:23" ht="21.75" customHeight="1">
      <c r="A39" s="680"/>
      <c r="B39" s="680"/>
      <c r="C39" s="681"/>
      <c r="D39" s="681"/>
      <c r="E39" s="683"/>
      <c r="F39" s="681"/>
      <c r="G39" s="681"/>
      <c r="H39" s="684"/>
      <c r="I39" s="681"/>
      <c r="J39" s="681"/>
      <c r="K39" s="684"/>
      <c r="L39" s="680"/>
      <c r="M39" s="695"/>
      <c r="N39" s="689"/>
      <c r="O39" s="689"/>
      <c r="P39" s="494"/>
      <c r="Q39" s="494"/>
      <c r="R39" s="494"/>
      <c r="S39" s="494"/>
      <c r="T39" s="494"/>
      <c r="U39" s="494"/>
      <c r="V39" s="494"/>
      <c r="W39" s="494"/>
    </row>
    <row r="40" spans="1:23" ht="13">
      <c r="A40" s="702"/>
      <c r="B40" s="702"/>
      <c r="C40" s="700"/>
      <c r="D40" s="700"/>
      <c r="E40" s="708"/>
      <c r="F40" s="700"/>
      <c r="G40" s="700"/>
      <c r="H40" s="709"/>
      <c r="I40" s="1941" t="s">
        <v>4717</v>
      </c>
      <c r="J40" s="1855"/>
      <c r="K40" s="1855"/>
      <c r="L40" s="1855"/>
      <c r="M40" s="734">
        <f>SUM(K15:L38)</f>
        <v>0</v>
      </c>
      <c r="N40" s="705"/>
      <c r="O40" s="706"/>
      <c r="P40" s="586"/>
      <c r="Q40" s="586"/>
      <c r="R40" s="586"/>
      <c r="S40" s="586"/>
      <c r="T40" s="586"/>
      <c r="U40" s="586"/>
      <c r="V40" s="586"/>
      <c r="W40" s="586"/>
    </row>
    <row r="41" spans="1:23" ht="12.75" customHeight="1" thickBot="1">
      <c r="A41" s="696"/>
      <c r="B41" s="696"/>
      <c r="C41" s="697"/>
      <c r="D41" s="697"/>
      <c r="E41" s="690"/>
      <c r="F41" s="697"/>
      <c r="G41" s="697"/>
      <c r="H41" s="699"/>
      <c r="I41" s="697"/>
      <c r="J41" s="697"/>
      <c r="K41" s="699"/>
      <c r="L41" s="696"/>
      <c r="M41" s="690"/>
      <c r="N41" s="689"/>
      <c r="O41" s="689"/>
      <c r="P41" s="494"/>
      <c r="Q41" s="494"/>
      <c r="R41" s="494"/>
      <c r="S41" s="494"/>
      <c r="T41" s="494"/>
      <c r="U41" s="494"/>
      <c r="V41" s="494"/>
      <c r="W41" s="494"/>
    </row>
    <row r="42" spans="1:23" ht="21.75" customHeight="1" thickTop="1" thickBot="1">
      <c r="A42" s="680"/>
      <c r="B42" s="696"/>
      <c r="C42" s="697"/>
      <c r="D42" s="697"/>
      <c r="E42" s="690"/>
      <c r="F42" s="697"/>
      <c r="G42" s="697"/>
      <c r="H42" s="699"/>
      <c r="I42" s="697"/>
      <c r="J42" s="697"/>
      <c r="K42" s="699"/>
      <c r="L42" s="680"/>
      <c r="M42" s="683"/>
      <c r="N42" s="689"/>
      <c r="O42" s="689"/>
      <c r="P42" s="494"/>
      <c r="Q42" s="494"/>
      <c r="R42" s="494"/>
      <c r="S42" s="494"/>
      <c r="T42" s="494"/>
      <c r="U42" s="494"/>
      <c r="V42" s="494"/>
      <c r="W42" s="494"/>
    </row>
    <row r="43" spans="1:23" ht="14" thickTop="1" thickBot="1">
      <c r="A43" s="680"/>
      <c r="B43" s="716" t="s">
        <v>4952</v>
      </c>
      <c r="C43" s="717"/>
      <c r="D43" s="717"/>
      <c r="E43" s="718"/>
      <c r="F43" s="717"/>
      <c r="G43" s="717"/>
      <c r="H43" s="719"/>
      <c r="I43" s="720"/>
      <c r="J43" s="717"/>
      <c r="K43" s="721"/>
      <c r="L43" s="681"/>
      <c r="M43" s="683"/>
      <c r="N43" s="688"/>
      <c r="O43" s="689"/>
      <c r="P43" s="494"/>
      <c r="Q43" s="494"/>
      <c r="R43" s="494"/>
      <c r="S43" s="494"/>
      <c r="T43" s="494"/>
      <c r="U43" s="494"/>
      <c r="V43" s="494"/>
      <c r="W43" s="494"/>
    </row>
    <row r="44" spans="1:23" ht="13" thickTop="1">
      <c r="A44" s="680"/>
      <c r="B44" s="680"/>
      <c r="C44" s="681"/>
      <c r="D44" s="681"/>
      <c r="E44" s="683"/>
      <c r="F44" s="681"/>
      <c r="G44" s="681"/>
      <c r="H44" s="684"/>
      <c r="I44" s="681"/>
      <c r="J44" s="681"/>
      <c r="K44" s="684"/>
      <c r="L44" s="681"/>
      <c r="N44" s="689"/>
      <c r="O44" s="689"/>
      <c r="P44" s="494"/>
      <c r="Q44" s="494"/>
      <c r="R44" s="494"/>
      <c r="S44" s="494"/>
      <c r="T44" s="494"/>
      <c r="U44" s="494"/>
      <c r="V44" s="494"/>
      <c r="W44" s="494"/>
    </row>
    <row r="45" spans="1:23" ht="21.75" customHeight="1">
      <c r="A45" s="680"/>
      <c r="B45" s="685"/>
      <c r="C45" s="681" t="s">
        <v>4941</v>
      </c>
      <c r="D45" s="681" t="s">
        <v>4942</v>
      </c>
      <c r="E45" s="686"/>
      <c r="F45" s="681" t="s">
        <v>4943</v>
      </c>
      <c r="G45" s="681" t="s">
        <v>4942</v>
      </c>
      <c r="H45" s="687"/>
      <c r="I45" s="676"/>
      <c r="J45" s="681" t="s">
        <v>4942</v>
      </c>
      <c r="K45" s="691" t="str">
        <f>IF(H45="","",H45*1.35+1.05)</f>
        <v/>
      </c>
      <c r="L45" s="681" t="s">
        <v>4947</v>
      </c>
      <c r="M45" s="683"/>
      <c r="N45" s="688" t="e">
        <v>#VALUE!</v>
      </c>
      <c r="O45" s="689"/>
      <c r="P45" s="494"/>
      <c r="Q45" s="494"/>
      <c r="R45" s="494"/>
      <c r="S45" s="494"/>
      <c r="T45" s="494"/>
      <c r="U45" s="494"/>
      <c r="V45" s="494"/>
      <c r="W45" s="494"/>
    </row>
    <row r="46" spans="1:23">
      <c r="A46" s="680"/>
      <c r="B46" s="680"/>
      <c r="C46" s="681"/>
      <c r="D46" s="681"/>
      <c r="E46" s="683"/>
      <c r="F46" s="681"/>
      <c r="G46" s="681"/>
      <c r="H46" s="684"/>
      <c r="I46" s="681"/>
      <c r="J46" s="681"/>
      <c r="K46" s="684"/>
      <c r="L46" s="681"/>
      <c r="M46" s="683"/>
      <c r="N46" s="689"/>
      <c r="O46" s="689"/>
      <c r="P46" s="494"/>
      <c r="Q46" s="494"/>
      <c r="R46" s="494"/>
      <c r="S46" s="494"/>
      <c r="T46" s="494"/>
      <c r="U46" s="494"/>
      <c r="V46" s="494"/>
      <c r="W46" s="494"/>
    </row>
    <row r="47" spans="1:23" ht="21.75" customHeight="1">
      <c r="A47" s="680"/>
      <c r="B47" s="685"/>
      <c r="C47" s="681" t="s">
        <v>4941</v>
      </c>
      <c r="D47" s="681" t="s">
        <v>4942</v>
      </c>
      <c r="E47" s="686"/>
      <c r="F47" s="681" t="s">
        <v>4943</v>
      </c>
      <c r="G47" s="681" t="s">
        <v>4942</v>
      </c>
      <c r="H47" s="687"/>
      <c r="I47" s="676"/>
      <c r="J47" s="681" t="s">
        <v>4942</v>
      </c>
      <c r="K47" s="691" t="str">
        <f>IF(H47="","",H47*1.35+1.05)</f>
        <v/>
      </c>
      <c r="L47" s="681" t="s">
        <v>4947</v>
      </c>
      <c r="M47" s="683"/>
      <c r="N47" s="688" t="e">
        <v>#VALUE!</v>
      </c>
      <c r="O47" s="689"/>
      <c r="P47" s="494"/>
      <c r="Q47" s="494"/>
      <c r="R47" s="494"/>
      <c r="S47" s="494"/>
      <c r="T47" s="494"/>
      <c r="U47" s="494"/>
      <c r="V47" s="494"/>
      <c r="W47" s="494"/>
    </row>
    <row r="48" spans="1:23">
      <c r="A48" s="680"/>
      <c r="B48" s="680"/>
      <c r="C48" s="681"/>
      <c r="D48" s="681"/>
      <c r="E48" s="683"/>
      <c r="F48" s="681"/>
      <c r="G48" s="681"/>
      <c r="H48" s="684"/>
      <c r="I48" s="681"/>
      <c r="J48" s="681"/>
      <c r="K48" s="684"/>
      <c r="L48" s="681"/>
      <c r="M48" s="683"/>
      <c r="N48" s="689"/>
      <c r="O48" s="689"/>
      <c r="P48" s="494"/>
      <c r="Q48" s="494"/>
      <c r="R48" s="494"/>
      <c r="S48" s="494"/>
      <c r="T48" s="494"/>
      <c r="U48" s="494"/>
      <c r="V48" s="494"/>
      <c r="W48" s="494"/>
    </row>
    <row r="49" spans="1:23" ht="21.75" customHeight="1">
      <c r="A49" s="680"/>
      <c r="B49" s="685"/>
      <c r="C49" s="681" t="s">
        <v>4941</v>
      </c>
      <c r="D49" s="681" t="s">
        <v>4942</v>
      </c>
      <c r="E49" s="686"/>
      <c r="F49" s="681" t="s">
        <v>4943</v>
      </c>
      <c r="G49" s="681" t="s">
        <v>4942</v>
      </c>
      <c r="H49" s="687"/>
      <c r="I49" s="676"/>
      <c r="J49" s="681" t="s">
        <v>4942</v>
      </c>
      <c r="K49" s="691" t="str">
        <f>IF(H49="","",H49*1.35+1.05)</f>
        <v/>
      </c>
      <c r="L49" s="681" t="s">
        <v>4947</v>
      </c>
      <c r="M49" s="683"/>
      <c r="N49" s="688" t="e">
        <v>#VALUE!</v>
      </c>
      <c r="O49" s="689"/>
      <c r="P49" s="494"/>
      <c r="Q49" s="494"/>
      <c r="R49" s="494"/>
      <c r="S49" s="494"/>
      <c r="T49" s="494"/>
      <c r="U49" s="494"/>
      <c r="V49" s="494"/>
      <c r="W49" s="494"/>
    </row>
    <row r="50" spans="1:23" ht="26.25" customHeight="1">
      <c r="A50" s="680"/>
      <c r="B50" s="722"/>
      <c r="C50" s="681"/>
      <c r="D50" s="1941" t="s">
        <v>4717</v>
      </c>
      <c r="E50" s="1855"/>
      <c r="F50" s="1855"/>
      <c r="G50" s="1855"/>
      <c r="H50" s="1855"/>
      <c r="I50" s="1855"/>
      <c r="J50" s="1731"/>
      <c r="K50" s="737">
        <f>SUM(K44:K49)</f>
        <v>0</v>
      </c>
      <c r="L50" s="681"/>
      <c r="M50" s="683"/>
      <c r="N50" s="688"/>
      <c r="O50" s="689"/>
      <c r="P50" s="494"/>
      <c r="Q50" s="494"/>
      <c r="R50" s="494"/>
      <c r="S50" s="494"/>
      <c r="T50" s="494"/>
      <c r="U50" s="494"/>
      <c r="V50" s="494"/>
      <c r="W50" s="494"/>
    </row>
    <row r="51" spans="1:23" ht="13">
      <c r="A51" s="680"/>
      <c r="B51" s="680"/>
      <c r="C51" s="681"/>
      <c r="D51" s="681"/>
      <c r="E51" s="693"/>
      <c r="F51" s="681"/>
      <c r="G51" s="681"/>
      <c r="H51" s="694"/>
      <c r="I51" s="676"/>
      <c r="J51" s="681"/>
      <c r="K51" s="736"/>
      <c r="L51" s="681"/>
      <c r="M51" s="698"/>
      <c r="N51" s="688"/>
      <c r="O51" s="689"/>
      <c r="P51" s="494"/>
      <c r="Q51" s="494"/>
      <c r="R51" s="494"/>
      <c r="S51" s="494"/>
      <c r="T51" s="494"/>
      <c r="U51" s="494"/>
      <c r="V51" s="494"/>
      <c r="W51" s="494"/>
    </row>
    <row r="52" spans="1:23" ht="21.75" customHeight="1">
      <c r="A52" s="680"/>
      <c r="B52" s="678"/>
      <c r="C52" s="676"/>
      <c r="D52"/>
      <c r="F52" s="1941" t="s">
        <v>4948</v>
      </c>
      <c r="G52" s="1731"/>
      <c r="H52" s="1731"/>
      <c r="I52" s="1731"/>
      <c r="J52" s="1731"/>
      <c r="K52" s="1952">
        <f>M40+K50</f>
        <v>0</v>
      </c>
      <c r="L52" s="1953"/>
      <c r="M52" s="681"/>
      <c r="N52" s="494"/>
      <c r="O52" s="494"/>
      <c r="P52" s="494"/>
      <c r="Q52" s="494"/>
      <c r="R52" s="494"/>
      <c r="S52" s="494"/>
      <c r="T52" s="494"/>
      <c r="U52" s="494"/>
      <c r="V52" s="494"/>
      <c r="W52" s="494"/>
    </row>
    <row r="53" spans="1:23" ht="13" thickBot="1">
      <c r="A53" s="680"/>
      <c r="B53" s="680"/>
      <c r="C53" s="681"/>
      <c r="D53" s="681"/>
      <c r="E53" s="693"/>
      <c r="F53" s="681"/>
      <c r="G53" s="681"/>
      <c r="H53" s="694"/>
      <c r="I53" s="676"/>
      <c r="J53" s="681"/>
      <c r="K53" s="695"/>
      <c r="L53" s="681"/>
      <c r="M53" s="683"/>
      <c r="N53" s="688"/>
      <c r="O53" s="689"/>
      <c r="P53" s="494"/>
      <c r="Q53" s="494"/>
      <c r="R53" s="494"/>
      <c r="S53" s="494"/>
      <c r="T53" s="494"/>
      <c r="U53" s="494"/>
      <c r="V53" s="494"/>
      <c r="W53" s="494"/>
    </row>
    <row r="54" spans="1:23" ht="21.75" customHeight="1" thickTop="1">
      <c r="A54" s="1176"/>
      <c r="B54" s="1177"/>
      <c r="C54" s="1178"/>
      <c r="D54" s="1179"/>
      <c r="E54" s="1180"/>
      <c r="F54" s="1181"/>
      <c r="G54" s="1182"/>
      <c r="H54" s="1182"/>
      <c r="I54" s="1960"/>
      <c r="J54" s="1961"/>
      <c r="K54" s="1176"/>
      <c r="L54" s="1176"/>
      <c r="M54" s="1183"/>
      <c r="N54" s="494"/>
      <c r="O54" s="494"/>
      <c r="P54" s="494"/>
      <c r="Q54" s="494"/>
      <c r="R54" s="494"/>
      <c r="S54" s="494"/>
      <c r="T54" s="494"/>
      <c r="U54" s="494"/>
      <c r="V54" s="494"/>
      <c r="W54" s="494"/>
    </row>
    <row r="55" spans="1:23" ht="14">
      <c r="A55" s="679"/>
      <c r="B55" s="1162"/>
      <c r="C55" s="1163"/>
      <c r="D55" s="1172"/>
      <c r="E55" s="1164"/>
      <c r="F55" s="1165"/>
      <c r="G55" s="1166"/>
      <c r="H55" s="1166"/>
      <c r="I55" s="1962"/>
      <c r="J55" s="1963"/>
      <c r="K55" s="679"/>
      <c r="L55" s="679"/>
      <c r="M55" s="1167"/>
      <c r="N55" s="679"/>
      <c r="O55" s="679"/>
      <c r="P55" s="679"/>
      <c r="Q55" s="679"/>
      <c r="R55" s="679"/>
      <c r="S55" s="679"/>
      <c r="T55" s="679"/>
      <c r="U55" s="679"/>
      <c r="V55" s="679"/>
      <c r="W55" s="679"/>
    </row>
    <row r="56" spans="1:23" ht="18.75" customHeight="1" thickBot="1">
      <c r="A56" s="696"/>
      <c r="B56" s="680"/>
      <c r="C56" s="681"/>
      <c r="D56" s="1266"/>
      <c r="E56" s="693"/>
      <c r="F56" s="681"/>
      <c r="G56" s="1267"/>
      <c r="H56" s="694"/>
      <c r="I56" s="676"/>
      <c r="J56" s="681"/>
      <c r="K56" s="695"/>
      <c r="L56" s="681"/>
      <c r="M56" s="683"/>
      <c r="N56" s="688"/>
      <c r="O56" s="689"/>
      <c r="P56" s="494"/>
      <c r="Q56" s="494"/>
      <c r="R56" s="494"/>
      <c r="S56" s="494"/>
      <c r="T56" s="494"/>
      <c r="U56" s="494"/>
      <c r="V56" s="494"/>
      <c r="W56" s="494"/>
    </row>
    <row r="57" spans="1:23" ht="11.25" customHeight="1" thickTop="1" thickBot="1">
      <c r="A57" s="680"/>
      <c r="B57" s="680"/>
      <c r="C57" s="681"/>
      <c r="D57" s="494"/>
      <c r="E57" s="693"/>
      <c r="F57" s="681"/>
      <c r="G57" s="681"/>
      <c r="H57" s="694"/>
      <c r="I57" s="676"/>
      <c r="J57" s="681"/>
      <c r="K57" s="695"/>
      <c r="L57" s="681"/>
      <c r="M57" s="707"/>
      <c r="N57" s="688"/>
      <c r="O57" s="689"/>
      <c r="P57" s="494"/>
      <c r="Q57" s="494"/>
      <c r="R57" s="494"/>
      <c r="S57" s="494"/>
      <c r="T57" s="494"/>
      <c r="U57" s="494"/>
      <c r="V57" s="494"/>
      <c r="W57" s="494"/>
    </row>
    <row r="58" spans="1:23" ht="18" customHeight="1">
      <c r="A58" s="680"/>
      <c r="B58" s="1199"/>
      <c r="C58" s="1200"/>
      <c r="D58" s="1201"/>
      <c r="E58" s="1202"/>
      <c r="F58" s="1203"/>
      <c r="G58" s="1204"/>
      <c r="H58" s="1205"/>
      <c r="I58" s="1954"/>
      <c r="J58" s="1955"/>
      <c r="K58" s="1206"/>
      <c r="L58" s="1206"/>
      <c r="M58" s="1207"/>
      <c r="N58" s="1206"/>
      <c r="O58" s="1206"/>
      <c r="P58" s="1206"/>
      <c r="Q58" s="1206"/>
      <c r="R58" s="1206"/>
      <c r="S58" s="1206"/>
      <c r="T58" s="1206"/>
      <c r="U58" s="1206"/>
      <c r="V58" s="1208"/>
    </row>
    <row r="59" spans="1:23" ht="20">
      <c r="B59" s="1209" t="s">
        <v>4949</v>
      </c>
      <c r="C59" s="1188"/>
      <c r="D59" s="1189"/>
      <c r="E59" s="1190"/>
      <c r="F59" s="1188"/>
      <c r="G59" s="1191"/>
      <c r="H59" s="1192"/>
      <c r="I59" s="1193"/>
      <c r="J59" s="1188"/>
      <c r="K59" s="1194"/>
      <c r="L59" s="1188"/>
      <c r="M59" s="1195"/>
      <c r="N59" s="1197"/>
      <c r="O59" s="1198"/>
      <c r="P59" s="1196"/>
      <c r="Q59" s="1196"/>
      <c r="R59" s="494"/>
      <c r="S59" s="494"/>
      <c r="T59" s="494"/>
      <c r="U59" s="494"/>
      <c r="V59" s="1210"/>
    </row>
    <row r="60" spans="1:23" ht="20.5" thickBot="1">
      <c r="B60" s="1211"/>
      <c r="C60" s="1212"/>
      <c r="D60" s="1213"/>
      <c r="E60" s="1214"/>
      <c r="F60" s="1212"/>
      <c r="G60" s="1212"/>
      <c r="H60" s="1215"/>
      <c r="I60" s="1216"/>
      <c r="J60" s="1212"/>
      <c r="K60" s="1217"/>
      <c r="L60" s="1212"/>
      <c r="M60" s="1218"/>
      <c r="N60" s="1219"/>
      <c r="O60" s="1220"/>
      <c r="P60" s="1213"/>
      <c r="Q60" s="1213"/>
      <c r="R60" s="1221"/>
      <c r="S60" s="1221"/>
      <c r="T60" s="1221"/>
      <c r="U60" s="1221"/>
      <c r="V60" s="1222"/>
    </row>
    <row r="61" spans="1:23" ht="15.5">
      <c r="B61" s="574"/>
    </row>
    <row r="62" spans="1:23" ht="15.5">
      <c r="B62" s="574"/>
    </row>
    <row r="63" spans="1:23" ht="15.5">
      <c r="B63" s="574"/>
    </row>
    <row r="64" spans="1:23" ht="15.5">
      <c r="B64" s="574"/>
    </row>
    <row r="65" spans="2:30" ht="15.5">
      <c r="B65" s="574"/>
    </row>
    <row r="66" spans="2:30" ht="15.5">
      <c r="B66" s="574"/>
    </row>
    <row r="68" spans="2:30">
      <c r="B68" s="577"/>
      <c r="AD68" t="s">
        <v>4953</v>
      </c>
    </row>
    <row r="70" spans="2:30">
      <c r="B70" s="577"/>
    </row>
    <row r="72" spans="2:30" ht="15.5">
      <c r="B72" s="574"/>
    </row>
    <row r="73" spans="2:30" ht="15.5">
      <c r="B73" s="574"/>
    </row>
    <row r="74" spans="2:30" ht="15.5">
      <c r="B74" s="574"/>
    </row>
    <row r="75" spans="2:30" ht="14.5">
      <c r="B75" s="576"/>
    </row>
    <row r="77" spans="2:30" ht="14.5">
      <c r="B77" s="576"/>
    </row>
  </sheetData>
  <mergeCells count="10">
    <mergeCell ref="I58:J58"/>
    <mergeCell ref="D50:J50"/>
    <mergeCell ref="B6:L6"/>
    <mergeCell ref="B9:G9"/>
    <mergeCell ref="E11:H11"/>
    <mergeCell ref="I54:J54"/>
    <mergeCell ref="K52:L52"/>
    <mergeCell ref="I55:J55"/>
    <mergeCell ref="F52:J52"/>
    <mergeCell ref="I40:L40"/>
  </mergeCells>
  <conditionalFormatting sqref="I55:J55">
    <cfRule type="cellIs" dxfId="15" priority="1" stopIfTrue="1" operator="equal">
      <formula>0</formula>
    </cfRule>
    <cfRule type="cellIs" dxfId="14" priority="2" stopIfTrue="1" operator="equal">
      <formula>0</formula>
    </cfRule>
    <cfRule type="cellIs" dxfId="13" priority="3" stopIfTrue="1" operator="equal">
      <formula>0</formula>
    </cfRule>
    <cfRule type="cellIs" dxfId="12" priority="4" stopIfTrue="1" operator="equal">
      <formula>0</formula>
    </cfRule>
    <cfRule type="cellIs" dxfId="11" priority="5" stopIfTrue="1" operator="equal">
      <formula>0</formula>
    </cfRule>
    <cfRule type="cellIs" dxfId="10" priority="6" stopIfTrue="1" operator="equal">
      <formula>0</formula>
    </cfRule>
    <cfRule type="cellIs" dxfId="9" priority="7" stopIfTrue="1" operator="equal">
      <formula>0</formula>
    </cfRule>
  </conditionalFormatting>
  <conditionalFormatting sqref="K50">
    <cfRule type="cellIs" dxfId="8" priority="9" stopIfTrue="1" operator="equal">
      <formula>0</formula>
    </cfRule>
  </conditionalFormatting>
  <conditionalFormatting sqref="K52:L52">
    <cfRule type="cellIs" dxfId="7" priority="8" stopIfTrue="1" operator="equal">
      <formula>0</formula>
    </cfRule>
  </conditionalFormatting>
  <conditionalFormatting sqref="M40">
    <cfRule type="cellIs" dxfId="6" priority="10" stopIfTrue="1" operator="equal">
      <formula>0</formula>
    </cfRule>
  </conditionalFormatting>
  <pageMargins left="0" right="0" top="0" bottom="0" header="0.3" footer="0.3"/>
  <pageSetup scale="8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tabColor rgb="FF00B050"/>
  </sheetPr>
  <dimension ref="A1:W94"/>
  <sheetViews>
    <sheetView showGridLines="0" showRowColHeaders="0" workbookViewId="0"/>
  </sheetViews>
  <sheetFormatPr defaultColWidth="8.7265625" defaultRowHeight="12.5"/>
  <cols>
    <col min="1" max="1" width="2.453125" customWidth="1"/>
    <col min="2" max="2" width="38.7265625" style="573" customWidth="1"/>
    <col min="3" max="3" width="7.7265625" style="505" customWidth="1"/>
    <col min="4" max="4" width="3.1796875" style="505" customWidth="1"/>
    <col min="5" max="5" width="9.1796875" customWidth="1"/>
    <col min="6" max="6" width="7.7265625" style="505" customWidth="1"/>
    <col min="7" max="7" width="3" style="505" customWidth="1"/>
    <col min="8" max="8" width="9.1796875" customWidth="1"/>
    <col min="9" max="9" width="10.7265625" style="505" customWidth="1"/>
    <col min="10" max="10" width="2.7265625" style="505" customWidth="1"/>
    <col min="11" max="11" width="10.453125" customWidth="1"/>
    <col min="12" max="12" width="11.1796875" customWidth="1"/>
    <col min="13" max="13" width="13" customWidth="1"/>
    <col min="14" max="23" width="9.1796875" customWidth="1"/>
  </cols>
  <sheetData>
    <row r="1" spans="1:22">
      <c r="A1" s="680"/>
      <c r="B1" s="680"/>
      <c r="C1" s="681"/>
      <c r="D1" s="681"/>
      <c r="E1" s="680"/>
      <c r="F1" s="681"/>
      <c r="G1" s="681"/>
      <c r="H1" s="680"/>
      <c r="I1" s="681"/>
      <c r="J1" s="681"/>
      <c r="K1" s="680"/>
      <c r="L1" s="680"/>
      <c r="M1" s="680"/>
      <c r="N1" s="677"/>
      <c r="O1" s="677"/>
      <c r="P1" s="494"/>
    </row>
    <row r="2" spans="1:22">
      <c r="A2" s="680"/>
      <c r="B2" s="681"/>
      <c r="C2" s="681"/>
      <c r="D2" s="681"/>
      <c r="E2" s="681"/>
      <c r="F2" s="681"/>
      <c r="G2" s="681"/>
      <c r="H2" s="681"/>
      <c r="I2" s="681"/>
      <c r="J2" s="681"/>
      <c r="K2" s="681"/>
      <c r="L2" s="681"/>
      <c r="M2" s="681"/>
      <c r="N2" s="494"/>
      <c r="O2" s="494"/>
      <c r="P2" s="494"/>
    </row>
    <row r="3" spans="1:22">
      <c r="A3" s="680"/>
      <c r="B3" s="681"/>
      <c r="C3" s="681"/>
      <c r="D3" s="681"/>
      <c r="E3" s="681"/>
      <c r="F3" s="681"/>
      <c r="G3" s="681"/>
      <c r="H3" s="681"/>
      <c r="I3" s="681"/>
      <c r="J3" s="681"/>
      <c r="K3" s="681"/>
      <c r="L3" s="681"/>
      <c r="M3" s="681"/>
      <c r="N3" s="494"/>
      <c r="O3" s="494"/>
      <c r="P3" s="494"/>
    </row>
    <row r="4" spans="1:22">
      <c r="A4" s="680"/>
      <c r="B4" s="680"/>
      <c r="C4" s="681"/>
      <c r="D4" s="681"/>
      <c r="E4" s="680"/>
      <c r="F4" s="681"/>
      <c r="G4" s="681"/>
      <c r="H4" s="680"/>
      <c r="I4" s="681"/>
      <c r="J4" s="681"/>
      <c r="K4" s="680"/>
      <c r="L4" s="680"/>
      <c r="M4" s="680"/>
      <c r="N4" s="494"/>
      <c r="O4" s="494"/>
      <c r="P4" s="494"/>
    </row>
    <row r="5" spans="1:22">
      <c r="A5" s="680"/>
      <c r="B5" s="680"/>
      <c r="C5" s="681"/>
      <c r="D5" s="681"/>
      <c r="E5" s="680"/>
      <c r="F5" s="681"/>
      <c r="G5" s="681"/>
      <c r="H5" s="680"/>
      <c r="I5" s="681"/>
      <c r="J5" s="681"/>
      <c r="K5" s="494"/>
      <c r="L5" s="680"/>
      <c r="M5" s="680"/>
      <c r="N5" s="494"/>
      <c r="O5" s="494"/>
      <c r="P5" s="494"/>
    </row>
    <row r="6" spans="1:22" ht="18">
      <c r="A6" s="680"/>
      <c r="B6" s="1944"/>
      <c r="C6" s="1945"/>
      <c r="D6" s="1945"/>
      <c r="E6" s="1945"/>
      <c r="F6" s="1945"/>
      <c r="G6" s="1945"/>
      <c r="H6" s="1945"/>
      <c r="I6" s="1945"/>
      <c r="J6" s="1945"/>
      <c r="K6" s="1945"/>
      <c r="L6" s="1945"/>
      <c r="M6" s="680"/>
      <c r="N6" s="494"/>
      <c r="O6" s="494"/>
      <c r="P6" s="494"/>
    </row>
    <row r="7" spans="1:22" ht="13">
      <c r="A7" s="680"/>
      <c r="B7" s="680"/>
      <c r="C7" s="682" t="s">
        <v>4936</v>
      </c>
      <c r="D7" s="681"/>
      <c r="E7" s="680"/>
      <c r="F7" s="681"/>
      <c r="G7" s="681"/>
      <c r="H7" s="680"/>
      <c r="I7" s="681"/>
      <c r="J7" s="681"/>
      <c r="K7" s="680"/>
      <c r="L7" s="680"/>
      <c r="M7" s="680"/>
      <c r="N7" s="494"/>
      <c r="O7" s="494"/>
      <c r="P7" s="494"/>
    </row>
    <row r="8" spans="1:22" ht="16.5" customHeight="1">
      <c r="A8" s="680"/>
      <c r="B8" s="680" t="s">
        <v>4937</v>
      </c>
      <c r="C8" s="681"/>
      <c r="D8" s="681"/>
      <c r="E8" s="680"/>
      <c r="F8" s="681"/>
      <c r="G8" s="681"/>
      <c r="H8" s="680"/>
      <c r="I8" s="681"/>
      <c r="J8" s="681"/>
      <c r="K8" s="680"/>
      <c r="L8" s="680"/>
      <c r="M8" s="680"/>
      <c r="N8" s="494"/>
      <c r="O8" s="494"/>
      <c r="P8" s="494"/>
    </row>
    <row r="9" spans="1:22" ht="13">
      <c r="A9" s="680"/>
      <c r="B9" s="1956"/>
      <c r="C9" s="1957"/>
      <c r="D9" s="1957"/>
      <c r="E9" s="1957"/>
      <c r="F9" s="1957"/>
      <c r="G9" s="1957"/>
      <c r="H9" s="680"/>
      <c r="I9" s="681"/>
      <c r="J9" s="681"/>
      <c r="K9" s="680"/>
      <c r="L9" s="680"/>
      <c r="M9" s="680"/>
      <c r="N9" s="494"/>
      <c r="O9" s="494"/>
      <c r="P9" s="494"/>
    </row>
    <row r="10" spans="1:22" ht="18.75" customHeight="1">
      <c r="A10" s="680"/>
      <c r="B10" s="680" t="s">
        <v>4938</v>
      </c>
      <c r="C10" s="681"/>
      <c r="D10" s="681"/>
      <c r="E10" s="680"/>
      <c r="F10" s="681"/>
      <c r="G10" s="681"/>
      <c r="H10" s="680"/>
      <c r="I10" s="681"/>
      <c r="J10" s="681"/>
      <c r="K10" s="680"/>
      <c r="L10" s="680"/>
      <c r="M10" s="680"/>
      <c r="N10" s="494"/>
      <c r="O10" s="494"/>
      <c r="P10" s="494"/>
    </row>
    <row r="11" spans="1:22" ht="19">
      <c r="A11" s="680"/>
      <c r="B11" s="692"/>
      <c r="C11" s="681"/>
      <c r="D11" s="681"/>
      <c r="E11" s="1958"/>
      <c r="F11" s="1959"/>
      <c r="G11" s="1959"/>
      <c r="H11" s="1959"/>
      <c r="I11" s="681"/>
      <c r="J11" s="681"/>
      <c r="K11" s="680"/>
      <c r="L11" s="680"/>
      <c r="M11" s="680"/>
      <c r="N11" s="494"/>
      <c r="O11" s="494"/>
      <c r="P11" s="681"/>
      <c r="Q11" s="1223" t="s">
        <v>4945</v>
      </c>
      <c r="R11" s="1223"/>
      <c r="S11" s="1223"/>
      <c r="T11" s="1223"/>
      <c r="U11" s="1633"/>
      <c r="V11" s="1633"/>
    </row>
    <row r="12" spans="1:22" ht="21.75" customHeight="1" thickBot="1">
      <c r="A12" s="680"/>
      <c r="B12" s="710"/>
      <c r="C12" s="711"/>
      <c r="D12" s="711"/>
      <c r="E12" s="711"/>
      <c r="F12" s="711"/>
      <c r="G12" s="711"/>
      <c r="H12" s="711"/>
      <c r="I12" s="711"/>
      <c r="J12" s="711"/>
      <c r="K12" s="711"/>
      <c r="L12" s="711"/>
      <c r="M12" s="680"/>
      <c r="N12" s="494"/>
      <c r="O12" s="494"/>
      <c r="P12" s="494"/>
    </row>
    <row r="13" spans="1:22" ht="14" thickTop="1" thickBot="1">
      <c r="A13" s="680"/>
      <c r="B13" s="713" t="s">
        <v>4954</v>
      </c>
      <c r="C13" s="714"/>
      <c r="D13" s="714"/>
      <c r="E13" s="714"/>
      <c r="F13" s="714"/>
      <c r="G13" s="714"/>
      <c r="H13" s="714"/>
      <c r="I13" s="714"/>
      <c r="J13" s="714"/>
      <c r="K13" s="714"/>
      <c r="L13" s="715"/>
      <c r="M13" s="680"/>
      <c r="N13" s="494"/>
      <c r="O13" s="494"/>
      <c r="P13" s="494"/>
    </row>
    <row r="14" spans="1:22" ht="15.75" customHeight="1" thickTop="1">
      <c r="A14" s="680"/>
      <c r="B14" s="712" t="s">
        <v>4940</v>
      </c>
      <c r="C14" s="681"/>
      <c r="D14" s="681"/>
      <c r="E14" s="680"/>
      <c r="F14" s="681"/>
      <c r="G14" s="681"/>
      <c r="H14" s="680"/>
      <c r="I14" s="681"/>
      <c r="J14" s="681"/>
      <c r="K14" s="680"/>
      <c r="L14" s="680"/>
      <c r="M14" s="680"/>
      <c r="N14" s="494"/>
      <c r="O14" s="494"/>
      <c r="P14" s="494"/>
    </row>
    <row r="15" spans="1:22" ht="17.25" customHeight="1" thickBot="1">
      <c r="A15" s="680"/>
      <c r="B15" s="685"/>
      <c r="C15" s="681" t="s">
        <v>4941</v>
      </c>
      <c r="D15" s="681" t="s">
        <v>4942</v>
      </c>
      <c r="E15" s="686"/>
      <c r="F15" s="681" t="s">
        <v>4943</v>
      </c>
      <c r="G15" s="681" t="s">
        <v>4942</v>
      </c>
      <c r="H15" s="687"/>
      <c r="I15" s="676" t="s">
        <v>4944</v>
      </c>
      <c r="J15" s="681" t="s">
        <v>4942</v>
      </c>
      <c r="K15" s="725" t="str">
        <f>IF(H15="","",H15*1.35)</f>
        <v/>
      </c>
      <c r="L15" s="681" t="s">
        <v>4947</v>
      </c>
      <c r="M15" s="724" t="str">
        <f>IF(K15="","",K15+N15)</f>
        <v/>
      </c>
      <c r="N15" s="688">
        <f>H15*0.05</f>
        <v>0</v>
      </c>
      <c r="O15" s="689"/>
      <c r="P15" s="494"/>
    </row>
    <row r="16" spans="1:22" ht="14.25" customHeight="1" thickTop="1">
      <c r="A16" s="680"/>
      <c r="B16" s="680"/>
      <c r="C16" s="681"/>
      <c r="D16" s="681"/>
      <c r="E16" s="683"/>
      <c r="F16" s="681"/>
      <c r="G16" s="681"/>
      <c r="H16" s="684"/>
      <c r="I16" s="681"/>
      <c r="J16" s="681"/>
      <c r="K16" s="684"/>
      <c r="L16" s="680"/>
      <c r="M16" s="695"/>
      <c r="N16" s="689"/>
      <c r="O16" s="689"/>
      <c r="P16" s="494"/>
    </row>
    <row r="17" spans="1:15" ht="13" thickBot="1">
      <c r="A17" s="680"/>
      <c r="B17" s="685"/>
      <c r="C17" s="681" t="s">
        <v>4941</v>
      </c>
      <c r="D17" s="681" t="s">
        <v>4942</v>
      </c>
      <c r="E17" s="686"/>
      <c r="F17" s="681" t="s">
        <v>4943</v>
      </c>
      <c r="G17" s="681" t="s">
        <v>4942</v>
      </c>
      <c r="H17" s="687"/>
      <c r="I17" s="676" t="s">
        <v>4944</v>
      </c>
      <c r="J17" s="681" t="s">
        <v>4942</v>
      </c>
      <c r="K17" s="725" t="str">
        <f>IF(H17="","",H17*1.35)</f>
        <v/>
      </c>
      <c r="L17" s="681" t="s">
        <v>4947</v>
      </c>
      <c r="M17" s="724" t="str">
        <f>IF(K17="","",K17+N17)</f>
        <v/>
      </c>
      <c r="N17" s="688">
        <f>H17*0.05</f>
        <v>0</v>
      </c>
      <c r="O17" s="689"/>
    </row>
    <row r="18" spans="1:15" ht="14.25" customHeight="1" thickTop="1">
      <c r="A18" s="680"/>
      <c r="B18" s="680"/>
      <c r="C18" s="681"/>
      <c r="D18" s="681"/>
      <c r="E18" s="683"/>
      <c r="F18" s="681"/>
      <c r="G18" s="681"/>
      <c r="H18" s="684"/>
      <c r="I18" s="681"/>
      <c r="J18" s="681"/>
      <c r="K18" s="684"/>
      <c r="L18" s="680"/>
      <c r="M18" s="695"/>
      <c r="N18" s="689"/>
      <c r="O18" s="689"/>
    </row>
    <row r="19" spans="1:15" ht="13" thickBot="1">
      <c r="A19" s="680"/>
      <c r="B19" s="685"/>
      <c r="C19" s="681" t="s">
        <v>4941</v>
      </c>
      <c r="D19" s="681" t="s">
        <v>4942</v>
      </c>
      <c r="E19" s="686"/>
      <c r="F19" s="681" t="s">
        <v>4943</v>
      </c>
      <c r="G19" s="681" t="s">
        <v>4942</v>
      </c>
      <c r="H19" s="687"/>
      <c r="I19" s="676" t="s">
        <v>4944</v>
      </c>
      <c r="J19" s="681" t="s">
        <v>4942</v>
      </c>
      <c r="K19" s="725" t="str">
        <f>IF(H19="","",H19*1.35)</f>
        <v/>
      </c>
      <c r="L19" s="681" t="s">
        <v>4947</v>
      </c>
      <c r="M19" s="724" t="str">
        <f>IF(K19="","",K19+N19)</f>
        <v/>
      </c>
      <c r="N19" s="688">
        <f>H19*0.05</f>
        <v>0</v>
      </c>
      <c r="O19" s="689"/>
    </row>
    <row r="20" spans="1:15" ht="14.25" customHeight="1" thickTop="1">
      <c r="A20" s="680"/>
      <c r="B20" s="680"/>
      <c r="C20" s="681"/>
      <c r="D20" s="681"/>
      <c r="E20" s="683"/>
      <c r="F20" s="681"/>
      <c r="G20" s="681"/>
      <c r="H20" s="684"/>
      <c r="I20" s="681"/>
      <c r="J20" s="681"/>
      <c r="K20" s="684"/>
      <c r="L20" s="680"/>
      <c r="M20" s="695"/>
      <c r="N20" s="689"/>
      <c r="O20" s="689"/>
    </row>
    <row r="21" spans="1:15" ht="13" thickBot="1">
      <c r="A21" s="680"/>
      <c r="B21" s="685"/>
      <c r="C21" s="681" t="s">
        <v>4941</v>
      </c>
      <c r="D21" s="681" t="s">
        <v>4942</v>
      </c>
      <c r="E21" s="686"/>
      <c r="F21" s="681" t="s">
        <v>4943</v>
      </c>
      <c r="G21" s="681" t="s">
        <v>4942</v>
      </c>
      <c r="H21" s="687"/>
      <c r="I21" s="676" t="s">
        <v>4944</v>
      </c>
      <c r="J21" s="681" t="s">
        <v>4942</v>
      </c>
      <c r="K21" s="725" t="str">
        <f>IF(H21="","",H21*1.35)</f>
        <v/>
      </c>
      <c r="L21" s="681" t="s">
        <v>4947</v>
      </c>
      <c r="M21" s="724" t="str">
        <f>IF(K21="","",K21+N21)</f>
        <v/>
      </c>
      <c r="N21" s="688">
        <f>H21*0.05</f>
        <v>0</v>
      </c>
      <c r="O21" s="689"/>
    </row>
    <row r="22" spans="1:15" ht="14.25" customHeight="1" thickTop="1">
      <c r="A22" s="680"/>
      <c r="B22" s="680"/>
      <c r="C22" s="681"/>
      <c r="D22" s="681"/>
      <c r="E22" s="683"/>
      <c r="F22" s="681"/>
      <c r="G22" s="681"/>
      <c r="H22" s="684"/>
      <c r="I22" s="681"/>
      <c r="J22" s="681"/>
      <c r="K22" s="684"/>
      <c r="L22" s="680"/>
      <c r="M22" s="695"/>
      <c r="N22" s="689"/>
      <c r="O22" s="689"/>
    </row>
    <row r="23" spans="1:15" ht="13" thickBot="1">
      <c r="A23" s="680"/>
      <c r="B23" s="685"/>
      <c r="C23" s="681" t="s">
        <v>4941</v>
      </c>
      <c r="D23" s="681" t="s">
        <v>4942</v>
      </c>
      <c r="E23" s="686"/>
      <c r="F23" s="681" t="s">
        <v>4943</v>
      </c>
      <c r="G23" s="681" t="s">
        <v>4942</v>
      </c>
      <c r="H23" s="687"/>
      <c r="I23" s="676" t="s">
        <v>4944</v>
      </c>
      <c r="J23" s="681" t="s">
        <v>4942</v>
      </c>
      <c r="K23" s="725" t="str">
        <f>IF(H23="","",H23*1.35)</f>
        <v/>
      </c>
      <c r="L23" s="681" t="s">
        <v>4947</v>
      </c>
      <c r="M23" s="724" t="str">
        <f>IF(K23="","",K23+N23)</f>
        <v/>
      </c>
      <c r="N23" s="688">
        <f>H23*0.05</f>
        <v>0</v>
      </c>
      <c r="O23" s="689"/>
    </row>
    <row r="24" spans="1:15" ht="14.25" customHeight="1" thickTop="1">
      <c r="A24" s="680"/>
      <c r="B24" s="680"/>
      <c r="C24" s="681"/>
      <c r="D24" s="681"/>
      <c r="E24" s="683"/>
      <c r="F24" s="681"/>
      <c r="G24" s="681"/>
      <c r="H24" s="684"/>
      <c r="I24" s="681"/>
      <c r="J24" s="681"/>
      <c r="K24" s="684"/>
      <c r="L24" s="680"/>
      <c r="M24" s="695"/>
      <c r="N24" s="689"/>
      <c r="O24" s="689"/>
    </row>
    <row r="25" spans="1:15" ht="13" thickBot="1">
      <c r="A25" s="680"/>
      <c r="B25" s="685"/>
      <c r="C25" s="681" t="s">
        <v>4941</v>
      </c>
      <c r="D25" s="681" t="s">
        <v>4942</v>
      </c>
      <c r="E25" s="686"/>
      <c r="F25" s="681" t="s">
        <v>4943</v>
      </c>
      <c r="G25" s="681" t="s">
        <v>4942</v>
      </c>
      <c r="H25" s="687"/>
      <c r="I25" s="676" t="s">
        <v>4944</v>
      </c>
      <c r="J25" s="681" t="s">
        <v>4942</v>
      </c>
      <c r="K25" s="725" t="str">
        <f>IF(H25="","",H25*1.35)</f>
        <v/>
      </c>
      <c r="L25" s="681" t="s">
        <v>4947</v>
      </c>
      <c r="M25" s="724" t="str">
        <f>IF(K25="","",K25+N25)</f>
        <v/>
      </c>
      <c r="N25" s="688">
        <f>H25*0.05</f>
        <v>0</v>
      </c>
      <c r="O25" s="689"/>
    </row>
    <row r="26" spans="1:15" ht="14.25" customHeight="1" thickTop="1">
      <c r="A26" s="680"/>
      <c r="B26" s="680"/>
      <c r="C26" s="681"/>
      <c r="D26" s="681"/>
      <c r="E26" s="683"/>
      <c r="F26" s="681"/>
      <c r="G26" s="681"/>
      <c r="H26" s="684"/>
      <c r="I26" s="681"/>
      <c r="J26" s="681"/>
      <c r="K26" s="684"/>
      <c r="L26" s="680"/>
      <c r="M26" s="695"/>
      <c r="N26" s="689"/>
      <c r="O26" s="689"/>
    </row>
    <row r="27" spans="1:15" ht="13" thickBot="1">
      <c r="A27" s="680"/>
      <c r="B27" s="685"/>
      <c r="C27" s="681" t="s">
        <v>4941</v>
      </c>
      <c r="D27" s="681" t="s">
        <v>4942</v>
      </c>
      <c r="E27" s="686"/>
      <c r="F27" s="681" t="s">
        <v>4943</v>
      </c>
      <c r="G27" s="681" t="s">
        <v>4942</v>
      </c>
      <c r="H27" s="687"/>
      <c r="I27" s="676" t="s">
        <v>4944</v>
      </c>
      <c r="J27" s="681" t="s">
        <v>4942</v>
      </c>
      <c r="K27" s="725" t="str">
        <f>IF(H27="","",H27*1.35)</f>
        <v/>
      </c>
      <c r="L27" s="681" t="s">
        <v>4947</v>
      </c>
      <c r="M27" s="724" t="str">
        <f>IF(K27="","",K27+N27)</f>
        <v/>
      </c>
      <c r="N27" s="688">
        <f>H27*0.05</f>
        <v>0</v>
      </c>
      <c r="O27" s="689"/>
    </row>
    <row r="28" spans="1:15" ht="14.25" customHeight="1" thickTop="1">
      <c r="A28" s="680"/>
      <c r="B28" s="680"/>
      <c r="C28" s="681"/>
      <c r="D28" s="681"/>
      <c r="E28" s="683"/>
      <c r="F28" s="681"/>
      <c r="G28" s="681"/>
      <c r="H28" s="684"/>
      <c r="I28" s="681"/>
      <c r="J28" s="681"/>
      <c r="K28" s="684"/>
      <c r="L28" s="680"/>
      <c r="M28" s="695"/>
      <c r="N28" s="689"/>
      <c r="O28" s="689"/>
    </row>
    <row r="29" spans="1:15" ht="13" thickBot="1">
      <c r="A29" s="680"/>
      <c r="B29" s="685"/>
      <c r="C29" s="681" t="s">
        <v>4941</v>
      </c>
      <c r="D29" s="681" t="s">
        <v>4942</v>
      </c>
      <c r="E29" s="686"/>
      <c r="F29" s="681" t="s">
        <v>4943</v>
      </c>
      <c r="G29" s="681" t="s">
        <v>4942</v>
      </c>
      <c r="H29" s="687"/>
      <c r="I29" s="676" t="s">
        <v>4944</v>
      </c>
      <c r="J29" s="681" t="s">
        <v>4942</v>
      </c>
      <c r="K29" s="725" t="str">
        <f>IF(H29="","",H29*1.35)</f>
        <v/>
      </c>
      <c r="L29" s="681" t="s">
        <v>4947</v>
      </c>
      <c r="M29" s="724" t="str">
        <f>IF(K29="","",K29+N29)</f>
        <v/>
      </c>
      <c r="N29" s="688">
        <f>H29*0.05</f>
        <v>0</v>
      </c>
      <c r="O29" s="689"/>
    </row>
    <row r="30" spans="1:15" ht="14.25" customHeight="1" thickTop="1">
      <c r="A30" s="680"/>
      <c r="B30" s="680"/>
      <c r="C30" s="681"/>
      <c r="D30" s="681"/>
      <c r="E30" s="683"/>
      <c r="F30" s="681"/>
      <c r="G30" s="681"/>
      <c r="H30" s="684"/>
      <c r="I30" s="681"/>
      <c r="J30" s="681"/>
      <c r="K30" s="684"/>
      <c r="L30" s="680"/>
      <c r="M30" s="695"/>
      <c r="N30" s="689"/>
      <c r="O30" s="689"/>
    </row>
    <row r="31" spans="1:15" ht="13" thickBot="1">
      <c r="A31" s="680"/>
      <c r="B31" s="685"/>
      <c r="C31" s="681" t="s">
        <v>4941</v>
      </c>
      <c r="D31" s="681" t="s">
        <v>4942</v>
      </c>
      <c r="E31" s="686"/>
      <c r="F31" s="681" t="s">
        <v>4943</v>
      </c>
      <c r="G31" s="681" t="s">
        <v>4942</v>
      </c>
      <c r="H31" s="687"/>
      <c r="I31" s="676" t="s">
        <v>4944</v>
      </c>
      <c r="J31" s="681" t="s">
        <v>4942</v>
      </c>
      <c r="K31" s="725" t="str">
        <f>IF(H31="","",H31*1.35)</f>
        <v/>
      </c>
      <c r="L31" s="681" t="s">
        <v>4947</v>
      </c>
      <c r="M31" s="724" t="str">
        <f>IF(K31="","",K31+N31)</f>
        <v/>
      </c>
      <c r="N31" s="688">
        <f>H31*0.05</f>
        <v>0</v>
      </c>
      <c r="O31" s="689"/>
    </row>
    <row r="32" spans="1:15" ht="14.25" customHeight="1" thickTop="1">
      <c r="A32" s="680"/>
      <c r="B32" s="680"/>
      <c r="C32" s="681"/>
      <c r="D32" s="681"/>
      <c r="E32" s="683"/>
      <c r="F32" s="681"/>
      <c r="G32" s="681"/>
      <c r="H32" s="684"/>
      <c r="I32" s="681"/>
      <c r="J32" s="681"/>
      <c r="K32" s="684"/>
      <c r="L32" s="680"/>
      <c r="M32" s="695"/>
      <c r="N32" s="689"/>
      <c r="O32" s="689"/>
    </row>
    <row r="33" spans="1:23" ht="13" thickBot="1">
      <c r="A33" s="680"/>
      <c r="B33" s="685"/>
      <c r="C33" s="681" t="s">
        <v>4941</v>
      </c>
      <c r="D33" s="681" t="s">
        <v>4942</v>
      </c>
      <c r="E33" s="686"/>
      <c r="F33" s="681" t="s">
        <v>4943</v>
      </c>
      <c r="G33" s="681" t="s">
        <v>4942</v>
      </c>
      <c r="H33" s="687"/>
      <c r="I33" s="676" t="s">
        <v>4944</v>
      </c>
      <c r="J33" s="681" t="s">
        <v>4942</v>
      </c>
      <c r="K33" s="725" t="str">
        <f>IF(H33="","",H33*1.35)</f>
        <v/>
      </c>
      <c r="L33" s="681" t="s">
        <v>4947</v>
      </c>
      <c r="M33" s="724" t="str">
        <f>IF(K33="","",K33+N33)</f>
        <v/>
      </c>
      <c r="N33" s="688">
        <f>H33*0.05</f>
        <v>0</v>
      </c>
      <c r="O33" s="689"/>
      <c r="P33" s="494"/>
      <c r="Q33" s="494"/>
      <c r="R33" s="494"/>
      <c r="S33" s="494"/>
      <c r="T33" s="494"/>
      <c r="U33" s="494"/>
      <c r="V33" s="494"/>
      <c r="W33" s="494"/>
    </row>
    <row r="34" spans="1:23" ht="14.25" customHeight="1" thickTop="1">
      <c r="A34" s="680"/>
      <c r="B34" s="680"/>
      <c r="C34" s="681"/>
      <c r="D34" s="681"/>
      <c r="E34" s="683"/>
      <c r="F34" s="681"/>
      <c r="G34" s="681"/>
      <c r="H34" s="684"/>
      <c r="I34" s="681"/>
      <c r="J34" s="681"/>
      <c r="K34" s="684"/>
      <c r="L34" s="680"/>
      <c r="M34" s="695"/>
      <c r="N34" s="689"/>
      <c r="O34" s="689"/>
      <c r="P34" s="494"/>
      <c r="Q34" s="494"/>
      <c r="R34" s="494"/>
      <c r="S34" s="494"/>
      <c r="T34" s="494"/>
      <c r="U34" s="494"/>
      <c r="V34" s="494"/>
      <c r="W34" s="494"/>
    </row>
    <row r="35" spans="1:23" ht="13" thickBot="1">
      <c r="A35" s="680"/>
      <c r="B35" s="685"/>
      <c r="C35" s="681" t="s">
        <v>4941</v>
      </c>
      <c r="D35" s="681" t="s">
        <v>4942</v>
      </c>
      <c r="E35" s="686"/>
      <c r="F35" s="681" t="s">
        <v>4943</v>
      </c>
      <c r="G35" s="681" t="s">
        <v>4942</v>
      </c>
      <c r="H35" s="687"/>
      <c r="I35" s="676" t="s">
        <v>4944</v>
      </c>
      <c r="J35" s="681" t="s">
        <v>4942</v>
      </c>
      <c r="K35" s="725" t="str">
        <f>IF(H35="","",H35*1.35)</f>
        <v/>
      </c>
      <c r="L35" s="681" t="s">
        <v>4947</v>
      </c>
      <c r="M35" s="724" t="str">
        <f>IF(K35="","",K35+N35)</f>
        <v/>
      </c>
      <c r="N35" s="688">
        <f>H35*0.05</f>
        <v>0</v>
      </c>
      <c r="O35" s="689"/>
      <c r="P35" s="494"/>
      <c r="Q35" s="494"/>
      <c r="R35" s="494"/>
      <c r="S35" s="494"/>
      <c r="T35" s="494"/>
      <c r="U35" s="494"/>
      <c r="V35" s="494"/>
      <c r="W35" s="494"/>
    </row>
    <row r="36" spans="1:23" ht="14.25" customHeight="1" thickTop="1">
      <c r="A36" s="680"/>
      <c r="B36" s="680"/>
      <c r="C36" s="681"/>
      <c r="D36" s="681"/>
      <c r="E36" s="683"/>
      <c r="F36" s="681"/>
      <c r="G36" s="681"/>
      <c r="H36" s="684"/>
      <c r="I36" s="681"/>
      <c r="J36" s="681"/>
      <c r="K36" s="684"/>
      <c r="L36" s="680"/>
      <c r="M36" s="695"/>
      <c r="N36" s="689"/>
      <c r="O36" s="689"/>
      <c r="P36" s="494"/>
      <c r="Q36" s="494"/>
      <c r="R36" s="494"/>
      <c r="S36" s="494"/>
      <c r="T36" s="494"/>
      <c r="U36" s="494"/>
      <c r="V36" s="494"/>
      <c r="W36" s="494"/>
    </row>
    <row r="37" spans="1:23" ht="13" thickBot="1">
      <c r="A37" s="680"/>
      <c r="B37" s="685"/>
      <c r="C37" s="681" t="s">
        <v>4941</v>
      </c>
      <c r="D37" s="681" t="s">
        <v>4942</v>
      </c>
      <c r="E37" s="686"/>
      <c r="F37" s="681" t="s">
        <v>4943</v>
      </c>
      <c r="G37" s="681" t="s">
        <v>4942</v>
      </c>
      <c r="H37" s="687"/>
      <c r="I37" s="676" t="s">
        <v>4944</v>
      </c>
      <c r="J37" s="681" t="s">
        <v>4942</v>
      </c>
      <c r="K37" s="725" t="str">
        <f>IF(H37="","",H37*1.35)</f>
        <v/>
      </c>
      <c r="L37" s="681" t="s">
        <v>4947</v>
      </c>
      <c r="M37" s="724" t="str">
        <f>IF(K37="","",K37+N37)</f>
        <v/>
      </c>
      <c r="N37" s="688">
        <f>H37*0.05</f>
        <v>0</v>
      </c>
      <c r="O37" s="689"/>
      <c r="P37" s="494"/>
      <c r="Q37" s="494"/>
      <c r="R37" s="494"/>
      <c r="S37" s="494"/>
      <c r="T37" s="494"/>
      <c r="U37" s="494"/>
      <c r="V37" s="494"/>
      <c r="W37" s="494"/>
    </row>
    <row r="38" spans="1:23" ht="14.25" customHeight="1" thickTop="1">
      <c r="A38" s="680"/>
      <c r="B38" s="680"/>
      <c r="C38" s="681"/>
      <c r="D38" s="681"/>
      <c r="E38" s="683"/>
      <c r="F38" s="681"/>
      <c r="G38" s="681"/>
      <c r="H38" s="684"/>
      <c r="I38" s="681"/>
      <c r="J38" s="681"/>
      <c r="K38" s="684"/>
      <c r="L38" s="680"/>
      <c r="M38" s="695"/>
      <c r="N38" s="689"/>
      <c r="O38" s="689"/>
      <c r="P38" s="494"/>
      <c r="Q38" s="494"/>
      <c r="R38" s="494"/>
      <c r="S38" s="494"/>
      <c r="T38" s="494"/>
      <c r="U38" s="494"/>
      <c r="V38" s="494"/>
      <c r="W38" s="494"/>
    </row>
    <row r="39" spans="1:23" ht="13" thickBot="1">
      <c r="A39" s="680"/>
      <c r="B39" s="685"/>
      <c r="C39" s="681" t="s">
        <v>4941</v>
      </c>
      <c r="D39" s="681" t="s">
        <v>4942</v>
      </c>
      <c r="E39" s="686"/>
      <c r="F39" s="681" t="s">
        <v>4943</v>
      </c>
      <c r="G39" s="681" t="s">
        <v>4942</v>
      </c>
      <c r="H39" s="687"/>
      <c r="I39" s="676" t="s">
        <v>4944</v>
      </c>
      <c r="J39" s="681" t="s">
        <v>4942</v>
      </c>
      <c r="K39" s="725" t="str">
        <f>IF(H39="","",H39*1.35)</f>
        <v/>
      </c>
      <c r="L39" s="681" t="s">
        <v>4947</v>
      </c>
      <c r="M39" s="724" t="str">
        <f>IF(K39="","",K39+N39)</f>
        <v/>
      </c>
      <c r="N39" s="688">
        <f>H39*0.05</f>
        <v>0</v>
      </c>
      <c r="O39" s="689"/>
      <c r="P39" s="494"/>
      <c r="Q39" s="494"/>
      <c r="R39" s="494"/>
      <c r="S39" s="494"/>
      <c r="T39" s="494"/>
      <c r="U39" s="494"/>
      <c r="V39" s="494"/>
      <c r="W39" s="494"/>
    </row>
    <row r="40" spans="1:23" ht="21.75" customHeight="1" thickTop="1">
      <c r="A40" s="680"/>
      <c r="B40" s="680"/>
      <c r="C40" s="681"/>
      <c r="D40" s="681"/>
      <c r="E40" s="683"/>
      <c r="F40" s="681"/>
      <c r="G40" s="681"/>
      <c r="H40" s="684"/>
      <c r="I40" s="681"/>
      <c r="J40" s="681"/>
      <c r="K40" s="684"/>
      <c r="L40" s="680"/>
      <c r="M40" s="695"/>
      <c r="N40" s="689"/>
      <c r="O40" s="689"/>
      <c r="P40" s="494"/>
      <c r="Q40" s="494"/>
      <c r="R40" s="494"/>
      <c r="S40" s="494"/>
      <c r="T40" s="494"/>
      <c r="U40" s="494"/>
      <c r="V40" s="494"/>
      <c r="W40" s="494"/>
    </row>
    <row r="41" spans="1:23" ht="13">
      <c r="A41" s="702"/>
      <c r="B41" s="702"/>
      <c r="C41" s="700"/>
      <c r="D41" s="700"/>
      <c r="E41" s="708"/>
      <c r="F41" s="700"/>
      <c r="G41" s="700"/>
      <c r="H41" s="709"/>
      <c r="I41" s="703"/>
      <c r="J41" s="700"/>
      <c r="K41" s="704"/>
      <c r="L41" s="738" t="s">
        <v>4717</v>
      </c>
      <c r="M41" s="726">
        <f>SUM(M15:M39)</f>
        <v>0</v>
      </c>
      <c r="N41" s="705"/>
      <c r="O41" s="706"/>
      <c r="P41" s="586"/>
      <c r="Q41" s="586"/>
      <c r="R41" s="586"/>
      <c r="S41" s="586"/>
      <c r="T41" s="586"/>
      <c r="U41" s="586"/>
      <c r="V41" s="586"/>
      <c r="W41" s="586"/>
    </row>
    <row r="42" spans="1:23" ht="21.75" customHeight="1" thickBot="1">
      <c r="A42" s="696"/>
      <c r="B42" s="696"/>
      <c r="C42" s="697"/>
      <c r="D42" s="697"/>
      <c r="E42" s="690"/>
      <c r="F42" s="697"/>
      <c r="G42" s="697"/>
      <c r="H42" s="699"/>
      <c r="I42" s="697"/>
      <c r="J42" s="697"/>
      <c r="K42" s="699"/>
      <c r="L42" s="696"/>
      <c r="M42" s="690"/>
      <c r="N42" s="689"/>
      <c r="O42" s="689"/>
      <c r="P42" s="494"/>
      <c r="Q42" s="494"/>
      <c r="R42" s="494"/>
      <c r="S42" s="494"/>
      <c r="T42" s="494"/>
      <c r="U42" s="494"/>
      <c r="V42" s="494"/>
      <c r="W42" s="494"/>
    </row>
    <row r="43" spans="1:23" ht="21.75" customHeight="1" thickTop="1" thickBot="1">
      <c r="A43" s="680"/>
      <c r="B43" s="696"/>
      <c r="C43" s="697"/>
      <c r="D43" s="697"/>
      <c r="E43" s="690"/>
      <c r="F43" s="697"/>
      <c r="G43" s="697"/>
      <c r="H43" s="699"/>
      <c r="I43" s="697"/>
      <c r="J43" s="697"/>
      <c r="K43" s="699"/>
      <c r="L43" s="680"/>
      <c r="M43" s="683"/>
      <c r="N43" s="689"/>
      <c r="O43" s="689"/>
      <c r="P43" s="494"/>
      <c r="Q43" s="494"/>
      <c r="R43" s="494"/>
      <c r="S43" s="494"/>
      <c r="T43" s="494"/>
      <c r="U43" s="494"/>
      <c r="V43" s="494"/>
      <c r="W43" s="494"/>
    </row>
    <row r="44" spans="1:23" ht="14" thickTop="1" thickBot="1">
      <c r="A44" s="680"/>
      <c r="B44" s="716" t="s">
        <v>4955</v>
      </c>
      <c r="C44" s="717"/>
      <c r="D44" s="717"/>
      <c r="E44" s="718"/>
      <c r="F44" s="717"/>
      <c r="G44" s="717"/>
      <c r="H44" s="719"/>
      <c r="I44" s="720"/>
      <c r="J44" s="717"/>
      <c r="K44" s="721"/>
      <c r="L44" s="681"/>
      <c r="M44" s="683"/>
      <c r="N44" s="688"/>
      <c r="O44" s="689"/>
      <c r="P44" s="494"/>
      <c r="Q44" s="494"/>
      <c r="R44" s="494"/>
      <c r="S44" s="494"/>
      <c r="T44" s="494"/>
      <c r="U44" s="494"/>
      <c r="V44" s="494"/>
      <c r="W44" s="494"/>
    </row>
    <row r="45" spans="1:23" ht="21.75" customHeight="1" thickTop="1">
      <c r="A45" s="680"/>
      <c r="B45" s="685"/>
      <c r="C45" s="681" t="s">
        <v>4941</v>
      </c>
      <c r="D45" s="681" t="s">
        <v>4942</v>
      </c>
      <c r="E45" s="686"/>
      <c r="F45" s="681" t="s">
        <v>4943</v>
      </c>
      <c r="G45" s="681" t="s">
        <v>4942</v>
      </c>
      <c r="H45" s="687"/>
      <c r="I45" s="676" t="s">
        <v>4944</v>
      </c>
      <c r="J45" s="681"/>
      <c r="K45" s="691" t="str">
        <f>IF(H45="","",H45*1.35)</f>
        <v/>
      </c>
      <c r="L45" s="681"/>
      <c r="M45" s="683"/>
      <c r="N45" s="688" t="e">
        <v>#VALUE!</v>
      </c>
      <c r="O45" s="689"/>
      <c r="P45" s="494"/>
      <c r="Q45" s="494"/>
      <c r="R45" s="494"/>
      <c r="S45" s="494"/>
      <c r="T45" s="494"/>
      <c r="U45" s="494"/>
      <c r="V45" s="494"/>
      <c r="W45" s="494"/>
    </row>
    <row r="46" spans="1:23">
      <c r="A46" s="680"/>
      <c r="B46" s="680"/>
      <c r="C46" s="681"/>
      <c r="D46" s="681"/>
      <c r="E46" s="683"/>
      <c r="F46" s="681"/>
      <c r="G46" s="681"/>
      <c r="H46" s="684"/>
      <c r="I46" s="681"/>
      <c r="J46" s="681"/>
      <c r="K46" s="684"/>
      <c r="L46" s="680"/>
      <c r="M46" s="683"/>
      <c r="N46" s="689"/>
      <c r="O46" s="689"/>
      <c r="P46" s="494"/>
      <c r="Q46" s="494"/>
      <c r="R46" s="494"/>
      <c r="S46" s="494"/>
      <c r="T46" s="494"/>
      <c r="U46" s="494"/>
      <c r="V46" s="494"/>
      <c r="W46" s="494"/>
    </row>
    <row r="47" spans="1:23" ht="21.75" customHeight="1">
      <c r="A47" s="680"/>
      <c r="B47" s="685"/>
      <c r="C47" s="681" t="s">
        <v>4941</v>
      </c>
      <c r="D47" s="681" t="s">
        <v>4942</v>
      </c>
      <c r="E47" s="686"/>
      <c r="F47" s="681" t="s">
        <v>4943</v>
      </c>
      <c r="G47" s="681" t="s">
        <v>4942</v>
      </c>
      <c r="H47" s="687"/>
      <c r="I47" s="676" t="s">
        <v>4944</v>
      </c>
      <c r="J47" s="681"/>
      <c r="K47" s="691" t="str">
        <f>IF(H47="","",H47*1.35)</f>
        <v/>
      </c>
      <c r="L47" s="681"/>
      <c r="M47" s="683"/>
      <c r="N47" s="688" t="e">
        <v>#VALUE!</v>
      </c>
      <c r="O47" s="689"/>
      <c r="P47" s="494"/>
      <c r="Q47" s="494"/>
      <c r="R47" s="494"/>
      <c r="S47" s="494"/>
      <c r="T47" s="494"/>
      <c r="U47" s="494"/>
      <c r="V47" s="494"/>
      <c r="W47" s="494"/>
    </row>
    <row r="48" spans="1:23">
      <c r="A48" s="680"/>
      <c r="B48" s="680"/>
      <c r="C48" s="681"/>
      <c r="D48" s="681"/>
      <c r="E48" s="683"/>
      <c r="F48" s="681"/>
      <c r="G48" s="681"/>
      <c r="H48" s="684"/>
      <c r="I48" s="681"/>
      <c r="J48" s="681"/>
      <c r="K48" s="684"/>
      <c r="L48" s="680"/>
      <c r="M48" s="683"/>
      <c r="N48" s="689"/>
      <c r="O48" s="689"/>
      <c r="P48" s="494"/>
      <c r="Q48" s="494"/>
      <c r="R48" s="494"/>
      <c r="S48" s="494"/>
      <c r="T48" s="494"/>
      <c r="U48" s="494"/>
      <c r="V48" s="494"/>
      <c r="W48" s="494"/>
    </row>
    <row r="49" spans="1:23" ht="21.75" customHeight="1">
      <c r="A49" s="680"/>
      <c r="B49" s="685"/>
      <c r="C49" s="681" t="s">
        <v>4941</v>
      </c>
      <c r="D49" s="681" t="s">
        <v>4942</v>
      </c>
      <c r="E49" s="686"/>
      <c r="F49" s="681" t="s">
        <v>4943</v>
      </c>
      <c r="G49" s="681" t="s">
        <v>4942</v>
      </c>
      <c r="H49" s="687"/>
      <c r="I49" s="676" t="s">
        <v>4944</v>
      </c>
      <c r="J49" s="681"/>
      <c r="K49" s="691" t="str">
        <f>IF(H49="","",H49*1.35)</f>
        <v/>
      </c>
      <c r="L49" s="681"/>
      <c r="M49" s="683"/>
      <c r="N49" s="688" t="e">
        <v>#VALUE!</v>
      </c>
      <c r="O49" s="689"/>
      <c r="P49" s="494"/>
      <c r="Q49" s="494"/>
      <c r="R49" s="494"/>
      <c r="S49" s="494"/>
      <c r="T49" s="494"/>
      <c r="U49" s="494"/>
      <c r="V49" s="494"/>
      <c r="W49" s="494"/>
    </row>
    <row r="50" spans="1:23">
      <c r="A50" s="680"/>
      <c r="B50" s="680"/>
      <c r="C50" s="681"/>
      <c r="D50" s="681"/>
      <c r="E50" s="683"/>
      <c r="F50" s="681"/>
      <c r="G50" s="681"/>
      <c r="H50" s="684"/>
      <c r="I50" s="681"/>
      <c r="J50" s="681"/>
      <c r="K50" s="684"/>
      <c r="L50" s="680"/>
      <c r="M50" s="683"/>
      <c r="N50" s="689"/>
      <c r="O50" s="689"/>
      <c r="P50" s="494"/>
      <c r="Q50" s="494"/>
      <c r="R50" s="494"/>
      <c r="S50" s="494"/>
      <c r="T50" s="494"/>
      <c r="U50" s="494"/>
      <c r="V50" s="494"/>
      <c r="W50" s="494"/>
    </row>
    <row r="51" spans="1:23" ht="21.75" customHeight="1">
      <c r="A51" s="680"/>
      <c r="B51" s="685"/>
      <c r="C51" s="681" t="s">
        <v>4941</v>
      </c>
      <c r="D51" s="681" t="s">
        <v>4942</v>
      </c>
      <c r="E51" s="686"/>
      <c r="F51" s="681" t="s">
        <v>4943</v>
      </c>
      <c r="G51" s="681" t="s">
        <v>4942</v>
      </c>
      <c r="H51" s="687"/>
      <c r="I51" s="676" t="s">
        <v>4944</v>
      </c>
      <c r="J51" s="681"/>
      <c r="K51" s="691" t="str">
        <f>IF(H51="","",H51*1.35)</f>
        <v/>
      </c>
      <c r="L51" s="681"/>
      <c r="M51" s="683"/>
      <c r="N51" s="688" t="e">
        <v>#VALUE!</v>
      </c>
      <c r="O51" s="689"/>
      <c r="P51" s="494"/>
      <c r="Q51" s="494"/>
      <c r="R51" s="494"/>
      <c r="S51" s="494"/>
      <c r="T51" s="494"/>
      <c r="U51" s="494"/>
      <c r="V51" s="494"/>
      <c r="W51" s="494"/>
    </row>
    <row r="52" spans="1:23" ht="21.75" customHeight="1">
      <c r="A52" s="680"/>
      <c r="B52" s="722"/>
      <c r="C52" s="681"/>
      <c r="D52" s="681"/>
      <c r="E52" s="693"/>
      <c r="F52" s="681"/>
      <c r="G52" s="681"/>
      <c r="H52" s="694"/>
      <c r="I52" s="1941" t="s">
        <v>4717</v>
      </c>
      <c r="J52" s="1731"/>
      <c r="K52" s="735">
        <f>SUM(K45:K51)</f>
        <v>0</v>
      </c>
      <c r="L52" s="681"/>
      <c r="M52" s="683"/>
      <c r="N52" s="688"/>
      <c r="O52" s="689"/>
      <c r="P52" s="494"/>
      <c r="Q52" s="494"/>
      <c r="R52" s="494"/>
      <c r="S52" s="494"/>
      <c r="T52" s="494"/>
      <c r="U52" s="494"/>
      <c r="V52" s="494"/>
      <c r="W52" s="494"/>
    </row>
    <row r="53" spans="1:23" ht="13">
      <c r="A53" s="680"/>
      <c r="B53" s="680"/>
      <c r="C53" s="681"/>
      <c r="D53" s="681"/>
      <c r="E53" s="693"/>
      <c r="F53" s="681"/>
      <c r="G53" s="681"/>
      <c r="H53" s="694"/>
      <c r="I53" s="676"/>
      <c r="J53" s="681"/>
      <c r="K53" s="701"/>
      <c r="L53" s="681"/>
      <c r="M53" s="698"/>
      <c r="N53" s="688"/>
      <c r="O53" s="689"/>
      <c r="P53" s="494"/>
      <c r="Q53" s="494"/>
      <c r="R53" s="494"/>
      <c r="S53" s="494"/>
      <c r="T53" s="494"/>
      <c r="U53" s="494"/>
      <c r="V53" s="494"/>
      <c r="W53" s="494"/>
    </row>
    <row r="54" spans="1:23" ht="21.75" customHeight="1">
      <c r="A54" s="680"/>
      <c r="B54" s="678"/>
      <c r="C54" s="676"/>
      <c r="D54" s="676"/>
      <c r="E54" s="676"/>
      <c r="F54" s="1941" t="s">
        <v>4956</v>
      </c>
      <c r="G54" s="1731"/>
      <c r="H54" s="1731"/>
      <c r="I54" s="1731"/>
      <c r="J54" s="1731"/>
      <c r="K54" s="1952">
        <f>M41+K52</f>
        <v>0</v>
      </c>
      <c r="L54" s="1953"/>
      <c r="M54" s="681"/>
      <c r="N54" s="494"/>
      <c r="O54" s="494"/>
      <c r="P54" s="494"/>
      <c r="Q54" s="494"/>
      <c r="R54" s="494"/>
      <c r="S54" s="494"/>
      <c r="T54" s="494"/>
      <c r="U54" s="494"/>
      <c r="V54" s="494"/>
      <c r="W54" s="494"/>
    </row>
    <row r="55" spans="1:23">
      <c r="A55" s="680"/>
      <c r="B55" s="680"/>
      <c r="C55" s="681"/>
      <c r="D55" s="681"/>
      <c r="E55" s="693"/>
      <c r="F55" s="681"/>
      <c r="G55" s="681"/>
      <c r="H55" s="694"/>
      <c r="I55" s="676"/>
      <c r="J55" s="681"/>
      <c r="K55" s="695"/>
      <c r="L55" s="681"/>
      <c r="M55" s="683"/>
      <c r="N55" s="688"/>
      <c r="O55" s="689"/>
      <c r="P55" s="494"/>
      <c r="Q55" s="494"/>
      <c r="R55" s="494"/>
      <c r="S55" s="494"/>
      <c r="T55" s="494"/>
      <c r="U55" s="494"/>
      <c r="V55" s="494"/>
      <c r="W55" s="494"/>
    </row>
    <row r="56" spans="1:23" ht="11.25" customHeight="1">
      <c r="A56" s="680"/>
      <c r="B56" s="680"/>
      <c r="C56" s="681"/>
      <c r="D56" s="494"/>
      <c r="E56" s="693"/>
      <c r="F56" s="681"/>
      <c r="G56" s="681"/>
      <c r="H56" s="694"/>
      <c r="I56" s="676"/>
      <c r="J56" s="681"/>
      <c r="K56" s="695"/>
      <c r="L56" s="681"/>
      <c r="M56" s="707"/>
      <c r="N56" s="688"/>
      <c r="O56" s="689"/>
      <c r="P56" s="494"/>
      <c r="Q56" s="494"/>
      <c r="R56" s="494"/>
      <c r="S56" s="494"/>
      <c r="T56" s="494"/>
      <c r="U56" s="494"/>
      <c r="V56" s="494"/>
      <c r="W56" s="494"/>
    </row>
    <row r="57" spans="1:23" ht="18" customHeight="1" thickBot="1">
      <c r="A57" s="680"/>
      <c r="C57" s="676"/>
      <c r="D57" s="676"/>
      <c r="E57" s="676"/>
      <c r="F57" s="676"/>
      <c r="G57" s="676"/>
      <c r="H57" s="676"/>
      <c r="I57" s="676"/>
      <c r="J57" s="681"/>
      <c r="K57" s="1942"/>
      <c r="L57" s="1943"/>
      <c r="M57" s="707" t="s">
        <v>4957</v>
      </c>
    </row>
    <row r="58" spans="1:23" ht="14">
      <c r="B58" s="1199"/>
      <c r="C58" s="1200"/>
      <c r="D58" s="1201"/>
      <c r="E58" s="1202"/>
      <c r="F58" s="1203"/>
      <c r="G58" s="1204"/>
      <c r="H58" s="1205"/>
      <c r="I58" s="1954"/>
      <c r="J58" s="1955"/>
      <c r="K58" s="1206"/>
      <c r="L58" s="1206"/>
      <c r="M58" s="1207"/>
      <c r="N58" s="1206"/>
      <c r="O58" s="1206"/>
      <c r="P58" s="1206"/>
      <c r="Q58" s="1206"/>
      <c r="R58" s="1206"/>
      <c r="S58" s="1206"/>
      <c r="T58" s="1206"/>
      <c r="U58" s="1206"/>
      <c r="V58" s="1208"/>
    </row>
    <row r="59" spans="1:23" ht="20">
      <c r="B59" s="1209" t="s">
        <v>4949</v>
      </c>
      <c r="C59" s="1188"/>
      <c r="D59" s="1189"/>
      <c r="E59" s="1190"/>
      <c r="F59" s="1188"/>
      <c r="G59" s="1191"/>
      <c r="H59" s="1192"/>
      <c r="I59" s="1193"/>
      <c r="J59" s="1188"/>
      <c r="K59" s="1194"/>
      <c r="L59" s="1188"/>
      <c r="M59" s="1195"/>
      <c r="N59" s="1197"/>
      <c r="O59" s="1198"/>
      <c r="P59" s="1196"/>
      <c r="Q59" s="1196"/>
      <c r="R59" s="494"/>
      <c r="S59" s="494"/>
      <c r="T59" s="494"/>
      <c r="U59" s="494"/>
      <c r="V59" s="1210"/>
    </row>
    <row r="60" spans="1:23" ht="20.5" thickBot="1">
      <c r="B60" s="1211"/>
      <c r="C60" s="1212"/>
      <c r="D60" s="1213"/>
      <c r="E60" s="1214"/>
      <c r="F60" s="1212"/>
      <c r="G60" s="1212"/>
      <c r="H60" s="1215"/>
      <c r="I60" s="1216"/>
      <c r="J60" s="1212"/>
      <c r="K60" s="1217"/>
      <c r="L60" s="1212"/>
      <c r="M60" s="1218"/>
      <c r="N60" s="1219"/>
      <c r="O60" s="1220"/>
      <c r="P60" s="1213"/>
      <c r="Q60" s="1213"/>
      <c r="R60" s="1221"/>
      <c r="S60" s="1221"/>
      <c r="T60" s="1221"/>
      <c r="U60" s="1221"/>
      <c r="V60" s="1222"/>
    </row>
    <row r="61" spans="1:23" ht="14.5">
      <c r="B61" s="576"/>
    </row>
    <row r="63" spans="1:23" ht="14.5">
      <c r="B63" s="576"/>
    </row>
    <row r="65" spans="2:2" customFormat="1">
      <c r="B65" s="577"/>
    </row>
    <row r="66" spans="2:2" customFormat="1" ht="15.5">
      <c r="B66" s="574"/>
    </row>
    <row r="67" spans="2:2" customFormat="1" ht="15.5">
      <c r="B67" s="574"/>
    </row>
    <row r="68" spans="2:2" customFormat="1" ht="15.5">
      <c r="B68" s="574"/>
    </row>
    <row r="69" spans="2:2" customFormat="1" ht="15.5">
      <c r="B69" s="574"/>
    </row>
    <row r="70" spans="2:2" customFormat="1" ht="15.5">
      <c r="B70" s="574"/>
    </row>
    <row r="71" spans="2:2" customFormat="1" ht="15.5">
      <c r="B71" s="574"/>
    </row>
    <row r="72" spans="2:2" customFormat="1" ht="15.5">
      <c r="B72" s="574"/>
    </row>
    <row r="73" spans="2:2" customFormat="1" ht="15.5">
      <c r="B73" s="574"/>
    </row>
    <row r="74" spans="2:2" customFormat="1" ht="15.5">
      <c r="B74" s="574"/>
    </row>
    <row r="75" spans="2:2" customFormat="1" ht="15.5">
      <c r="B75" s="568"/>
    </row>
    <row r="76" spans="2:2" customFormat="1" ht="15.5">
      <c r="B76" s="574"/>
    </row>
    <row r="77" spans="2:2" customFormat="1" ht="15.5">
      <c r="B77" s="574"/>
    </row>
    <row r="78" spans="2:2" customFormat="1" ht="15.5">
      <c r="B78" s="574"/>
    </row>
    <row r="79" spans="2:2" customFormat="1" ht="15.5">
      <c r="B79" s="574"/>
    </row>
    <row r="80" spans="2:2" customFormat="1" ht="15.5">
      <c r="B80" s="574"/>
    </row>
    <row r="81" spans="2:2" customFormat="1" ht="15.5">
      <c r="B81" s="574"/>
    </row>
    <row r="82" spans="2:2" customFormat="1" ht="15.5">
      <c r="B82" s="574"/>
    </row>
    <row r="83" spans="2:2" customFormat="1" ht="15.5">
      <c r="B83" s="574"/>
    </row>
    <row r="85" spans="2:2" customFormat="1">
      <c r="B85" s="577"/>
    </row>
    <row r="87" spans="2:2" customFormat="1">
      <c r="B87" s="577"/>
    </row>
    <row r="89" spans="2:2" customFormat="1" ht="15.5">
      <c r="B89" s="574"/>
    </row>
    <row r="90" spans="2:2" customFormat="1" ht="15.5">
      <c r="B90" s="574"/>
    </row>
    <row r="91" spans="2:2" customFormat="1" ht="15.5">
      <c r="B91" s="574"/>
    </row>
    <row r="92" spans="2:2" customFormat="1" ht="14.5">
      <c r="B92" s="576"/>
    </row>
    <row r="94" spans="2:2" customFormat="1" ht="14.5">
      <c r="B94" s="576"/>
    </row>
  </sheetData>
  <sheetProtection password="EF6F" sheet="1"/>
  <mergeCells count="8">
    <mergeCell ref="I58:J58"/>
    <mergeCell ref="K57:L57"/>
    <mergeCell ref="B6:L6"/>
    <mergeCell ref="B9:G9"/>
    <mergeCell ref="E11:H11"/>
    <mergeCell ref="K54:L54"/>
    <mergeCell ref="F54:J54"/>
    <mergeCell ref="I52:J52"/>
  </mergeCells>
  <conditionalFormatting sqref="K52">
    <cfRule type="cellIs" dxfId="5" priority="5" stopIfTrue="1" operator="equal">
      <formula>0</formula>
    </cfRule>
  </conditionalFormatting>
  <conditionalFormatting sqref="K54:L54">
    <cfRule type="cellIs" dxfId="4" priority="4" stopIfTrue="1" operator="equal">
      <formula>0</formula>
    </cfRule>
  </conditionalFormatting>
  <conditionalFormatting sqref="K57:L57">
    <cfRule type="cellIs" dxfId="3" priority="7" stopIfTrue="1" operator="equal">
      <formula>0</formula>
    </cfRule>
  </conditionalFormatting>
  <conditionalFormatting sqref="M41">
    <cfRule type="cellIs" dxfId="2" priority="6" stopIfTrue="1" operator="equal">
      <formula>0</formula>
    </cfRule>
  </conditionalFormatting>
  <pageMargins left="0" right="0" top="0.25" bottom="0.25" header="0.3" footer="0.3"/>
  <pageSetup scale="8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tabColor rgb="FF00B0F0"/>
  </sheetPr>
  <dimension ref="A1:I784"/>
  <sheetViews>
    <sheetView showGridLines="0" showRowColHeaders="0" workbookViewId="0">
      <selection activeCell="C13" sqref="C13"/>
    </sheetView>
  </sheetViews>
  <sheetFormatPr defaultColWidth="8.7265625" defaultRowHeight="12.5"/>
  <cols>
    <col min="1" max="1" width="9.26953125" style="667" customWidth="1"/>
    <col min="3" max="3" width="10.453125" style="289" customWidth="1"/>
    <col min="4" max="4" width="9.1796875" customWidth="1"/>
    <col min="6" max="6" width="9" customWidth="1"/>
    <col min="7" max="7" width="12.453125" customWidth="1"/>
    <col min="8" max="8" width="38.453125" customWidth="1"/>
    <col min="9" max="9" width="45.7265625" customWidth="1"/>
  </cols>
  <sheetData>
    <row r="1" spans="1:9" ht="47.25" customHeight="1">
      <c r="A1" s="1964" t="s">
        <v>4958</v>
      </c>
      <c r="B1" s="1965"/>
      <c r="C1" s="1965"/>
      <c r="D1" s="1966"/>
      <c r="E1" s="1966"/>
      <c r="F1" s="1966"/>
      <c r="G1" s="1966"/>
      <c r="H1" s="1966"/>
      <c r="I1" s="1966"/>
    </row>
    <row r="2" spans="1:9" ht="25">
      <c r="A2" s="621" t="s">
        <v>19</v>
      </c>
      <c r="B2" s="622" t="s">
        <v>2156</v>
      </c>
      <c r="C2" s="623"/>
      <c r="D2" s="624"/>
      <c r="E2" s="625"/>
      <c r="F2" s="626" t="s">
        <v>52</v>
      </c>
      <c r="G2" s="627" t="s">
        <v>4959</v>
      </c>
      <c r="H2" s="628" t="s">
        <v>2158</v>
      </c>
      <c r="I2" s="629" t="s">
        <v>2100</v>
      </c>
    </row>
    <row r="3" spans="1:9" ht="37.5">
      <c r="A3" s="621" t="s">
        <v>19</v>
      </c>
      <c r="B3" s="622" t="s">
        <v>2156</v>
      </c>
      <c r="C3" s="623"/>
      <c r="D3" s="624"/>
      <c r="E3" s="625"/>
      <c r="F3" s="626" t="s">
        <v>445</v>
      </c>
      <c r="G3" s="627" t="s">
        <v>4959</v>
      </c>
      <c r="H3" s="628" t="s">
        <v>2158</v>
      </c>
      <c r="I3" s="629" t="s">
        <v>4960</v>
      </c>
    </row>
    <row r="4" spans="1:9" ht="25">
      <c r="A4" s="621" t="s">
        <v>19</v>
      </c>
      <c r="B4" s="622" t="s">
        <v>2156</v>
      </c>
      <c r="C4" s="623"/>
      <c r="D4" s="624"/>
      <c r="E4" s="625"/>
      <c r="F4" s="626" t="s">
        <v>447</v>
      </c>
      <c r="G4" s="627" t="s">
        <v>4959</v>
      </c>
      <c r="H4" s="628" t="s">
        <v>2158</v>
      </c>
      <c r="I4" s="629" t="s">
        <v>2100</v>
      </c>
    </row>
    <row r="5" spans="1:9" ht="25">
      <c r="A5" s="621" t="s">
        <v>19</v>
      </c>
      <c r="B5" s="622" t="s">
        <v>2162</v>
      </c>
      <c r="C5" s="623"/>
      <c r="D5" s="624"/>
      <c r="E5" s="625"/>
      <c r="F5" s="626" t="s">
        <v>52</v>
      </c>
      <c r="G5" s="627" t="s">
        <v>4959</v>
      </c>
      <c r="H5" s="628" t="s">
        <v>2163</v>
      </c>
      <c r="I5" s="629" t="s">
        <v>2100</v>
      </c>
    </row>
    <row r="6" spans="1:9" ht="37.5">
      <c r="A6" s="621" t="s">
        <v>19</v>
      </c>
      <c r="B6" s="622" t="s">
        <v>2162</v>
      </c>
      <c r="C6" s="623"/>
      <c r="D6" s="624"/>
      <c r="E6" s="625"/>
      <c r="F6" s="626" t="s">
        <v>445</v>
      </c>
      <c r="G6" s="627" t="s">
        <v>4959</v>
      </c>
      <c r="H6" s="628" t="s">
        <v>2163</v>
      </c>
      <c r="I6" s="629" t="s">
        <v>4960</v>
      </c>
    </row>
    <row r="7" spans="1:9" ht="25">
      <c r="A7" s="621" t="s">
        <v>19</v>
      </c>
      <c r="B7" s="622" t="s">
        <v>2162</v>
      </c>
      <c r="C7" s="623"/>
      <c r="D7" s="624"/>
      <c r="E7" s="625"/>
      <c r="F7" s="626" t="s">
        <v>447</v>
      </c>
      <c r="G7" s="627" t="s">
        <v>4959</v>
      </c>
      <c r="H7" s="628" t="s">
        <v>2163</v>
      </c>
      <c r="I7" s="629" t="s">
        <v>2100</v>
      </c>
    </row>
    <row r="8" spans="1:9" ht="25">
      <c r="A8" s="621" t="s">
        <v>19</v>
      </c>
      <c r="B8" s="622" t="s">
        <v>2165</v>
      </c>
      <c r="C8" s="623"/>
      <c r="D8" s="624"/>
      <c r="E8" s="625"/>
      <c r="F8" s="626" t="s">
        <v>52</v>
      </c>
      <c r="G8" s="627" t="s">
        <v>4959</v>
      </c>
      <c r="H8" s="628" t="s">
        <v>2166</v>
      </c>
      <c r="I8" s="629" t="s">
        <v>4961</v>
      </c>
    </row>
    <row r="9" spans="1:9" ht="37.5">
      <c r="A9" s="621" t="s">
        <v>19</v>
      </c>
      <c r="B9" s="622" t="s">
        <v>2165</v>
      </c>
      <c r="C9" s="623"/>
      <c r="D9" s="624"/>
      <c r="E9" s="625"/>
      <c r="F9" s="626" t="s">
        <v>445</v>
      </c>
      <c r="G9" s="627" t="s">
        <v>4959</v>
      </c>
      <c r="H9" s="628" t="s">
        <v>2166</v>
      </c>
      <c r="I9" s="629" t="s">
        <v>4962</v>
      </c>
    </row>
    <row r="10" spans="1:9" ht="25">
      <c r="A10" s="621" t="s">
        <v>19</v>
      </c>
      <c r="B10" s="622" t="s">
        <v>2165</v>
      </c>
      <c r="C10" s="623"/>
      <c r="D10" s="624"/>
      <c r="E10" s="625"/>
      <c r="F10" s="626" t="s">
        <v>447</v>
      </c>
      <c r="G10" s="627" t="s">
        <v>4959</v>
      </c>
      <c r="H10" s="628" t="s">
        <v>2166</v>
      </c>
      <c r="I10" s="629" t="s">
        <v>4961</v>
      </c>
    </row>
    <row r="11" spans="1:9" ht="25">
      <c r="A11" s="630" t="s">
        <v>4963</v>
      </c>
      <c r="B11" s="622" t="s">
        <v>2191</v>
      </c>
      <c r="C11" s="631"/>
      <c r="D11" s="624"/>
      <c r="E11" s="625"/>
      <c r="F11" s="632" t="s">
        <v>2192</v>
      </c>
      <c r="G11" s="633" t="s">
        <v>4964</v>
      </c>
      <c r="H11" s="628" t="s">
        <v>2194</v>
      </c>
      <c r="I11" s="629" t="s">
        <v>4965</v>
      </c>
    </row>
    <row r="12" spans="1:9" ht="37.5">
      <c r="A12" s="630" t="s">
        <v>4963</v>
      </c>
      <c r="B12" s="622" t="s">
        <v>2191</v>
      </c>
      <c r="C12" s="623"/>
      <c r="D12" s="624"/>
      <c r="E12" s="625"/>
      <c r="F12" s="632" t="s">
        <v>2196</v>
      </c>
      <c r="G12" s="633" t="s">
        <v>4964</v>
      </c>
      <c r="H12" s="628" t="s">
        <v>2197</v>
      </c>
      <c r="I12" s="629" t="s">
        <v>4966</v>
      </c>
    </row>
    <row r="13" spans="1:9" ht="25">
      <c r="A13" s="630" t="s">
        <v>4963</v>
      </c>
      <c r="B13" s="622" t="s">
        <v>2191</v>
      </c>
      <c r="C13" s="623"/>
      <c r="D13" s="624"/>
      <c r="E13" s="625"/>
      <c r="F13" s="632" t="s">
        <v>2199</v>
      </c>
      <c r="G13" s="633" t="s">
        <v>4964</v>
      </c>
      <c r="H13" s="628" t="s">
        <v>2197</v>
      </c>
      <c r="I13" s="629" t="s">
        <v>4965</v>
      </c>
    </row>
    <row r="14" spans="1:9" ht="25">
      <c r="A14" s="630" t="s">
        <v>4963</v>
      </c>
      <c r="B14" s="622" t="s">
        <v>2191</v>
      </c>
      <c r="C14" s="634"/>
      <c r="D14" s="635"/>
      <c r="E14" s="634"/>
      <c r="F14" s="632" t="s">
        <v>4967</v>
      </c>
      <c r="G14" s="633" t="s">
        <v>4964</v>
      </c>
      <c r="H14" s="628" t="s">
        <v>2197</v>
      </c>
      <c r="I14" s="629" t="s">
        <v>4965</v>
      </c>
    </row>
    <row r="15" spans="1:9" ht="37.5">
      <c r="A15" s="630" t="s">
        <v>4963</v>
      </c>
      <c r="B15" s="622" t="s">
        <v>2191</v>
      </c>
      <c r="C15" s="631"/>
      <c r="D15" s="635"/>
      <c r="E15" s="634"/>
      <c r="F15" s="632" t="s">
        <v>4968</v>
      </c>
      <c r="G15" s="633" t="s">
        <v>4964</v>
      </c>
      <c r="H15" s="628" t="s">
        <v>2197</v>
      </c>
      <c r="I15" s="629" t="s">
        <v>4969</v>
      </c>
    </row>
    <row r="16" spans="1:9" ht="25">
      <c r="A16" s="630" t="s">
        <v>4963</v>
      </c>
      <c r="B16" s="622" t="s">
        <v>2191</v>
      </c>
      <c r="C16" s="631"/>
      <c r="D16" s="635"/>
      <c r="E16" s="634"/>
      <c r="F16" s="632" t="s">
        <v>4970</v>
      </c>
      <c r="G16" s="633" t="s">
        <v>4964</v>
      </c>
      <c r="H16" s="628" t="s">
        <v>2197</v>
      </c>
      <c r="I16" s="629" t="s">
        <v>4965</v>
      </c>
    </row>
    <row r="17" spans="1:9" ht="25">
      <c r="A17" s="630" t="s">
        <v>4963</v>
      </c>
      <c r="B17" s="636" t="s">
        <v>2203</v>
      </c>
      <c r="C17" s="634"/>
      <c r="D17" s="635"/>
      <c r="E17" s="634"/>
      <c r="F17" s="632" t="s">
        <v>2192</v>
      </c>
      <c r="G17" s="633" t="s">
        <v>4964</v>
      </c>
      <c r="H17" s="628" t="s">
        <v>2204</v>
      </c>
      <c r="I17" s="629" t="s">
        <v>4965</v>
      </c>
    </row>
    <row r="18" spans="1:9" ht="37.5">
      <c r="A18" s="630" t="s">
        <v>4963</v>
      </c>
      <c r="B18" s="636" t="s">
        <v>2203</v>
      </c>
      <c r="C18" s="634"/>
      <c r="D18" s="635"/>
      <c r="E18" s="634"/>
      <c r="F18" s="632" t="s">
        <v>2196</v>
      </c>
      <c r="G18" s="633" t="s">
        <v>4964</v>
      </c>
      <c r="H18" s="628" t="s">
        <v>2204</v>
      </c>
      <c r="I18" s="629" t="s">
        <v>4966</v>
      </c>
    </row>
    <row r="19" spans="1:9" ht="25">
      <c r="A19" s="630" t="s">
        <v>4963</v>
      </c>
      <c r="B19" s="636" t="s">
        <v>2203</v>
      </c>
      <c r="C19" s="634"/>
      <c r="D19" s="635"/>
      <c r="E19" s="634"/>
      <c r="F19" s="632" t="s">
        <v>2199</v>
      </c>
      <c r="G19" s="633" t="s">
        <v>4964</v>
      </c>
      <c r="H19" s="628" t="s">
        <v>2204</v>
      </c>
      <c r="I19" s="629" t="s">
        <v>4965</v>
      </c>
    </row>
    <row r="20" spans="1:9" ht="25">
      <c r="A20" s="630" t="s">
        <v>4963</v>
      </c>
      <c r="B20" s="636" t="s">
        <v>2203</v>
      </c>
      <c r="C20" s="634"/>
      <c r="D20" s="635"/>
      <c r="E20" s="634"/>
      <c r="F20" s="632" t="s">
        <v>4967</v>
      </c>
      <c r="G20" s="633" t="s">
        <v>4964</v>
      </c>
      <c r="H20" s="628" t="s">
        <v>2204</v>
      </c>
      <c r="I20" s="629" t="s">
        <v>4965</v>
      </c>
    </row>
    <row r="21" spans="1:9" ht="37.5">
      <c r="A21" s="630" t="s">
        <v>4963</v>
      </c>
      <c r="B21" s="636" t="s">
        <v>2203</v>
      </c>
      <c r="C21" s="634"/>
      <c r="D21" s="635"/>
      <c r="E21" s="634"/>
      <c r="F21" s="632" t="s">
        <v>4968</v>
      </c>
      <c r="G21" s="633" t="s">
        <v>4964</v>
      </c>
      <c r="H21" s="628" t="s">
        <v>2204</v>
      </c>
      <c r="I21" s="629" t="s">
        <v>4971</v>
      </c>
    </row>
    <row r="22" spans="1:9" ht="25">
      <c r="A22" s="630" t="s">
        <v>4963</v>
      </c>
      <c r="B22" s="636" t="s">
        <v>2203</v>
      </c>
      <c r="C22" s="634"/>
      <c r="D22" s="635"/>
      <c r="E22" s="634"/>
      <c r="F22" s="632" t="s">
        <v>4970</v>
      </c>
      <c r="G22" s="633" t="s">
        <v>4964</v>
      </c>
      <c r="H22" s="628" t="s">
        <v>2204</v>
      </c>
      <c r="I22" s="629" t="s">
        <v>4965</v>
      </c>
    </row>
    <row r="23" spans="1:9" ht="37.5">
      <c r="A23" s="630" t="s">
        <v>4963</v>
      </c>
      <c r="B23" s="622" t="s">
        <v>2208</v>
      </c>
      <c r="C23" s="623"/>
      <c r="D23" s="624"/>
      <c r="E23" s="625"/>
      <c r="F23" s="626" t="s">
        <v>52</v>
      </c>
      <c r="G23" s="633" t="s">
        <v>4964</v>
      </c>
      <c r="H23" s="628" t="s">
        <v>2209</v>
      </c>
      <c r="I23" s="629" t="s">
        <v>4972</v>
      </c>
    </row>
    <row r="24" spans="1:9" ht="37.5">
      <c r="A24" s="630" t="s">
        <v>4963</v>
      </c>
      <c r="B24" s="622" t="s">
        <v>2208</v>
      </c>
      <c r="C24" s="631"/>
      <c r="D24" s="624"/>
      <c r="E24" s="625"/>
      <c r="F24" s="626" t="s">
        <v>445</v>
      </c>
      <c r="G24" s="633" t="s">
        <v>4964</v>
      </c>
      <c r="H24" s="628" t="s">
        <v>4973</v>
      </c>
      <c r="I24" s="629" t="s">
        <v>4974</v>
      </c>
    </row>
    <row r="25" spans="1:9" ht="37.5">
      <c r="A25" s="630" t="s">
        <v>4963</v>
      </c>
      <c r="B25" s="622" t="s">
        <v>2208</v>
      </c>
      <c r="C25" s="623"/>
      <c r="D25" s="624"/>
      <c r="E25" s="625"/>
      <c r="F25" s="626" t="s">
        <v>447</v>
      </c>
      <c r="G25" s="633" t="s">
        <v>4964</v>
      </c>
      <c r="H25" s="628" t="s">
        <v>2209</v>
      </c>
      <c r="I25" s="629" t="s">
        <v>4972</v>
      </c>
    </row>
    <row r="26" spans="1:9" ht="37.5">
      <c r="A26" s="630" t="s">
        <v>4963</v>
      </c>
      <c r="B26" s="622" t="s">
        <v>2208</v>
      </c>
      <c r="C26" s="634"/>
      <c r="D26" s="635"/>
      <c r="E26" s="625"/>
      <c r="F26" s="626" t="s">
        <v>4975</v>
      </c>
      <c r="G26" s="633" t="s">
        <v>4964</v>
      </c>
      <c r="H26" s="628" t="s">
        <v>2209</v>
      </c>
      <c r="I26" s="629" t="s">
        <v>4972</v>
      </c>
    </row>
    <row r="27" spans="1:9" ht="37.5">
      <c r="A27" s="630" t="s">
        <v>4963</v>
      </c>
      <c r="B27" s="622" t="s">
        <v>2208</v>
      </c>
      <c r="C27" s="634"/>
      <c r="D27" s="635"/>
      <c r="E27" s="625"/>
      <c r="F27" s="626" t="s">
        <v>4976</v>
      </c>
      <c r="G27" s="633" t="s">
        <v>4964</v>
      </c>
      <c r="H27" s="628" t="s">
        <v>2209</v>
      </c>
      <c r="I27" s="629" t="s">
        <v>4977</v>
      </c>
    </row>
    <row r="28" spans="1:9" ht="37.5">
      <c r="A28" s="630" t="s">
        <v>4963</v>
      </c>
      <c r="B28" s="622" t="s">
        <v>2208</v>
      </c>
      <c r="C28" s="634"/>
      <c r="D28" s="635"/>
      <c r="E28" s="625"/>
      <c r="F28" s="626" t="s">
        <v>4978</v>
      </c>
      <c r="G28" s="633" t="s">
        <v>4964</v>
      </c>
      <c r="H28" s="628" t="s">
        <v>2209</v>
      </c>
      <c r="I28" s="629" t="s">
        <v>4972</v>
      </c>
    </row>
    <row r="29" spans="1:9" ht="37.5">
      <c r="A29" s="630" t="s">
        <v>4963</v>
      </c>
      <c r="B29" s="622" t="s">
        <v>2217</v>
      </c>
      <c r="C29" s="631"/>
      <c r="D29" s="624"/>
      <c r="E29" s="625"/>
      <c r="F29" s="626" t="s">
        <v>52</v>
      </c>
      <c r="G29" s="633" t="s">
        <v>4964</v>
      </c>
      <c r="H29" s="628" t="s">
        <v>2218</v>
      </c>
      <c r="I29" s="629" t="s">
        <v>845</v>
      </c>
    </row>
    <row r="30" spans="1:9" ht="37.5">
      <c r="A30" s="630" t="s">
        <v>4963</v>
      </c>
      <c r="B30" s="622" t="s">
        <v>2217</v>
      </c>
      <c r="C30" s="623"/>
      <c r="D30" s="624"/>
      <c r="E30" s="625"/>
      <c r="F30" s="626" t="s">
        <v>445</v>
      </c>
      <c r="G30" s="633" t="s">
        <v>4964</v>
      </c>
      <c r="H30" s="628" t="s">
        <v>2218</v>
      </c>
      <c r="I30" s="629" t="s">
        <v>4974</v>
      </c>
    </row>
    <row r="31" spans="1:9" ht="37.5">
      <c r="A31" s="630" t="s">
        <v>4963</v>
      </c>
      <c r="B31" s="622" t="s">
        <v>2217</v>
      </c>
      <c r="C31" s="623"/>
      <c r="D31" s="624"/>
      <c r="E31" s="625"/>
      <c r="F31" s="626" t="s">
        <v>447</v>
      </c>
      <c r="G31" s="633" t="s">
        <v>4964</v>
      </c>
      <c r="H31" s="628" t="s">
        <v>2218</v>
      </c>
      <c r="I31" s="628" t="s">
        <v>845</v>
      </c>
    </row>
    <row r="32" spans="1:9" ht="37.5">
      <c r="A32" s="630" t="s">
        <v>4963</v>
      </c>
      <c r="B32" s="622" t="s">
        <v>2217</v>
      </c>
      <c r="C32" s="634"/>
      <c r="D32" s="635"/>
      <c r="E32" s="625"/>
      <c r="F32" s="626" t="s">
        <v>4975</v>
      </c>
      <c r="G32" s="633" t="s">
        <v>4964</v>
      </c>
      <c r="H32" s="628" t="s">
        <v>2218</v>
      </c>
      <c r="I32" s="628" t="s">
        <v>845</v>
      </c>
    </row>
    <row r="33" spans="1:9" ht="37.5">
      <c r="A33" s="630" t="s">
        <v>4963</v>
      </c>
      <c r="B33" s="622" t="s">
        <v>2217</v>
      </c>
      <c r="C33" s="634"/>
      <c r="D33" s="635"/>
      <c r="E33" s="625"/>
      <c r="F33" s="626" t="s">
        <v>4976</v>
      </c>
      <c r="G33" s="633" t="s">
        <v>4964</v>
      </c>
      <c r="H33" s="628" t="s">
        <v>2218</v>
      </c>
      <c r="I33" s="628" t="s">
        <v>4979</v>
      </c>
    </row>
    <row r="34" spans="1:9" ht="37.5">
      <c r="A34" s="630" t="s">
        <v>4963</v>
      </c>
      <c r="B34" s="622" t="s">
        <v>2217</v>
      </c>
      <c r="C34" s="634"/>
      <c r="D34" s="635"/>
      <c r="E34" s="625"/>
      <c r="F34" s="626" t="s">
        <v>4978</v>
      </c>
      <c r="G34" s="633" t="s">
        <v>4964</v>
      </c>
      <c r="H34" s="628" t="s">
        <v>2218</v>
      </c>
      <c r="I34" s="628" t="s">
        <v>845</v>
      </c>
    </row>
    <row r="35" spans="1:9" ht="25">
      <c r="A35" s="630" t="s">
        <v>4963</v>
      </c>
      <c r="B35" s="622" t="s">
        <v>2223</v>
      </c>
      <c r="C35" s="631"/>
      <c r="D35" s="635"/>
      <c r="E35" s="625"/>
      <c r="F35" s="626" t="s">
        <v>52</v>
      </c>
      <c r="G35" s="633" t="s">
        <v>4964</v>
      </c>
      <c r="H35" s="628" t="s">
        <v>2224</v>
      </c>
      <c r="I35" s="1375" t="s">
        <v>4980</v>
      </c>
    </row>
    <row r="36" spans="1:9" ht="37.5">
      <c r="A36" s="630" t="s">
        <v>4963</v>
      </c>
      <c r="B36" s="622" t="s">
        <v>2223</v>
      </c>
      <c r="C36" s="634"/>
      <c r="D36" s="635"/>
      <c r="E36" s="625"/>
      <c r="F36" s="626" t="s">
        <v>445</v>
      </c>
      <c r="G36" s="633" t="s">
        <v>4964</v>
      </c>
      <c r="H36" s="628" t="s">
        <v>2224</v>
      </c>
      <c r="I36" s="1376" t="s">
        <v>4981</v>
      </c>
    </row>
    <row r="37" spans="1:9" ht="25">
      <c r="A37" s="630" t="s">
        <v>4963</v>
      </c>
      <c r="B37" s="622" t="s">
        <v>2223</v>
      </c>
      <c r="C37" s="634"/>
      <c r="D37" s="635"/>
      <c r="E37" s="625"/>
      <c r="F37" s="626" t="s">
        <v>447</v>
      </c>
      <c r="G37" s="633" t="s">
        <v>4964</v>
      </c>
      <c r="H37" s="628" t="s">
        <v>2224</v>
      </c>
      <c r="I37" s="1375" t="s">
        <v>4980</v>
      </c>
    </row>
    <row r="38" spans="1:9" ht="25">
      <c r="A38" s="630" t="s">
        <v>4963</v>
      </c>
      <c r="B38" s="622" t="s">
        <v>2223</v>
      </c>
      <c r="C38" s="634"/>
      <c r="D38" s="635"/>
      <c r="E38" s="625"/>
      <c r="F38" s="626" t="s">
        <v>4975</v>
      </c>
      <c r="G38" s="633" t="s">
        <v>4964</v>
      </c>
      <c r="H38" s="628" t="s">
        <v>2224</v>
      </c>
      <c r="I38" s="1375" t="s">
        <v>4980</v>
      </c>
    </row>
    <row r="39" spans="1:9" ht="50">
      <c r="A39" s="630" t="s">
        <v>4963</v>
      </c>
      <c r="B39" s="622" t="s">
        <v>2223</v>
      </c>
      <c r="C39" s="634"/>
      <c r="D39" s="635"/>
      <c r="E39" s="625"/>
      <c r="F39" s="626" t="s">
        <v>4976</v>
      </c>
      <c r="G39" s="633" t="s">
        <v>4964</v>
      </c>
      <c r="H39" s="628" t="s">
        <v>2224</v>
      </c>
      <c r="I39" s="629" t="s">
        <v>4982</v>
      </c>
    </row>
    <row r="40" spans="1:9" ht="25">
      <c r="A40" s="630" t="s">
        <v>4963</v>
      </c>
      <c r="B40" s="622" t="s">
        <v>2223</v>
      </c>
      <c r="C40" s="634"/>
      <c r="D40" s="635"/>
      <c r="E40" s="625"/>
      <c r="F40" s="626" t="s">
        <v>4978</v>
      </c>
      <c r="G40" s="633" t="s">
        <v>4964</v>
      </c>
      <c r="H40" s="628" t="s">
        <v>2224</v>
      </c>
      <c r="I40" s="1375" t="s">
        <v>4980</v>
      </c>
    </row>
    <row r="41" spans="1:9" ht="25">
      <c r="A41" s="630" t="s">
        <v>4963</v>
      </c>
      <c r="B41" s="622" t="s">
        <v>2227</v>
      </c>
      <c r="C41" s="623"/>
      <c r="D41" s="624"/>
      <c r="E41" s="625"/>
      <c r="F41" s="632" t="s">
        <v>4983</v>
      </c>
      <c r="G41" s="633" t="s">
        <v>4964</v>
      </c>
      <c r="H41" s="628" t="s">
        <v>2229</v>
      </c>
      <c r="I41" s="1375" t="s">
        <v>4980</v>
      </c>
    </row>
    <row r="42" spans="1:9" ht="25">
      <c r="A42" s="630" t="s">
        <v>4963</v>
      </c>
      <c r="B42" s="622" t="s">
        <v>2227</v>
      </c>
      <c r="C42" s="623"/>
      <c r="D42" s="624"/>
      <c r="E42" s="625"/>
      <c r="F42" s="632" t="s">
        <v>4984</v>
      </c>
      <c r="G42" s="633" t="s">
        <v>4964</v>
      </c>
      <c r="H42" s="628" t="s">
        <v>2229</v>
      </c>
      <c r="I42" s="1375" t="s">
        <v>4980</v>
      </c>
    </row>
    <row r="43" spans="1:9" ht="25">
      <c r="A43" s="630" t="s">
        <v>4963</v>
      </c>
      <c r="B43" s="622" t="s">
        <v>2227</v>
      </c>
      <c r="C43" s="623"/>
      <c r="D43" s="624"/>
      <c r="E43" s="625"/>
      <c r="F43" s="632" t="s">
        <v>2228</v>
      </c>
      <c r="G43" s="633" t="s">
        <v>4964</v>
      </c>
      <c r="H43" s="628" t="s">
        <v>2229</v>
      </c>
      <c r="I43" s="1375" t="s">
        <v>4980</v>
      </c>
    </row>
    <row r="44" spans="1:9" ht="25">
      <c r="A44" s="630" t="s">
        <v>4963</v>
      </c>
      <c r="B44" s="622" t="s">
        <v>2227</v>
      </c>
      <c r="C44" s="623"/>
      <c r="D44" s="624"/>
      <c r="E44" s="625"/>
      <c r="F44" s="632" t="s">
        <v>2231</v>
      </c>
      <c r="G44" s="633" t="s">
        <v>4964</v>
      </c>
      <c r="H44" s="628" t="s">
        <v>2229</v>
      </c>
      <c r="I44" s="1375" t="s">
        <v>4980</v>
      </c>
    </row>
    <row r="45" spans="1:9" ht="25">
      <c r="A45" s="630" t="s">
        <v>4963</v>
      </c>
      <c r="B45" s="636" t="s">
        <v>2238</v>
      </c>
      <c r="C45" s="623"/>
      <c r="D45" s="624"/>
      <c r="E45" s="625"/>
      <c r="F45" s="632" t="s">
        <v>2277</v>
      </c>
      <c r="G45" s="633" t="s">
        <v>4964</v>
      </c>
      <c r="H45" s="628" t="s">
        <v>2239</v>
      </c>
      <c r="I45" s="1375" t="s">
        <v>4980</v>
      </c>
    </row>
    <row r="46" spans="1:9" ht="25">
      <c r="A46" s="630" t="s">
        <v>4963</v>
      </c>
      <c r="B46" s="636" t="s">
        <v>2238</v>
      </c>
      <c r="C46" s="623"/>
      <c r="D46" s="624"/>
      <c r="E46" s="625"/>
      <c r="F46" s="632" t="s">
        <v>2196</v>
      </c>
      <c r="G46" s="633" t="s">
        <v>4964</v>
      </c>
      <c r="H46" s="628" t="s">
        <v>2239</v>
      </c>
      <c r="I46" s="1375" t="s">
        <v>4980</v>
      </c>
    </row>
    <row r="47" spans="1:9" ht="25">
      <c r="A47" s="630" t="s">
        <v>4963</v>
      </c>
      <c r="B47" s="636" t="s">
        <v>2238</v>
      </c>
      <c r="C47" s="623"/>
      <c r="D47" s="624"/>
      <c r="E47" s="625"/>
      <c r="F47" s="632" t="s">
        <v>2199</v>
      </c>
      <c r="G47" s="633" t="s">
        <v>4964</v>
      </c>
      <c r="H47" s="628" t="s">
        <v>2239</v>
      </c>
      <c r="I47" s="1375" t="s">
        <v>4980</v>
      </c>
    </row>
    <row r="48" spans="1:9" ht="37.5">
      <c r="A48" s="630" t="s">
        <v>4963</v>
      </c>
      <c r="B48" s="622" t="s">
        <v>2244</v>
      </c>
      <c r="C48" s="623"/>
      <c r="D48" s="624"/>
      <c r="E48" s="625"/>
      <c r="F48" s="626" t="s">
        <v>52</v>
      </c>
      <c r="G48" s="633" t="s">
        <v>4964</v>
      </c>
      <c r="H48" s="628" t="s">
        <v>2245</v>
      </c>
      <c r="I48" s="629" t="s">
        <v>4985</v>
      </c>
    </row>
    <row r="49" spans="1:9" ht="37.5">
      <c r="A49" s="630" t="s">
        <v>4963</v>
      </c>
      <c r="B49" s="622" t="s">
        <v>2244</v>
      </c>
      <c r="C49" s="623"/>
      <c r="D49" s="624"/>
      <c r="E49" s="625"/>
      <c r="F49" s="626" t="s">
        <v>445</v>
      </c>
      <c r="G49" s="633" t="s">
        <v>4964</v>
      </c>
      <c r="H49" s="628" t="s">
        <v>2245</v>
      </c>
      <c r="I49" s="629" t="s">
        <v>4986</v>
      </c>
    </row>
    <row r="50" spans="1:9" ht="37.5">
      <c r="A50" s="630" t="s">
        <v>4963</v>
      </c>
      <c r="B50" s="622" t="s">
        <v>2244</v>
      </c>
      <c r="C50" s="631"/>
      <c r="D50" s="624"/>
      <c r="E50" s="625"/>
      <c r="F50" s="626" t="s">
        <v>447</v>
      </c>
      <c r="G50" s="633" t="s">
        <v>4964</v>
      </c>
      <c r="H50" s="628" t="s">
        <v>2245</v>
      </c>
      <c r="I50" s="629" t="s">
        <v>4985</v>
      </c>
    </row>
    <row r="51" spans="1:9" ht="37.5">
      <c r="A51" s="630" t="s">
        <v>4963</v>
      </c>
      <c r="B51" s="622" t="s">
        <v>2244</v>
      </c>
      <c r="C51" s="637"/>
      <c r="D51" s="635"/>
      <c r="E51" s="634"/>
      <c r="F51" s="626" t="s">
        <v>4975</v>
      </c>
      <c r="G51" s="633" t="s">
        <v>4964</v>
      </c>
      <c r="H51" s="628" t="s">
        <v>2245</v>
      </c>
      <c r="I51" s="629" t="s">
        <v>4985</v>
      </c>
    </row>
    <row r="52" spans="1:9" ht="37.5">
      <c r="A52" s="630" t="s">
        <v>4963</v>
      </c>
      <c r="B52" s="622" t="s">
        <v>2244</v>
      </c>
      <c r="C52" s="637"/>
      <c r="D52" s="635"/>
      <c r="E52" s="634"/>
      <c r="F52" s="626" t="s">
        <v>4976</v>
      </c>
      <c r="G52" s="633" t="s">
        <v>4964</v>
      </c>
      <c r="H52" s="628" t="s">
        <v>2245</v>
      </c>
      <c r="I52" s="629" t="s">
        <v>4987</v>
      </c>
    </row>
    <row r="53" spans="1:9" ht="37.5">
      <c r="A53" s="630" t="s">
        <v>4963</v>
      </c>
      <c r="B53" s="622" t="s">
        <v>2244</v>
      </c>
      <c r="C53" s="637"/>
      <c r="D53" s="635"/>
      <c r="E53" s="634"/>
      <c r="F53" s="626" t="s">
        <v>4978</v>
      </c>
      <c r="G53" s="633" t="s">
        <v>4964</v>
      </c>
      <c r="H53" s="628" t="s">
        <v>2245</v>
      </c>
      <c r="I53" s="629" t="s">
        <v>4985</v>
      </c>
    </row>
    <row r="54" spans="1:9" ht="25">
      <c r="A54" s="630" t="s">
        <v>4963</v>
      </c>
      <c r="B54" s="636" t="s">
        <v>2249</v>
      </c>
      <c r="C54" s="623"/>
      <c r="D54" s="624"/>
      <c r="E54" s="625"/>
      <c r="F54" s="632" t="s">
        <v>2264</v>
      </c>
      <c r="G54" s="633" t="s">
        <v>4964</v>
      </c>
      <c r="H54" s="628" t="s">
        <v>2250</v>
      </c>
      <c r="I54" s="629" t="s">
        <v>4988</v>
      </c>
    </row>
    <row r="55" spans="1:9" ht="37.5">
      <c r="A55" s="630" t="s">
        <v>4963</v>
      </c>
      <c r="B55" s="636" t="s">
        <v>2249</v>
      </c>
      <c r="C55" s="623"/>
      <c r="D55" s="624"/>
      <c r="E55" s="625"/>
      <c r="F55" s="632" t="s">
        <v>2274</v>
      </c>
      <c r="G55" s="633" t="s">
        <v>4964</v>
      </c>
      <c r="H55" s="628" t="s">
        <v>2250</v>
      </c>
      <c r="I55" s="629" t="s">
        <v>4989</v>
      </c>
    </row>
    <row r="56" spans="1:9" ht="25">
      <c r="A56" s="630" t="s">
        <v>4963</v>
      </c>
      <c r="B56" s="636" t="s">
        <v>2249</v>
      </c>
      <c r="C56" s="623"/>
      <c r="D56" s="624"/>
      <c r="E56" s="625"/>
      <c r="F56" s="632" t="s">
        <v>2268</v>
      </c>
      <c r="G56" s="633" t="s">
        <v>4964</v>
      </c>
      <c r="H56" s="628" t="s">
        <v>2250</v>
      </c>
      <c r="I56" s="629" t="s">
        <v>4988</v>
      </c>
    </row>
    <row r="57" spans="1:9" ht="50">
      <c r="A57" s="630" t="s">
        <v>4963</v>
      </c>
      <c r="B57" s="636" t="s">
        <v>2255</v>
      </c>
      <c r="C57" s="623"/>
      <c r="D57" s="624"/>
      <c r="E57" s="625"/>
      <c r="F57" s="626" t="s">
        <v>52</v>
      </c>
      <c r="G57" s="633" t="s">
        <v>4964</v>
      </c>
      <c r="H57" s="628" t="s">
        <v>2257</v>
      </c>
      <c r="I57" s="629" t="s">
        <v>4990</v>
      </c>
    </row>
    <row r="58" spans="1:9" ht="37.5">
      <c r="A58" s="630" t="s">
        <v>4963</v>
      </c>
      <c r="B58" s="636" t="s">
        <v>2255</v>
      </c>
      <c r="C58" s="623"/>
      <c r="D58" s="624"/>
      <c r="E58" s="625"/>
      <c r="F58" s="626" t="s">
        <v>445</v>
      </c>
      <c r="G58" s="633" t="s">
        <v>4964</v>
      </c>
      <c r="H58" s="628" t="s">
        <v>2257</v>
      </c>
      <c r="I58" s="629" t="s">
        <v>4991</v>
      </c>
    </row>
    <row r="59" spans="1:9" ht="25">
      <c r="A59" s="630" t="s">
        <v>4963</v>
      </c>
      <c r="B59" s="636" t="s">
        <v>2255</v>
      </c>
      <c r="C59" s="623"/>
      <c r="D59" s="624"/>
      <c r="E59" s="625"/>
      <c r="F59" s="626" t="s">
        <v>447</v>
      </c>
      <c r="G59" s="633" t="s">
        <v>4964</v>
      </c>
      <c r="H59" s="628" t="s">
        <v>2257</v>
      </c>
      <c r="I59" s="629" t="s">
        <v>4992</v>
      </c>
    </row>
    <row r="60" spans="1:9" ht="25">
      <c r="A60" s="630" t="s">
        <v>4963</v>
      </c>
      <c r="B60" s="622" t="s">
        <v>2263</v>
      </c>
      <c r="C60" s="638"/>
      <c r="D60" s="624"/>
      <c r="E60" s="625"/>
      <c r="F60" s="632" t="s">
        <v>2264</v>
      </c>
      <c r="G60" s="633" t="s">
        <v>4964</v>
      </c>
      <c r="H60" s="628" t="s">
        <v>4993</v>
      </c>
      <c r="I60" s="629" t="s">
        <v>4980</v>
      </c>
    </row>
    <row r="61" spans="1:9" ht="37.5">
      <c r="A61" s="630" t="s">
        <v>4963</v>
      </c>
      <c r="B61" s="622" t="s">
        <v>2263</v>
      </c>
      <c r="C61" s="638"/>
      <c r="D61" s="624"/>
      <c r="E61" s="625"/>
      <c r="F61" s="632" t="s">
        <v>2274</v>
      </c>
      <c r="G61" s="633" t="s">
        <v>4964</v>
      </c>
      <c r="H61" s="628" t="s">
        <v>4993</v>
      </c>
      <c r="I61" s="629" t="s">
        <v>4966</v>
      </c>
    </row>
    <row r="62" spans="1:9" ht="25">
      <c r="A62" s="630" t="s">
        <v>4963</v>
      </c>
      <c r="B62" s="622" t="s">
        <v>2263</v>
      </c>
      <c r="C62" s="638"/>
      <c r="D62" s="624"/>
      <c r="E62" s="625"/>
      <c r="F62" s="632" t="s">
        <v>2268</v>
      </c>
      <c r="G62" s="633" t="s">
        <v>4964</v>
      </c>
      <c r="H62" s="628" t="s">
        <v>4993</v>
      </c>
      <c r="I62" s="629" t="s">
        <v>4980</v>
      </c>
    </row>
    <row r="63" spans="1:9" ht="13">
      <c r="A63" s="630" t="s">
        <v>4963</v>
      </c>
      <c r="B63" s="622" t="s">
        <v>4994</v>
      </c>
      <c r="C63" s="631"/>
      <c r="D63" s="624"/>
      <c r="E63" s="625"/>
      <c r="F63" s="626" t="s">
        <v>904</v>
      </c>
      <c r="G63" s="627" t="s">
        <v>4959</v>
      </c>
      <c r="H63" s="628" t="s">
        <v>4995</v>
      </c>
      <c r="I63" s="629" t="s">
        <v>4996</v>
      </c>
    </row>
    <row r="64" spans="1:9" ht="13">
      <c r="A64" s="630" t="s">
        <v>4963</v>
      </c>
      <c r="B64" s="622" t="s">
        <v>4994</v>
      </c>
      <c r="C64" s="631"/>
      <c r="D64" s="624"/>
      <c r="E64" s="625"/>
      <c r="F64" s="626" t="s">
        <v>906</v>
      </c>
      <c r="G64" s="627" t="s">
        <v>4959</v>
      </c>
      <c r="H64" s="628" t="s">
        <v>4995</v>
      </c>
      <c r="I64" s="629" t="s">
        <v>4996</v>
      </c>
    </row>
    <row r="65" spans="1:9" ht="13">
      <c r="A65" s="630" t="s">
        <v>4963</v>
      </c>
      <c r="B65" s="622" t="s">
        <v>4994</v>
      </c>
      <c r="C65" s="631"/>
      <c r="D65" s="624"/>
      <c r="E65" s="625"/>
      <c r="F65" s="626" t="s">
        <v>52</v>
      </c>
      <c r="G65" s="627" t="s">
        <v>4959</v>
      </c>
      <c r="H65" s="628" t="s">
        <v>4995</v>
      </c>
      <c r="I65" s="629" t="s">
        <v>4996</v>
      </c>
    </row>
    <row r="66" spans="1:9" ht="13">
      <c r="A66" s="630" t="s">
        <v>4963</v>
      </c>
      <c r="B66" s="622" t="s">
        <v>4994</v>
      </c>
      <c r="C66" s="631"/>
      <c r="D66" s="624"/>
      <c r="E66" s="625"/>
      <c r="F66" s="626" t="s">
        <v>447</v>
      </c>
      <c r="G66" s="627" t="s">
        <v>4959</v>
      </c>
      <c r="H66" s="628" t="s">
        <v>4995</v>
      </c>
      <c r="I66" s="629" t="s">
        <v>4996</v>
      </c>
    </row>
    <row r="67" spans="1:9" ht="13">
      <c r="A67" s="630" t="s">
        <v>4963</v>
      </c>
      <c r="B67" s="622" t="s">
        <v>4997</v>
      </c>
      <c r="C67" s="631"/>
      <c r="D67" s="624"/>
      <c r="E67" s="625"/>
      <c r="F67" s="626" t="s">
        <v>52</v>
      </c>
      <c r="G67" s="627" t="s">
        <v>4959</v>
      </c>
      <c r="H67" s="628" t="s">
        <v>4998</v>
      </c>
      <c r="I67" s="629" t="s">
        <v>4996</v>
      </c>
    </row>
    <row r="68" spans="1:9" ht="37.5">
      <c r="A68" s="630" t="s">
        <v>4963</v>
      </c>
      <c r="B68" s="622" t="s">
        <v>4997</v>
      </c>
      <c r="C68" s="623"/>
      <c r="D68" s="624"/>
      <c r="E68" s="625"/>
      <c r="F68" s="626" t="s">
        <v>445</v>
      </c>
      <c r="G68" s="627" t="s">
        <v>4959</v>
      </c>
      <c r="H68" s="628" t="s">
        <v>4998</v>
      </c>
      <c r="I68" s="629" t="s">
        <v>4999</v>
      </c>
    </row>
    <row r="69" spans="1:9" ht="13">
      <c r="A69" s="630" t="s">
        <v>4963</v>
      </c>
      <c r="B69" s="622" t="s">
        <v>4997</v>
      </c>
      <c r="C69" s="623"/>
      <c r="D69" s="624"/>
      <c r="E69" s="625"/>
      <c r="F69" s="626" t="s">
        <v>447</v>
      </c>
      <c r="G69" s="627" t="s">
        <v>4959</v>
      </c>
      <c r="H69" s="628" t="s">
        <v>4998</v>
      </c>
      <c r="I69" s="629" t="s">
        <v>4996</v>
      </c>
    </row>
    <row r="70" spans="1:9" ht="25">
      <c r="A70" s="630" t="s">
        <v>4963</v>
      </c>
      <c r="B70" s="622" t="s">
        <v>2272</v>
      </c>
      <c r="C70" s="638"/>
      <c r="D70" s="624"/>
      <c r="E70" s="625"/>
      <c r="F70" s="632" t="s">
        <v>2277</v>
      </c>
      <c r="G70" s="633" t="s">
        <v>4964</v>
      </c>
      <c r="H70" s="628" t="s">
        <v>2273</v>
      </c>
      <c r="I70" s="629" t="s">
        <v>5000</v>
      </c>
    </row>
    <row r="71" spans="1:9" ht="37.5">
      <c r="A71" s="630" t="s">
        <v>4963</v>
      </c>
      <c r="B71" s="622" t="s">
        <v>2272</v>
      </c>
      <c r="C71" s="638"/>
      <c r="D71" s="624"/>
      <c r="E71" s="625"/>
      <c r="F71" s="632" t="s">
        <v>2196</v>
      </c>
      <c r="G71" s="633" t="s">
        <v>4964</v>
      </c>
      <c r="H71" s="628" t="s">
        <v>2273</v>
      </c>
      <c r="I71" s="629" t="s">
        <v>5001</v>
      </c>
    </row>
    <row r="72" spans="1:9" ht="25">
      <c r="A72" s="630" t="s">
        <v>4963</v>
      </c>
      <c r="B72" s="622" t="s">
        <v>2272</v>
      </c>
      <c r="C72" s="638"/>
      <c r="D72" s="624"/>
      <c r="E72" s="625"/>
      <c r="F72" s="632" t="s">
        <v>2199</v>
      </c>
      <c r="G72" s="633" t="s">
        <v>4964</v>
      </c>
      <c r="H72" s="628" t="s">
        <v>2273</v>
      </c>
      <c r="I72" s="629" t="s">
        <v>5000</v>
      </c>
    </row>
    <row r="73" spans="1:9" ht="37.5">
      <c r="A73" s="630" t="s">
        <v>4963</v>
      </c>
      <c r="B73" s="636" t="s">
        <v>2276</v>
      </c>
      <c r="C73" s="638"/>
      <c r="D73" s="624"/>
      <c r="E73" s="625"/>
      <c r="F73" s="632" t="s">
        <v>2277</v>
      </c>
      <c r="G73" s="633" t="s">
        <v>4964</v>
      </c>
      <c r="H73" s="628" t="s">
        <v>2278</v>
      </c>
      <c r="I73" s="629" t="s">
        <v>5000</v>
      </c>
    </row>
    <row r="74" spans="1:9" ht="37.5">
      <c r="A74" s="630" t="s">
        <v>4963</v>
      </c>
      <c r="B74" s="636" t="s">
        <v>2276</v>
      </c>
      <c r="C74" s="638"/>
      <c r="D74" s="624"/>
      <c r="E74" s="625"/>
      <c r="F74" s="632" t="s">
        <v>2196</v>
      </c>
      <c r="G74" s="633" t="s">
        <v>4964</v>
      </c>
      <c r="H74" s="628" t="s">
        <v>2278</v>
      </c>
      <c r="I74" s="629" t="s">
        <v>5001</v>
      </c>
    </row>
    <row r="75" spans="1:9" ht="37.5">
      <c r="A75" s="630" t="s">
        <v>4963</v>
      </c>
      <c r="B75" s="636" t="s">
        <v>2276</v>
      </c>
      <c r="C75" s="638"/>
      <c r="D75" s="624"/>
      <c r="E75" s="625"/>
      <c r="F75" s="632" t="s">
        <v>2199</v>
      </c>
      <c r="G75" s="633" t="s">
        <v>4964</v>
      </c>
      <c r="H75" s="628" t="s">
        <v>2278</v>
      </c>
      <c r="I75" s="629" t="s">
        <v>5000</v>
      </c>
    </row>
    <row r="76" spans="1:9" ht="37.5">
      <c r="A76" s="630" t="s">
        <v>4963</v>
      </c>
      <c r="B76" s="636" t="s">
        <v>2276</v>
      </c>
      <c r="C76" s="638"/>
      <c r="D76" s="624"/>
      <c r="E76" s="625"/>
      <c r="F76" s="632" t="s">
        <v>4967</v>
      </c>
      <c r="G76" s="633" t="s">
        <v>4964</v>
      </c>
      <c r="H76" s="628" t="s">
        <v>2278</v>
      </c>
      <c r="I76" s="629" t="s">
        <v>5000</v>
      </c>
    </row>
    <row r="77" spans="1:9" ht="37.5">
      <c r="A77" s="630" t="s">
        <v>4963</v>
      </c>
      <c r="B77" s="636" t="s">
        <v>2276</v>
      </c>
      <c r="C77" s="638"/>
      <c r="D77" s="624"/>
      <c r="E77" s="625"/>
      <c r="F77" s="632" t="s">
        <v>4968</v>
      </c>
      <c r="G77" s="633" t="s">
        <v>4964</v>
      </c>
      <c r="H77" s="628" t="s">
        <v>2278</v>
      </c>
      <c r="I77" s="629" t="s">
        <v>5002</v>
      </c>
    </row>
    <row r="78" spans="1:9" ht="37.5">
      <c r="A78" s="630" t="s">
        <v>4963</v>
      </c>
      <c r="B78" s="636" t="s">
        <v>2276</v>
      </c>
      <c r="C78" s="638"/>
      <c r="D78" s="624"/>
      <c r="E78" s="625"/>
      <c r="F78" s="632" t="s">
        <v>4970</v>
      </c>
      <c r="G78" s="633" t="s">
        <v>4964</v>
      </c>
      <c r="H78" s="628" t="s">
        <v>2278</v>
      </c>
      <c r="I78" s="629" t="s">
        <v>5000</v>
      </c>
    </row>
    <row r="79" spans="1:9" ht="25">
      <c r="A79" s="630" t="s">
        <v>4963</v>
      </c>
      <c r="B79" s="636" t="s">
        <v>2286</v>
      </c>
      <c r="C79" s="631"/>
      <c r="D79" s="624"/>
      <c r="E79" s="625"/>
      <c r="F79" s="632" t="s">
        <v>2277</v>
      </c>
      <c r="G79" s="633" t="s">
        <v>4964</v>
      </c>
      <c r="H79" s="628" t="s">
        <v>2288</v>
      </c>
      <c r="I79" s="629" t="s">
        <v>5000</v>
      </c>
    </row>
    <row r="80" spans="1:9" ht="37.5">
      <c r="A80" s="630" t="s">
        <v>4963</v>
      </c>
      <c r="B80" s="636" t="s">
        <v>2286</v>
      </c>
      <c r="C80" s="631"/>
      <c r="D80" s="624"/>
      <c r="E80" s="625"/>
      <c r="F80" s="632" t="s">
        <v>2196</v>
      </c>
      <c r="G80" s="633" t="s">
        <v>4964</v>
      </c>
      <c r="H80" s="628" t="s">
        <v>2288</v>
      </c>
      <c r="I80" s="629" t="s">
        <v>5001</v>
      </c>
    </row>
    <row r="81" spans="1:9" ht="25">
      <c r="A81" s="630" t="s">
        <v>4963</v>
      </c>
      <c r="B81" s="636" t="s">
        <v>2286</v>
      </c>
      <c r="C81" s="638" t="s">
        <v>465</v>
      </c>
      <c r="D81" s="639"/>
      <c r="E81" s="640"/>
      <c r="F81" s="632" t="s">
        <v>5003</v>
      </c>
      <c r="G81" s="633" t="s">
        <v>4964</v>
      </c>
      <c r="H81" s="628" t="s">
        <v>2288</v>
      </c>
      <c r="I81" s="629" t="s">
        <v>5004</v>
      </c>
    </row>
    <row r="82" spans="1:9" ht="25">
      <c r="A82" s="630" t="s">
        <v>4963</v>
      </c>
      <c r="B82" s="636" t="s">
        <v>2286</v>
      </c>
      <c r="C82" s="631"/>
      <c r="D82" s="624"/>
      <c r="E82" s="625"/>
      <c r="F82" s="632" t="s">
        <v>2199</v>
      </c>
      <c r="G82" s="633" t="s">
        <v>4964</v>
      </c>
      <c r="H82" s="628" t="s">
        <v>2288</v>
      </c>
      <c r="I82" s="629" t="s">
        <v>5004</v>
      </c>
    </row>
    <row r="83" spans="1:9" ht="25">
      <c r="A83" s="630" t="s">
        <v>4963</v>
      </c>
      <c r="B83" s="636" t="s">
        <v>2297</v>
      </c>
      <c r="C83" s="631"/>
      <c r="D83" s="624"/>
      <c r="E83" s="625"/>
      <c r="F83" s="626" t="s">
        <v>52</v>
      </c>
      <c r="G83" s="633" t="s">
        <v>4964</v>
      </c>
      <c r="H83" s="628" t="s">
        <v>5005</v>
      </c>
      <c r="I83" s="629" t="s">
        <v>1252</v>
      </c>
    </row>
    <row r="84" spans="1:9" ht="25">
      <c r="A84" s="630" t="s">
        <v>4963</v>
      </c>
      <c r="B84" s="636" t="s">
        <v>2297</v>
      </c>
      <c r="C84" s="631"/>
      <c r="D84" s="624"/>
      <c r="E84" s="625"/>
      <c r="F84" s="626" t="s">
        <v>445</v>
      </c>
      <c r="G84" s="633" t="s">
        <v>4964</v>
      </c>
      <c r="H84" s="628" t="s">
        <v>5006</v>
      </c>
      <c r="I84" s="629" t="s">
        <v>5007</v>
      </c>
    </row>
    <row r="85" spans="1:9" ht="37.5">
      <c r="A85" s="630" t="s">
        <v>4963</v>
      </c>
      <c r="B85" s="636" t="s">
        <v>2297</v>
      </c>
      <c r="C85" s="631"/>
      <c r="D85" s="624"/>
      <c r="E85" s="625"/>
      <c r="F85" s="626" t="s">
        <v>447</v>
      </c>
      <c r="G85" s="633" t="s">
        <v>4964</v>
      </c>
      <c r="H85" s="628" t="s">
        <v>5008</v>
      </c>
      <c r="I85" s="629" t="s">
        <v>1252</v>
      </c>
    </row>
    <row r="86" spans="1:9" ht="13">
      <c r="A86" s="630" t="s">
        <v>4963</v>
      </c>
      <c r="B86" s="622" t="s">
        <v>2303</v>
      </c>
      <c r="C86" s="631"/>
      <c r="D86" s="624"/>
      <c r="E86" s="625"/>
      <c r="F86" s="626" t="s">
        <v>52</v>
      </c>
      <c r="G86" s="633" t="s">
        <v>4964</v>
      </c>
      <c r="H86" s="628" t="s">
        <v>5009</v>
      </c>
      <c r="I86" s="629" t="s">
        <v>5010</v>
      </c>
    </row>
    <row r="87" spans="1:9" ht="25">
      <c r="A87" s="630" t="s">
        <v>4963</v>
      </c>
      <c r="B87" s="622" t="s">
        <v>2303</v>
      </c>
      <c r="C87" s="631"/>
      <c r="D87" s="624"/>
      <c r="E87" s="625"/>
      <c r="F87" s="626" t="s">
        <v>445</v>
      </c>
      <c r="G87" s="633" t="s">
        <v>4964</v>
      </c>
      <c r="H87" s="628" t="s">
        <v>5009</v>
      </c>
      <c r="I87" s="629" t="s">
        <v>5007</v>
      </c>
    </row>
    <row r="88" spans="1:9" ht="13">
      <c r="A88" s="630" t="s">
        <v>4963</v>
      </c>
      <c r="B88" s="622" t="s">
        <v>2303</v>
      </c>
      <c r="C88" s="623"/>
      <c r="D88" s="624"/>
      <c r="E88" s="625"/>
      <c r="F88" s="626" t="s">
        <v>447</v>
      </c>
      <c r="G88" s="633" t="s">
        <v>4964</v>
      </c>
      <c r="H88" s="628" t="s">
        <v>5009</v>
      </c>
      <c r="I88" s="629" t="s">
        <v>1715</v>
      </c>
    </row>
    <row r="89" spans="1:9" ht="25">
      <c r="A89" s="630" t="s">
        <v>4963</v>
      </c>
      <c r="B89" s="636" t="s">
        <v>2308</v>
      </c>
      <c r="C89" s="638"/>
      <c r="D89" s="624"/>
      <c r="E89" s="625"/>
      <c r="F89" s="626" t="s">
        <v>52</v>
      </c>
      <c r="G89" s="633" t="s">
        <v>4964</v>
      </c>
      <c r="H89" s="628" t="s">
        <v>2309</v>
      </c>
      <c r="I89" s="629" t="s">
        <v>3062</v>
      </c>
    </row>
    <row r="90" spans="1:9" ht="37.5">
      <c r="A90" s="630" t="s">
        <v>4963</v>
      </c>
      <c r="B90" s="636" t="s">
        <v>2308</v>
      </c>
      <c r="C90" s="638"/>
      <c r="D90" s="624"/>
      <c r="E90" s="625"/>
      <c r="F90" s="626" t="s">
        <v>445</v>
      </c>
      <c r="G90" s="633" t="s">
        <v>4964</v>
      </c>
      <c r="H90" s="628" t="s">
        <v>2309</v>
      </c>
      <c r="I90" s="629" t="s">
        <v>5011</v>
      </c>
    </row>
    <row r="91" spans="1:9" ht="25">
      <c r="A91" s="630" t="s">
        <v>4963</v>
      </c>
      <c r="B91" s="636" t="s">
        <v>2308</v>
      </c>
      <c r="C91" s="627" t="s">
        <v>465</v>
      </c>
      <c r="D91" s="639"/>
      <c r="E91" s="640"/>
      <c r="F91" s="626" t="s">
        <v>468</v>
      </c>
      <c r="G91" s="633" t="s">
        <v>4964</v>
      </c>
      <c r="H91" s="628" t="s">
        <v>2309</v>
      </c>
      <c r="I91" s="629" t="s">
        <v>3062</v>
      </c>
    </row>
    <row r="92" spans="1:9" ht="25">
      <c r="A92" s="630" t="s">
        <v>4963</v>
      </c>
      <c r="B92" s="636" t="s">
        <v>2308</v>
      </c>
      <c r="C92" s="638"/>
      <c r="D92" s="624"/>
      <c r="E92" s="625"/>
      <c r="F92" s="626" t="s">
        <v>447</v>
      </c>
      <c r="G92" s="633" t="s">
        <v>4964</v>
      </c>
      <c r="H92" s="628" t="s">
        <v>2309</v>
      </c>
      <c r="I92" s="629" t="s">
        <v>3062</v>
      </c>
    </row>
    <row r="93" spans="1:9" ht="25">
      <c r="A93" s="630" t="s">
        <v>4963</v>
      </c>
      <c r="B93" s="636" t="s">
        <v>2308</v>
      </c>
      <c r="C93" s="638"/>
      <c r="D93" s="624"/>
      <c r="E93" s="625"/>
      <c r="F93" s="626" t="s">
        <v>4975</v>
      </c>
      <c r="G93" s="633" t="s">
        <v>4964</v>
      </c>
      <c r="H93" s="628" t="s">
        <v>2309</v>
      </c>
      <c r="I93" s="629" t="s">
        <v>3062</v>
      </c>
    </row>
    <row r="94" spans="1:9" ht="37.5">
      <c r="A94" s="630" t="s">
        <v>4963</v>
      </c>
      <c r="B94" s="636" t="s">
        <v>2308</v>
      </c>
      <c r="C94" s="638"/>
      <c r="D94" s="624"/>
      <c r="E94" s="625"/>
      <c r="F94" s="626" t="s">
        <v>4976</v>
      </c>
      <c r="G94" s="633" t="s">
        <v>4964</v>
      </c>
      <c r="H94" s="628" t="s">
        <v>2309</v>
      </c>
      <c r="I94" s="629" t="s">
        <v>5012</v>
      </c>
    </row>
    <row r="95" spans="1:9" ht="25">
      <c r="A95" s="630" t="s">
        <v>4963</v>
      </c>
      <c r="B95" s="636" t="s">
        <v>2308</v>
      </c>
      <c r="C95" s="638"/>
      <c r="D95" s="624"/>
      <c r="E95" s="625"/>
      <c r="F95" s="626" t="s">
        <v>4978</v>
      </c>
      <c r="G95" s="633" t="s">
        <v>4964</v>
      </c>
      <c r="H95" s="628" t="s">
        <v>2309</v>
      </c>
      <c r="I95" s="629" t="s">
        <v>3062</v>
      </c>
    </row>
    <row r="96" spans="1:9" ht="25">
      <c r="A96" s="630" t="s">
        <v>4963</v>
      </c>
      <c r="B96" s="636" t="s">
        <v>2314</v>
      </c>
      <c r="C96" s="638"/>
      <c r="D96" s="624"/>
      <c r="E96" s="625"/>
      <c r="F96" s="626" t="s">
        <v>52</v>
      </c>
      <c r="G96" s="633" t="s">
        <v>4964</v>
      </c>
      <c r="H96" s="628" t="s">
        <v>2315</v>
      </c>
      <c r="I96" s="629" t="s">
        <v>3062</v>
      </c>
    </row>
    <row r="97" spans="1:9" ht="37.5">
      <c r="A97" s="630" t="s">
        <v>4963</v>
      </c>
      <c r="B97" s="636" t="s">
        <v>2314</v>
      </c>
      <c r="C97" s="638"/>
      <c r="D97" s="624"/>
      <c r="E97" s="625"/>
      <c r="F97" s="626" t="s">
        <v>445</v>
      </c>
      <c r="G97" s="633" t="s">
        <v>4964</v>
      </c>
      <c r="H97" s="628" t="s">
        <v>2315</v>
      </c>
      <c r="I97" s="629" t="s">
        <v>5013</v>
      </c>
    </row>
    <row r="98" spans="1:9" ht="25">
      <c r="A98" s="630" t="s">
        <v>4963</v>
      </c>
      <c r="B98" s="636" t="s">
        <v>2314</v>
      </c>
      <c r="C98" s="638"/>
      <c r="D98" s="624"/>
      <c r="E98" s="625"/>
      <c r="F98" s="626" t="s">
        <v>447</v>
      </c>
      <c r="G98" s="633" t="s">
        <v>4964</v>
      </c>
      <c r="H98" s="628" t="s">
        <v>2315</v>
      </c>
      <c r="I98" s="629" t="s">
        <v>3062</v>
      </c>
    </row>
    <row r="99" spans="1:9" ht="25">
      <c r="A99" s="630" t="s">
        <v>4963</v>
      </c>
      <c r="B99" s="636" t="s">
        <v>2314</v>
      </c>
      <c r="C99" s="638"/>
      <c r="D99" s="624"/>
      <c r="E99" s="625"/>
      <c r="F99" s="626" t="s">
        <v>4975</v>
      </c>
      <c r="G99" s="633" t="s">
        <v>4964</v>
      </c>
      <c r="H99" s="628" t="s">
        <v>2315</v>
      </c>
      <c r="I99" s="629" t="s">
        <v>3062</v>
      </c>
    </row>
    <row r="100" spans="1:9" ht="37.5">
      <c r="A100" s="630" t="s">
        <v>4963</v>
      </c>
      <c r="B100" s="636" t="s">
        <v>2314</v>
      </c>
      <c r="C100" s="638"/>
      <c r="D100" s="624"/>
      <c r="E100" s="625"/>
      <c r="F100" s="626" t="s">
        <v>4976</v>
      </c>
      <c r="G100" s="633" t="s">
        <v>4964</v>
      </c>
      <c r="H100" s="628" t="s">
        <v>2315</v>
      </c>
      <c r="I100" s="629" t="s">
        <v>5014</v>
      </c>
    </row>
    <row r="101" spans="1:9" ht="25">
      <c r="A101" s="630" t="s">
        <v>4963</v>
      </c>
      <c r="B101" s="636" t="s">
        <v>2314</v>
      </c>
      <c r="C101" s="638"/>
      <c r="D101" s="624"/>
      <c r="E101" s="625"/>
      <c r="F101" s="626" t="s">
        <v>4978</v>
      </c>
      <c r="G101" s="633" t="s">
        <v>4964</v>
      </c>
      <c r="H101" s="628" t="s">
        <v>2315</v>
      </c>
      <c r="I101" s="629" t="s">
        <v>3062</v>
      </c>
    </row>
    <row r="102" spans="1:9" ht="25">
      <c r="A102" s="630" t="s">
        <v>4963</v>
      </c>
      <c r="B102" s="622" t="s">
        <v>2327</v>
      </c>
      <c r="C102" s="623"/>
      <c r="D102" s="624"/>
      <c r="E102" s="625"/>
      <c r="F102" s="626" t="s">
        <v>52</v>
      </c>
      <c r="G102" s="633" t="s">
        <v>4964</v>
      </c>
      <c r="H102" s="628" t="s">
        <v>2329</v>
      </c>
      <c r="I102" s="629" t="s">
        <v>5015</v>
      </c>
    </row>
    <row r="103" spans="1:9" ht="37.5">
      <c r="A103" s="630" t="s">
        <v>4963</v>
      </c>
      <c r="B103" s="622" t="s">
        <v>2327</v>
      </c>
      <c r="C103" s="623"/>
      <c r="D103" s="624"/>
      <c r="E103" s="625"/>
      <c r="F103" s="626" t="s">
        <v>445</v>
      </c>
      <c r="G103" s="633" t="s">
        <v>4964</v>
      </c>
      <c r="H103" s="628" t="s">
        <v>2329</v>
      </c>
      <c r="I103" s="629" t="s">
        <v>5016</v>
      </c>
    </row>
    <row r="104" spans="1:9" ht="25">
      <c r="A104" s="630" t="s">
        <v>4963</v>
      </c>
      <c r="B104" s="622" t="s">
        <v>2327</v>
      </c>
      <c r="C104" s="623"/>
      <c r="D104" s="624"/>
      <c r="E104" s="625"/>
      <c r="F104" s="626" t="s">
        <v>447</v>
      </c>
      <c r="G104" s="633" t="s">
        <v>4964</v>
      </c>
      <c r="H104" s="628" t="s">
        <v>2329</v>
      </c>
      <c r="I104" s="629" t="s">
        <v>5015</v>
      </c>
    </row>
    <row r="105" spans="1:9" ht="25">
      <c r="A105" s="630" t="s">
        <v>4963</v>
      </c>
      <c r="B105" s="641" t="s">
        <v>2334</v>
      </c>
      <c r="C105" s="623"/>
      <c r="D105" s="624"/>
      <c r="E105" s="625"/>
      <c r="F105" s="626" t="s">
        <v>52</v>
      </c>
      <c r="G105" s="632" t="s">
        <v>909</v>
      </c>
      <c r="H105" s="628" t="s">
        <v>2335</v>
      </c>
      <c r="I105" s="628" t="s">
        <v>1549</v>
      </c>
    </row>
    <row r="106" spans="1:9" ht="37.5">
      <c r="A106" s="630" t="s">
        <v>4963</v>
      </c>
      <c r="B106" s="641" t="s">
        <v>2334</v>
      </c>
      <c r="C106" s="623"/>
      <c r="D106" s="624"/>
      <c r="E106" s="625"/>
      <c r="F106" s="626" t="s">
        <v>445</v>
      </c>
      <c r="G106" s="632" t="s">
        <v>909</v>
      </c>
      <c r="H106" s="628" t="s">
        <v>2335</v>
      </c>
      <c r="I106" s="628" t="s">
        <v>4974</v>
      </c>
    </row>
    <row r="107" spans="1:9" ht="25">
      <c r="A107" s="630" t="s">
        <v>4963</v>
      </c>
      <c r="B107" s="641" t="s">
        <v>2334</v>
      </c>
      <c r="C107" s="623"/>
      <c r="D107" s="624"/>
      <c r="E107" s="625"/>
      <c r="F107" s="626" t="s">
        <v>447</v>
      </c>
      <c r="G107" s="632" t="s">
        <v>909</v>
      </c>
      <c r="H107" s="628" t="s">
        <v>2335</v>
      </c>
      <c r="I107" s="628" t="s">
        <v>1549</v>
      </c>
    </row>
    <row r="108" spans="1:9" ht="25">
      <c r="A108" s="630" t="s">
        <v>4963</v>
      </c>
      <c r="B108" s="636" t="s">
        <v>2336</v>
      </c>
      <c r="C108" s="638"/>
      <c r="D108" s="624"/>
      <c r="E108" s="625"/>
      <c r="F108" s="626" t="s">
        <v>52</v>
      </c>
      <c r="G108" s="632" t="s">
        <v>4964</v>
      </c>
      <c r="H108" s="628" t="s">
        <v>2337</v>
      </c>
      <c r="I108" s="629" t="s">
        <v>4965</v>
      </c>
    </row>
    <row r="109" spans="1:9" ht="37.5">
      <c r="A109" s="630" t="s">
        <v>4963</v>
      </c>
      <c r="B109" s="636" t="s">
        <v>2336</v>
      </c>
      <c r="C109" s="638"/>
      <c r="D109" s="624"/>
      <c r="E109" s="625"/>
      <c r="F109" s="626" t="s">
        <v>445</v>
      </c>
      <c r="G109" s="633" t="s">
        <v>4964</v>
      </c>
      <c r="H109" s="628" t="s">
        <v>2337</v>
      </c>
      <c r="I109" s="629" t="s">
        <v>5017</v>
      </c>
    </row>
    <row r="110" spans="1:9" ht="25">
      <c r="A110" s="630" t="s">
        <v>4963</v>
      </c>
      <c r="B110" s="636" t="s">
        <v>2336</v>
      </c>
      <c r="C110" s="627" t="s">
        <v>465</v>
      </c>
      <c r="D110" s="639"/>
      <c r="E110" s="640"/>
      <c r="F110" s="626" t="s">
        <v>447</v>
      </c>
      <c r="G110" s="633" t="s">
        <v>4964</v>
      </c>
      <c r="H110" s="628" t="s">
        <v>5018</v>
      </c>
      <c r="I110" s="629" t="s">
        <v>4965</v>
      </c>
    </row>
    <row r="111" spans="1:9" ht="25">
      <c r="A111" s="630" t="s">
        <v>4963</v>
      </c>
      <c r="B111" s="636" t="s">
        <v>2336</v>
      </c>
      <c r="C111" s="638"/>
      <c r="D111" s="624"/>
      <c r="E111" s="625"/>
      <c r="F111" s="626" t="s">
        <v>2261</v>
      </c>
      <c r="G111" s="633" t="s">
        <v>4964</v>
      </c>
      <c r="H111" s="628" t="s">
        <v>5018</v>
      </c>
      <c r="I111" s="629" t="s">
        <v>4965</v>
      </c>
    </row>
    <row r="112" spans="1:9" ht="25">
      <c r="A112" s="630" t="s">
        <v>4963</v>
      </c>
      <c r="B112" s="636" t="s">
        <v>2336</v>
      </c>
      <c r="C112" s="638"/>
      <c r="D112" s="624"/>
      <c r="E112" s="625"/>
      <c r="F112" s="626" t="s">
        <v>5019</v>
      </c>
      <c r="G112" s="633" t="s">
        <v>4964</v>
      </c>
      <c r="H112" s="628" t="s">
        <v>5018</v>
      </c>
      <c r="I112" s="629" t="s">
        <v>4965</v>
      </c>
    </row>
    <row r="113" spans="1:9" ht="37.5">
      <c r="A113" s="630" t="s">
        <v>4963</v>
      </c>
      <c r="B113" s="636" t="s">
        <v>2336</v>
      </c>
      <c r="C113" s="638"/>
      <c r="D113" s="624"/>
      <c r="E113" s="625"/>
      <c r="F113" s="626" t="s">
        <v>5020</v>
      </c>
      <c r="G113" s="633" t="s">
        <v>4964</v>
      </c>
      <c r="H113" s="628" t="s">
        <v>5018</v>
      </c>
      <c r="I113" s="629" t="s">
        <v>4969</v>
      </c>
    </row>
    <row r="114" spans="1:9" ht="25">
      <c r="A114" s="630" t="s">
        <v>4963</v>
      </c>
      <c r="B114" s="636" t="s">
        <v>2336</v>
      </c>
      <c r="C114" s="638"/>
      <c r="D114" s="624"/>
      <c r="E114" s="625"/>
      <c r="F114" s="626" t="s">
        <v>5021</v>
      </c>
      <c r="G114" s="633" t="s">
        <v>4964</v>
      </c>
      <c r="H114" s="628" t="s">
        <v>5018</v>
      </c>
      <c r="I114" s="629" t="s">
        <v>4965</v>
      </c>
    </row>
    <row r="115" spans="1:9" ht="25">
      <c r="A115" s="630" t="s">
        <v>4963</v>
      </c>
      <c r="B115" s="636" t="s">
        <v>2339</v>
      </c>
      <c r="C115" s="631"/>
      <c r="D115" s="624"/>
      <c r="E115" s="625"/>
      <c r="F115" s="626" t="s">
        <v>52</v>
      </c>
      <c r="G115" s="633" t="s">
        <v>4964</v>
      </c>
      <c r="H115" s="628" t="s">
        <v>2341</v>
      </c>
      <c r="I115" s="629" t="s">
        <v>5022</v>
      </c>
    </row>
    <row r="116" spans="1:9" ht="37.5">
      <c r="A116" s="630" t="s">
        <v>4963</v>
      </c>
      <c r="B116" s="636" t="s">
        <v>2339</v>
      </c>
      <c r="C116" s="631"/>
      <c r="D116" s="624"/>
      <c r="E116" s="625"/>
      <c r="F116" s="626" t="s">
        <v>445</v>
      </c>
      <c r="G116" s="633" t="s">
        <v>4964</v>
      </c>
      <c r="H116" s="628" t="s">
        <v>2341</v>
      </c>
      <c r="I116" s="629" t="s">
        <v>5023</v>
      </c>
    </row>
    <row r="117" spans="1:9" ht="25">
      <c r="A117" s="630" t="s">
        <v>4963</v>
      </c>
      <c r="B117" s="636" t="s">
        <v>2339</v>
      </c>
      <c r="C117" s="631"/>
      <c r="D117" s="624"/>
      <c r="E117" s="625"/>
      <c r="F117" s="626" t="s">
        <v>447</v>
      </c>
      <c r="G117" s="633" t="s">
        <v>4964</v>
      </c>
      <c r="H117" s="628" t="s">
        <v>2341</v>
      </c>
      <c r="I117" s="629" t="s">
        <v>5022</v>
      </c>
    </row>
    <row r="118" spans="1:9" ht="25">
      <c r="A118" s="630" t="s">
        <v>4963</v>
      </c>
      <c r="B118" s="622" t="s">
        <v>4887</v>
      </c>
      <c r="C118" s="631"/>
      <c r="D118" s="624"/>
      <c r="E118" s="625"/>
      <c r="F118" s="632" t="s">
        <v>2681</v>
      </c>
      <c r="G118" s="633" t="s">
        <v>4964</v>
      </c>
      <c r="H118" s="628" t="s">
        <v>5024</v>
      </c>
      <c r="I118" s="629" t="s">
        <v>5025</v>
      </c>
    </row>
    <row r="119" spans="1:9" ht="37.5">
      <c r="A119" s="630" t="s">
        <v>4963</v>
      </c>
      <c r="B119" s="622" t="s">
        <v>4887</v>
      </c>
      <c r="C119" s="631"/>
      <c r="D119" s="624"/>
      <c r="E119" s="625"/>
      <c r="F119" s="632" t="s">
        <v>5026</v>
      </c>
      <c r="G119" s="633" t="s">
        <v>4964</v>
      </c>
      <c r="H119" s="628" t="s">
        <v>5024</v>
      </c>
      <c r="I119" s="629" t="s">
        <v>5027</v>
      </c>
    </row>
    <row r="120" spans="1:9" ht="25">
      <c r="A120" s="630" t="s">
        <v>4963</v>
      </c>
      <c r="B120" s="622" t="s">
        <v>4887</v>
      </c>
      <c r="C120" s="623"/>
      <c r="D120" s="624"/>
      <c r="E120" s="625"/>
      <c r="F120" s="632" t="s">
        <v>5003</v>
      </c>
      <c r="G120" s="633" t="s">
        <v>4964</v>
      </c>
      <c r="H120" s="628" t="s">
        <v>5024</v>
      </c>
      <c r="I120" s="629" t="s">
        <v>5028</v>
      </c>
    </row>
    <row r="121" spans="1:9" ht="25">
      <c r="A121" s="630" t="s">
        <v>4963</v>
      </c>
      <c r="B121" s="636" t="s">
        <v>2347</v>
      </c>
      <c r="C121" s="638"/>
      <c r="D121" s="624"/>
      <c r="E121" s="625"/>
      <c r="F121" s="632" t="s">
        <v>2348</v>
      </c>
      <c r="G121" s="633" t="s">
        <v>4964</v>
      </c>
      <c r="H121" s="628" t="s">
        <v>5029</v>
      </c>
      <c r="I121" s="629" t="s">
        <v>5030</v>
      </c>
    </row>
    <row r="122" spans="1:9" ht="37.5">
      <c r="A122" s="630" t="s">
        <v>4963</v>
      </c>
      <c r="B122" s="636" t="s">
        <v>2347</v>
      </c>
      <c r="C122" s="638"/>
      <c r="D122" s="624"/>
      <c r="E122" s="625"/>
      <c r="F122" s="632" t="s">
        <v>2351</v>
      </c>
      <c r="G122" s="633" t="s">
        <v>4964</v>
      </c>
      <c r="H122" s="628" t="s">
        <v>5029</v>
      </c>
      <c r="I122" s="629" t="s">
        <v>5031</v>
      </c>
    </row>
    <row r="123" spans="1:9" ht="25">
      <c r="A123" s="630" t="s">
        <v>4963</v>
      </c>
      <c r="B123" s="636" t="s">
        <v>2347</v>
      </c>
      <c r="C123" s="638"/>
      <c r="D123" s="624"/>
      <c r="E123" s="625"/>
      <c r="F123" s="632" t="s">
        <v>2353</v>
      </c>
      <c r="G123" s="633" t="s">
        <v>4964</v>
      </c>
      <c r="H123" s="628" t="s">
        <v>5029</v>
      </c>
      <c r="I123" s="629" t="s">
        <v>5030</v>
      </c>
    </row>
    <row r="124" spans="1:9" ht="25">
      <c r="A124" s="630" t="s">
        <v>4963</v>
      </c>
      <c r="B124" s="636" t="s">
        <v>2347</v>
      </c>
      <c r="C124" s="638"/>
      <c r="D124" s="624"/>
      <c r="E124" s="625"/>
      <c r="F124" s="632" t="s">
        <v>4967</v>
      </c>
      <c r="G124" s="633" t="s">
        <v>4964</v>
      </c>
      <c r="H124" s="628" t="s">
        <v>5029</v>
      </c>
      <c r="I124" s="629" t="s">
        <v>5030</v>
      </c>
    </row>
    <row r="125" spans="1:9" ht="37.5">
      <c r="A125" s="630" t="s">
        <v>4963</v>
      </c>
      <c r="B125" s="636" t="s">
        <v>2347</v>
      </c>
      <c r="C125" s="638"/>
      <c r="D125" s="624"/>
      <c r="E125" s="625"/>
      <c r="F125" s="632" t="s">
        <v>5032</v>
      </c>
      <c r="G125" s="633" t="s">
        <v>4964</v>
      </c>
      <c r="H125" s="628" t="s">
        <v>5029</v>
      </c>
      <c r="I125" s="629" t="s">
        <v>5033</v>
      </c>
    </row>
    <row r="126" spans="1:9" ht="25">
      <c r="A126" s="630" t="s">
        <v>4963</v>
      </c>
      <c r="B126" s="636" t="s">
        <v>2347</v>
      </c>
      <c r="C126" s="638"/>
      <c r="D126" s="624"/>
      <c r="E126" s="625"/>
      <c r="F126" s="632" t="s">
        <v>5034</v>
      </c>
      <c r="G126" s="633" t="s">
        <v>4964</v>
      </c>
      <c r="H126" s="628" t="s">
        <v>5029</v>
      </c>
      <c r="I126" s="629" t="s">
        <v>5030</v>
      </c>
    </row>
    <row r="127" spans="1:9" ht="37.5">
      <c r="A127" s="630" t="s">
        <v>4963</v>
      </c>
      <c r="B127" s="622" t="s">
        <v>2407</v>
      </c>
      <c r="C127" s="631"/>
      <c r="D127" s="624"/>
      <c r="E127" s="625"/>
      <c r="F127" s="633" t="s">
        <v>52</v>
      </c>
      <c r="G127" s="633" t="s">
        <v>4964</v>
      </c>
      <c r="H127" s="628" t="s">
        <v>2408</v>
      </c>
      <c r="I127" s="629" t="s">
        <v>5035</v>
      </c>
    </row>
    <row r="128" spans="1:9" ht="50">
      <c r="A128" s="630" t="s">
        <v>4963</v>
      </c>
      <c r="B128" s="622" t="s">
        <v>2407</v>
      </c>
      <c r="C128" s="631"/>
      <c r="D128" s="624"/>
      <c r="E128" s="625"/>
      <c r="F128" s="633" t="s">
        <v>445</v>
      </c>
      <c r="G128" s="633" t="s">
        <v>4964</v>
      </c>
      <c r="H128" s="628" t="s">
        <v>2408</v>
      </c>
      <c r="I128" s="629" t="s">
        <v>5036</v>
      </c>
    </row>
    <row r="129" spans="1:9" ht="37.5">
      <c r="A129" s="630" t="s">
        <v>4963</v>
      </c>
      <c r="B129" s="622" t="s">
        <v>2407</v>
      </c>
      <c r="C129" s="623"/>
      <c r="D129" s="624"/>
      <c r="E129" s="625"/>
      <c r="F129" s="633" t="s">
        <v>447</v>
      </c>
      <c r="G129" s="633" t="s">
        <v>4964</v>
      </c>
      <c r="H129" s="628" t="s">
        <v>2408</v>
      </c>
      <c r="I129" s="629" t="s">
        <v>5037</v>
      </c>
    </row>
    <row r="130" spans="1:9" ht="25">
      <c r="A130" s="630" t="s">
        <v>4963</v>
      </c>
      <c r="B130" s="641" t="s">
        <v>2407</v>
      </c>
      <c r="C130" s="631"/>
      <c r="D130" s="624"/>
      <c r="E130" s="625"/>
      <c r="F130" s="633" t="s">
        <v>904</v>
      </c>
      <c r="G130" s="633" t="s">
        <v>4964</v>
      </c>
      <c r="H130" s="629" t="s">
        <v>2408</v>
      </c>
      <c r="I130" s="629" t="s">
        <v>5038</v>
      </c>
    </row>
    <row r="131" spans="1:9" ht="25">
      <c r="A131" s="630" t="s">
        <v>4963</v>
      </c>
      <c r="B131" s="641" t="s">
        <v>2407</v>
      </c>
      <c r="C131" s="631"/>
      <c r="D131" s="624"/>
      <c r="E131" s="625"/>
      <c r="F131" s="633" t="s">
        <v>906</v>
      </c>
      <c r="G131" s="633" t="s">
        <v>4964</v>
      </c>
      <c r="H131" s="629" t="s">
        <v>2408</v>
      </c>
      <c r="I131" s="629" t="s">
        <v>5039</v>
      </c>
    </row>
    <row r="132" spans="1:9" ht="25">
      <c r="A132" s="630" t="s">
        <v>4963</v>
      </c>
      <c r="B132" s="622" t="s">
        <v>2411</v>
      </c>
      <c r="C132" s="623"/>
      <c r="D132" s="624"/>
      <c r="E132" s="625"/>
      <c r="F132" s="632" t="s">
        <v>2277</v>
      </c>
      <c r="G132" s="633" t="s">
        <v>4964</v>
      </c>
      <c r="H132" s="629" t="s">
        <v>2412</v>
      </c>
      <c r="I132" s="629" t="s">
        <v>5040</v>
      </c>
    </row>
    <row r="133" spans="1:9" ht="37.5">
      <c r="A133" s="630" t="s">
        <v>4963</v>
      </c>
      <c r="B133" s="622" t="s">
        <v>2411</v>
      </c>
      <c r="C133" s="623"/>
      <c r="D133" s="624"/>
      <c r="E133" s="625"/>
      <c r="F133" s="632" t="s">
        <v>2196</v>
      </c>
      <c r="G133" s="633" t="s">
        <v>4964</v>
      </c>
      <c r="H133" s="629" t="s">
        <v>2412</v>
      </c>
      <c r="I133" s="629" t="s">
        <v>5031</v>
      </c>
    </row>
    <row r="134" spans="1:9" ht="25">
      <c r="A134" s="630" t="s">
        <v>4963</v>
      </c>
      <c r="B134" s="622" t="s">
        <v>2411</v>
      </c>
      <c r="C134" s="623"/>
      <c r="D134" s="624"/>
      <c r="E134" s="625"/>
      <c r="F134" s="632" t="s">
        <v>2199</v>
      </c>
      <c r="G134" s="633" t="s">
        <v>4964</v>
      </c>
      <c r="H134" s="628" t="s">
        <v>2412</v>
      </c>
      <c r="I134" s="629" t="s">
        <v>5041</v>
      </c>
    </row>
    <row r="135" spans="1:9" ht="25">
      <c r="A135" s="630" t="s">
        <v>4963</v>
      </c>
      <c r="B135" s="622" t="s">
        <v>2418</v>
      </c>
      <c r="C135" s="623"/>
      <c r="D135" s="624"/>
      <c r="E135" s="625"/>
      <c r="F135" s="632" t="s">
        <v>2277</v>
      </c>
      <c r="G135" s="633" t="s">
        <v>4964</v>
      </c>
      <c r="H135" s="628" t="s">
        <v>2420</v>
      </c>
      <c r="I135" s="629" t="s">
        <v>5041</v>
      </c>
    </row>
    <row r="136" spans="1:9" ht="37.5">
      <c r="A136" s="630" t="s">
        <v>4963</v>
      </c>
      <c r="B136" s="622" t="s">
        <v>2418</v>
      </c>
      <c r="C136" s="623"/>
      <c r="D136" s="624"/>
      <c r="E136" s="625"/>
      <c r="F136" s="632" t="s">
        <v>3303</v>
      </c>
      <c r="G136" s="633" t="s">
        <v>4964</v>
      </c>
      <c r="H136" s="628" t="s">
        <v>2420</v>
      </c>
      <c r="I136" s="629" t="s">
        <v>5031</v>
      </c>
    </row>
    <row r="137" spans="1:9" ht="25">
      <c r="A137" s="630" t="s">
        <v>4963</v>
      </c>
      <c r="B137" s="622" t="s">
        <v>2418</v>
      </c>
      <c r="C137" s="623"/>
      <c r="D137" s="624"/>
      <c r="E137" s="625"/>
      <c r="F137" s="632" t="s">
        <v>2670</v>
      </c>
      <c r="G137" s="633" t="s">
        <v>4964</v>
      </c>
      <c r="H137" s="628" t="s">
        <v>2420</v>
      </c>
      <c r="I137" s="629" t="s">
        <v>5041</v>
      </c>
    </row>
    <row r="138" spans="1:9" ht="25">
      <c r="A138" s="630" t="s">
        <v>4963</v>
      </c>
      <c r="B138" s="622" t="s">
        <v>2418</v>
      </c>
      <c r="C138" s="634"/>
      <c r="D138" s="635"/>
      <c r="E138" s="625"/>
      <c r="F138" s="632" t="s">
        <v>4967</v>
      </c>
      <c r="G138" s="633" t="s">
        <v>4964</v>
      </c>
      <c r="H138" s="628" t="s">
        <v>2420</v>
      </c>
      <c r="I138" s="629" t="s">
        <v>5041</v>
      </c>
    </row>
    <row r="139" spans="1:9" ht="37.5">
      <c r="A139" s="630" t="s">
        <v>4963</v>
      </c>
      <c r="B139" s="622" t="s">
        <v>2418</v>
      </c>
      <c r="C139" s="634"/>
      <c r="D139" s="635"/>
      <c r="E139" s="625"/>
      <c r="F139" s="632" t="s">
        <v>5042</v>
      </c>
      <c r="G139" s="633" t="s">
        <v>4964</v>
      </c>
      <c r="H139" s="628" t="s">
        <v>2420</v>
      </c>
      <c r="I139" s="629" t="s">
        <v>5043</v>
      </c>
    </row>
    <row r="140" spans="1:9" ht="25">
      <c r="A140" s="630" t="s">
        <v>4963</v>
      </c>
      <c r="B140" s="622" t="s">
        <v>2418</v>
      </c>
      <c r="C140" s="634"/>
      <c r="D140" s="635"/>
      <c r="E140" s="625"/>
      <c r="F140" s="632" t="s">
        <v>5044</v>
      </c>
      <c r="G140" s="633" t="s">
        <v>4964</v>
      </c>
      <c r="H140" s="628" t="s">
        <v>2420</v>
      </c>
      <c r="I140" s="629" t="s">
        <v>5041</v>
      </c>
    </row>
    <row r="141" spans="1:9" ht="25">
      <c r="A141" s="630" t="s">
        <v>4963</v>
      </c>
      <c r="B141" s="622" t="s">
        <v>2425</v>
      </c>
      <c r="C141" s="623" t="s">
        <v>465</v>
      </c>
      <c r="D141" s="639"/>
      <c r="E141" s="625"/>
      <c r="F141" s="632" t="s">
        <v>2431</v>
      </c>
      <c r="G141" s="633" t="s">
        <v>4964</v>
      </c>
      <c r="H141" s="628" t="s">
        <v>2427</v>
      </c>
      <c r="I141" s="629" t="s">
        <v>5045</v>
      </c>
    </row>
    <row r="142" spans="1:9" ht="37.5">
      <c r="A142" s="630" t="s">
        <v>4963</v>
      </c>
      <c r="B142" s="622" t="s">
        <v>2425</v>
      </c>
      <c r="C142" s="623" t="s">
        <v>1265</v>
      </c>
      <c r="D142" s="642" t="s">
        <v>513</v>
      </c>
      <c r="E142" s="625"/>
      <c r="F142" s="632" t="s">
        <v>2196</v>
      </c>
      <c r="G142" s="633" t="s">
        <v>4964</v>
      </c>
      <c r="H142" s="628" t="s">
        <v>2427</v>
      </c>
      <c r="I142" s="629" t="s">
        <v>5046</v>
      </c>
    </row>
    <row r="143" spans="1:9" ht="34.5">
      <c r="A143" s="630" t="s">
        <v>4963</v>
      </c>
      <c r="B143" s="622" t="s">
        <v>2425</v>
      </c>
      <c r="C143" s="623" t="s">
        <v>1265</v>
      </c>
      <c r="D143" s="642" t="s">
        <v>515</v>
      </c>
      <c r="E143" s="625"/>
      <c r="F143" s="632" t="s">
        <v>2199</v>
      </c>
      <c r="G143" s="633" t="s">
        <v>4964</v>
      </c>
      <c r="H143" s="628" t="s">
        <v>2427</v>
      </c>
      <c r="I143" s="629" t="s">
        <v>5047</v>
      </c>
    </row>
    <row r="144" spans="1:9" ht="25">
      <c r="A144" s="630" t="s">
        <v>4963</v>
      </c>
      <c r="B144" s="622" t="s">
        <v>2430</v>
      </c>
      <c r="C144" s="623" t="s">
        <v>465</v>
      </c>
      <c r="D144" s="639"/>
      <c r="E144" s="625"/>
      <c r="F144" s="632" t="s">
        <v>2435</v>
      </c>
      <c r="G144" s="633" t="s">
        <v>4964</v>
      </c>
      <c r="H144" s="628" t="s">
        <v>2432</v>
      </c>
      <c r="I144" s="629" t="s">
        <v>5045</v>
      </c>
    </row>
    <row r="145" spans="1:9" ht="37.5">
      <c r="A145" s="630" t="s">
        <v>4963</v>
      </c>
      <c r="B145" s="622" t="s">
        <v>2430</v>
      </c>
      <c r="C145" s="623" t="s">
        <v>1265</v>
      </c>
      <c r="D145" s="642" t="s">
        <v>513</v>
      </c>
      <c r="E145" s="625"/>
      <c r="F145" s="632" t="s">
        <v>5026</v>
      </c>
      <c r="G145" s="633" t="s">
        <v>4964</v>
      </c>
      <c r="H145" s="628" t="s">
        <v>2432</v>
      </c>
      <c r="I145" s="629" t="s">
        <v>5048</v>
      </c>
    </row>
    <row r="146" spans="1:9" ht="34.5">
      <c r="A146" s="630" t="s">
        <v>4963</v>
      </c>
      <c r="B146" s="622" t="s">
        <v>2430</v>
      </c>
      <c r="C146" s="623" t="s">
        <v>1265</v>
      </c>
      <c r="D146" s="642" t="s">
        <v>515</v>
      </c>
      <c r="E146" s="625"/>
      <c r="F146" s="632" t="s">
        <v>2438</v>
      </c>
      <c r="G146" s="633" t="s">
        <v>4964</v>
      </c>
      <c r="H146" s="628" t="s">
        <v>2432</v>
      </c>
      <c r="I146" s="629" t="s">
        <v>5047</v>
      </c>
    </row>
    <row r="147" spans="1:9" ht="25">
      <c r="A147" s="630" t="s">
        <v>4963</v>
      </c>
      <c r="B147" s="622" t="s">
        <v>2434</v>
      </c>
      <c r="C147" s="623"/>
      <c r="D147" s="624"/>
      <c r="E147" s="625"/>
      <c r="F147" s="632" t="s">
        <v>2264</v>
      </c>
      <c r="G147" s="633" t="s">
        <v>4964</v>
      </c>
      <c r="H147" s="629" t="s">
        <v>5049</v>
      </c>
      <c r="I147" s="629" t="s">
        <v>5047</v>
      </c>
    </row>
    <row r="148" spans="1:9" ht="37.5">
      <c r="A148" s="630" t="s">
        <v>4963</v>
      </c>
      <c r="B148" s="622" t="s">
        <v>2434</v>
      </c>
      <c r="C148" s="623"/>
      <c r="D148" s="624"/>
      <c r="E148" s="625"/>
      <c r="F148" s="632" t="s">
        <v>5026</v>
      </c>
      <c r="G148" s="633" t="s">
        <v>4964</v>
      </c>
      <c r="H148" s="629" t="s">
        <v>5050</v>
      </c>
      <c r="I148" s="629" t="s">
        <v>5048</v>
      </c>
    </row>
    <row r="149" spans="1:9" ht="25">
      <c r="A149" s="630" t="s">
        <v>4963</v>
      </c>
      <c r="B149" s="622" t="s">
        <v>2434</v>
      </c>
      <c r="C149" s="623"/>
      <c r="D149" s="624"/>
      <c r="E149" s="625"/>
      <c r="F149" s="632" t="s">
        <v>5051</v>
      </c>
      <c r="G149" s="633" t="s">
        <v>4964</v>
      </c>
      <c r="H149" s="629" t="s">
        <v>5052</v>
      </c>
      <c r="I149" s="629" t="s">
        <v>5047</v>
      </c>
    </row>
    <row r="150" spans="1:9" ht="62.5">
      <c r="A150" s="630" t="s">
        <v>4963</v>
      </c>
      <c r="B150" s="622" t="s">
        <v>2434</v>
      </c>
      <c r="C150" s="634"/>
      <c r="D150" s="635"/>
      <c r="E150" s="625"/>
      <c r="F150" s="632" t="s">
        <v>4967</v>
      </c>
      <c r="G150" s="633" t="s">
        <v>4964</v>
      </c>
      <c r="H150" s="629" t="s">
        <v>5053</v>
      </c>
      <c r="I150" s="629" t="s">
        <v>5047</v>
      </c>
    </row>
    <row r="151" spans="1:9" ht="50">
      <c r="A151" s="630" t="s">
        <v>4963</v>
      </c>
      <c r="B151" s="622" t="s">
        <v>2434</v>
      </c>
      <c r="C151" s="634"/>
      <c r="D151" s="635"/>
      <c r="E151" s="625"/>
      <c r="F151" s="632" t="s">
        <v>5042</v>
      </c>
      <c r="G151" s="633" t="s">
        <v>4964</v>
      </c>
      <c r="H151" s="629" t="s">
        <v>5054</v>
      </c>
      <c r="I151" s="629" t="s">
        <v>5055</v>
      </c>
    </row>
    <row r="152" spans="1:9" ht="62.5">
      <c r="A152" s="630" t="s">
        <v>4963</v>
      </c>
      <c r="B152" s="622" t="s">
        <v>2434</v>
      </c>
      <c r="C152" s="634"/>
      <c r="D152" s="635"/>
      <c r="E152" s="625"/>
      <c r="F152" s="632" t="s">
        <v>5034</v>
      </c>
      <c r="G152" s="633" t="s">
        <v>4964</v>
      </c>
      <c r="H152" s="629" t="s">
        <v>5056</v>
      </c>
      <c r="I152" s="629" t="s">
        <v>5057</v>
      </c>
    </row>
    <row r="153" spans="1:9" ht="75">
      <c r="A153" s="630" t="s">
        <v>4963</v>
      </c>
      <c r="B153" s="622" t="s">
        <v>2449</v>
      </c>
      <c r="C153" s="638"/>
      <c r="D153" s="624"/>
      <c r="E153" s="625"/>
      <c r="F153" s="633" t="s">
        <v>52</v>
      </c>
      <c r="G153" s="633" t="s">
        <v>4964</v>
      </c>
      <c r="H153" s="628" t="s">
        <v>5058</v>
      </c>
      <c r="I153" s="629" t="s">
        <v>5059</v>
      </c>
    </row>
    <row r="154" spans="1:9" ht="50">
      <c r="A154" s="630" t="s">
        <v>4963</v>
      </c>
      <c r="B154" s="622" t="s">
        <v>2449</v>
      </c>
      <c r="C154" s="638"/>
      <c r="D154" s="624"/>
      <c r="E154" s="625"/>
      <c r="F154" s="633" t="s">
        <v>445</v>
      </c>
      <c r="G154" s="633" t="s">
        <v>4964</v>
      </c>
      <c r="H154" s="628" t="s">
        <v>2450</v>
      </c>
      <c r="I154" s="629" t="s">
        <v>5060</v>
      </c>
    </row>
    <row r="155" spans="1:9" ht="75">
      <c r="A155" s="630" t="s">
        <v>4963</v>
      </c>
      <c r="B155" s="622" t="s">
        <v>2449</v>
      </c>
      <c r="C155" s="638"/>
      <c r="D155" s="624"/>
      <c r="E155" s="625"/>
      <c r="F155" s="633" t="s">
        <v>447</v>
      </c>
      <c r="G155" s="633" t="s">
        <v>4964</v>
      </c>
      <c r="H155" s="628" t="s">
        <v>2450</v>
      </c>
      <c r="I155" s="629" t="s">
        <v>5061</v>
      </c>
    </row>
    <row r="156" spans="1:9" ht="75">
      <c r="A156" s="630" t="s">
        <v>4963</v>
      </c>
      <c r="B156" s="622" t="s">
        <v>2449</v>
      </c>
      <c r="C156" s="638"/>
      <c r="D156" s="624"/>
      <c r="E156" s="625"/>
      <c r="F156" s="626" t="s">
        <v>4975</v>
      </c>
      <c r="G156" s="633" t="s">
        <v>4964</v>
      </c>
      <c r="H156" s="628" t="s">
        <v>2450</v>
      </c>
      <c r="I156" s="629" t="s">
        <v>5062</v>
      </c>
    </row>
    <row r="157" spans="1:9" ht="50">
      <c r="A157" s="630" t="s">
        <v>4963</v>
      </c>
      <c r="B157" s="622" t="s">
        <v>2449</v>
      </c>
      <c r="C157" s="638"/>
      <c r="D157" s="624"/>
      <c r="E157" s="625"/>
      <c r="F157" s="626" t="s">
        <v>4976</v>
      </c>
      <c r="G157" s="633" t="s">
        <v>4964</v>
      </c>
      <c r="H157" s="628" t="s">
        <v>2450</v>
      </c>
      <c r="I157" s="629" t="s">
        <v>5063</v>
      </c>
    </row>
    <row r="158" spans="1:9" ht="75">
      <c r="A158" s="630" t="s">
        <v>4963</v>
      </c>
      <c r="B158" s="622" t="s">
        <v>2449</v>
      </c>
      <c r="C158" s="638"/>
      <c r="D158" s="624"/>
      <c r="E158" s="625"/>
      <c r="F158" s="626" t="s">
        <v>4978</v>
      </c>
      <c r="G158" s="633" t="s">
        <v>4964</v>
      </c>
      <c r="H158" s="628" t="s">
        <v>2450</v>
      </c>
      <c r="I158" s="629" t="s">
        <v>5064</v>
      </c>
    </row>
    <row r="159" spans="1:9" ht="37.5">
      <c r="A159" s="630" t="s">
        <v>4963</v>
      </c>
      <c r="B159" s="622" t="s">
        <v>2459</v>
      </c>
      <c r="C159" s="631"/>
      <c r="D159" s="624"/>
      <c r="E159" s="625"/>
      <c r="F159" s="633" t="s">
        <v>52</v>
      </c>
      <c r="G159" s="633" t="s">
        <v>4964</v>
      </c>
      <c r="H159" s="628" t="s">
        <v>2460</v>
      </c>
      <c r="I159" s="629" t="s">
        <v>5065</v>
      </c>
    </row>
    <row r="160" spans="1:9" ht="50">
      <c r="A160" s="630" t="s">
        <v>4963</v>
      </c>
      <c r="B160" s="622" t="s">
        <v>2459</v>
      </c>
      <c r="C160" s="631"/>
      <c r="D160" s="624"/>
      <c r="E160" s="625"/>
      <c r="F160" s="633" t="s">
        <v>445</v>
      </c>
      <c r="G160" s="633" t="s">
        <v>4964</v>
      </c>
      <c r="H160" s="628" t="s">
        <v>5066</v>
      </c>
      <c r="I160" s="629" t="s">
        <v>5067</v>
      </c>
    </row>
    <row r="161" spans="1:9" ht="37.5">
      <c r="A161" s="630" t="s">
        <v>4963</v>
      </c>
      <c r="B161" s="622" t="s">
        <v>2459</v>
      </c>
      <c r="C161" s="631"/>
      <c r="D161" s="624"/>
      <c r="E161" s="625"/>
      <c r="F161" s="633" t="s">
        <v>447</v>
      </c>
      <c r="G161" s="633" t="s">
        <v>4964</v>
      </c>
      <c r="H161" s="628" t="s">
        <v>5066</v>
      </c>
      <c r="I161" s="629" t="s">
        <v>5068</v>
      </c>
    </row>
    <row r="162" spans="1:9" ht="25">
      <c r="A162" s="630" t="s">
        <v>4963</v>
      </c>
      <c r="B162" s="641" t="s">
        <v>2459</v>
      </c>
      <c r="C162" s="631"/>
      <c r="D162" s="624"/>
      <c r="E162" s="625"/>
      <c r="F162" s="633" t="s">
        <v>904</v>
      </c>
      <c r="G162" s="633" t="s">
        <v>4964</v>
      </c>
      <c r="H162" s="629" t="s">
        <v>2460</v>
      </c>
      <c r="I162" s="629" t="s">
        <v>5069</v>
      </c>
    </row>
    <row r="163" spans="1:9" ht="25">
      <c r="A163" s="630" t="s">
        <v>4963</v>
      </c>
      <c r="B163" s="641" t="s">
        <v>2459</v>
      </c>
      <c r="C163" s="631"/>
      <c r="D163" s="624"/>
      <c r="E163" s="625"/>
      <c r="F163" s="633" t="s">
        <v>906</v>
      </c>
      <c r="G163" s="633" t="s">
        <v>4964</v>
      </c>
      <c r="H163" s="629" t="s">
        <v>2460</v>
      </c>
      <c r="I163" s="629" t="s">
        <v>5069</v>
      </c>
    </row>
    <row r="164" spans="1:9" ht="25">
      <c r="A164" s="630" t="s">
        <v>4963</v>
      </c>
      <c r="B164" s="641" t="s">
        <v>2459</v>
      </c>
      <c r="C164" s="631"/>
      <c r="D164" s="624"/>
      <c r="E164" s="625"/>
      <c r="F164" s="633" t="s">
        <v>5070</v>
      </c>
      <c r="G164" s="633" t="s">
        <v>4964</v>
      </c>
      <c r="H164" s="629" t="s">
        <v>2460</v>
      </c>
      <c r="I164" s="629" t="s">
        <v>5069</v>
      </c>
    </row>
    <row r="165" spans="1:9" ht="25">
      <c r="A165" s="630" t="s">
        <v>4963</v>
      </c>
      <c r="B165" s="641" t="s">
        <v>2459</v>
      </c>
      <c r="C165" s="631"/>
      <c r="D165" s="624"/>
      <c r="E165" s="625"/>
      <c r="F165" s="633" t="s">
        <v>5071</v>
      </c>
      <c r="G165" s="633" t="s">
        <v>4964</v>
      </c>
      <c r="H165" s="629" t="s">
        <v>2460</v>
      </c>
      <c r="I165" s="629" t="s">
        <v>5069</v>
      </c>
    </row>
    <row r="166" spans="1:9" ht="25">
      <c r="A166" s="630" t="s">
        <v>4963</v>
      </c>
      <c r="B166" s="641" t="s">
        <v>2459</v>
      </c>
      <c r="C166" s="631"/>
      <c r="D166" s="624"/>
      <c r="E166" s="625"/>
      <c r="F166" s="633" t="s">
        <v>5072</v>
      </c>
      <c r="G166" s="633" t="s">
        <v>4964</v>
      </c>
      <c r="H166" s="629" t="s">
        <v>2460</v>
      </c>
      <c r="I166" s="629" t="s">
        <v>5069</v>
      </c>
    </row>
    <row r="167" spans="1:9" ht="25">
      <c r="A167" s="630" t="s">
        <v>4963</v>
      </c>
      <c r="B167" s="622" t="s">
        <v>2459</v>
      </c>
      <c r="C167" s="631"/>
      <c r="D167" s="635"/>
      <c r="E167" s="625"/>
      <c r="F167" s="633" t="s">
        <v>4975</v>
      </c>
      <c r="G167" s="633" t="s">
        <v>4964</v>
      </c>
      <c r="H167" s="629" t="s">
        <v>5066</v>
      </c>
      <c r="I167" s="629" t="s">
        <v>5073</v>
      </c>
    </row>
    <row r="168" spans="1:9" ht="37.5">
      <c r="A168" s="630" t="s">
        <v>4963</v>
      </c>
      <c r="B168" s="622" t="s">
        <v>2459</v>
      </c>
      <c r="C168" s="631"/>
      <c r="D168" s="635"/>
      <c r="E168" s="625"/>
      <c r="F168" s="626" t="s">
        <v>4976</v>
      </c>
      <c r="G168" s="633" t="s">
        <v>4964</v>
      </c>
      <c r="H168" s="628" t="s">
        <v>5066</v>
      </c>
      <c r="I168" s="629" t="s">
        <v>5074</v>
      </c>
    </row>
    <row r="169" spans="1:9" ht="25">
      <c r="A169" s="630" t="s">
        <v>4963</v>
      </c>
      <c r="B169" s="622" t="s">
        <v>2459</v>
      </c>
      <c r="C169" s="634"/>
      <c r="D169" s="635"/>
      <c r="E169" s="625"/>
      <c r="F169" s="626" t="s">
        <v>4978</v>
      </c>
      <c r="G169" s="633" t="s">
        <v>4964</v>
      </c>
      <c r="H169" s="628" t="s">
        <v>5066</v>
      </c>
      <c r="I169" s="629" t="s">
        <v>5073</v>
      </c>
    </row>
    <row r="170" spans="1:9" ht="37.5">
      <c r="A170" s="630" t="s">
        <v>4963</v>
      </c>
      <c r="B170" s="622" t="s">
        <v>2464</v>
      </c>
      <c r="C170" s="634"/>
      <c r="D170" s="635"/>
      <c r="E170" s="625"/>
      <c r="F170" s="626" t="s">
        <v>52</v>
      </c>
      <c r="G170" s="633" t="s">
        <v>4964</v>
      </c>
      <c r="H170" s="628" t="s">
        <v>2465</v>
      </c>
      <c r="I170" s="629" t="s">
        <v>5075</v>
      </c>
    </row>
    <row r="171" spans="1:9" ht="50">
      <c r="A171" s="630" t="s">
        <v>4963</v>
      </c>
      <c r="B171" s="622" t="s">
        <v>2464</v>
      </c>
      <c r="C171" s="634"/>
      <c r="D171" s="635"/>
      <c r="E171" s="625"/>
      <c r="F171" s="626" t="s">
        <v>445</v>
      </c>
      <c r="G171" s="633" t="s">
        <v>4964</v>
      </c>
      <c r="H171" s="628" t="s">
        <v>2465</v>
      </c>
      <c r="I171" s="629" t="s">
        <v>5076</v>
      </c>
    </row>
    <row r="172" spans="1:9" ht="37.5">
      <c r="A172" s="630" t="s">
        <v>4963</v>
      </c>
      <c r="B172" s="622" t="s">
        <v>2464</v>
      </c>
      <c r="C172" s="634"/>
      <c r="D172" s="635"/>
      <c r="E172" s="625"/>
      <c r="F172" s="626" t="s">
        <v>447</v>
      </c>
      <c r="G172" s="633" t="s">
        <v>4964</v>
      </c>
      <c r="H172" s="628" t="s">
        <v>2465</v>
      </c>
      <c r="I172" s="629" t="s">
        <v>5077</v>
      </c>
    </row>
    <row r="173" spans="1:9" ht="25">
      <c r="A173" s="630" t="s">
        <v>4963</v>
      </c>
      <c r="B173" s="641" t="s">
        <v>2464</v>
      </c>
      <c r="C173" s="623"/>
      <c r="D173" s="643"/>
      <c r="E173" s="625"/>
      <c r="F173" s="633" t="s">
        <v>904</v>
      </c>
      <c r="G173" s="633" t="s">
        <v>4964</v>
      </c>
      <c r="H173" s="629" t="s">
        <v>2465</v>
      </c>
      <c r="I173" s="629" t="s">
        <v>5073</v>
      </c>
    </row>
    <row r="174" spans="1:9" ht="25">
      <c r="A174" s="630" t="s">
        <v>4963</v>
      </c>
      <c r="B174" s="641" t="s">
        <v>2464</v>
      </c>
      <c r="C174" s="623"/>
      <c r="D174" s="643"/>
      <c r="E174" s="625"/>
      <c r="F174" s="633" t="s">
        <v>906</v>
      </c>
      <c r="G174" s="633" t="s">
        <v>4964</v>
      </c>
      <c r="H174" s="629" t="s">
        <v>2465</v>
      </c>
      <c r="I174" s="629" t="s">
        <v>5073</v>
      </c>
    </row>
    <row r="175" spans="1:9" ht="25">
      <c r="A175" s="630" t="s">
        <v>4963</v>
      </c>
      <c r="B175" s="641" t="s">
        <v>2464</v>
      </c>
      <c r="C175" s="623"/>
      <c r="D175" s="643"/>
      <c r="E175" s="625"/>
      <c r="F175" s="633" t="s">
        <v>5070</v>
      </c>
      <c r="G175" s="633" t="s">
        <v>4964</v>
      </c>
      <c r="H175" s="629" t="s">
        <v>2465</v>
      </c>
      <c r="I175" s="629" t="s">
        <v>5073</v>
      </c>
    </row>
    <row r="176" spans="1:9" ht="25">
      <c r="A176" s="630" t="s">
        <v>4963</v>
      </c>
      <c r="B176" s="641" t="s">
        <v>2464</v>
      </c>
      <c r="C176" s="623"/>
      <c r="D176" s="643"/>
      <c r="E176" s="625"/>
      <c r="F176" s="633" t="s">
        <v>5071</v>
      </c>
      <c r="G176" s="633" t="s">
        <v>4964</v>
      </c>
      <c r="H176" s="629" t="s">
        <v>2465</v>
      </c>
      <c r="I176" s="629" t="s">
        <v>5073</v>
      </c>
    </row>
    <row r="177" spans="1:9" ht="25">
      <c r="A177" s="630" t="s">
        <v>4963</v>
      </c>
      <c r="B177" s="641" t="s">
        <v>2464</v>
      </c>
      <c r="C177" s="623"/>
      <c r="D177" s="643"/>
      <c r="E177" s="625"/>
      <c r="F177" s="633" t="s">
        <v>5072</v>
      </c>
      <c r="G177" s="633" t="s">
        <v>4964</v>
      </c>
      <c r="H177" s="629" t="s">
        <v>2465</v>
      </c>
      <c r="I177" s="629" t="s">
        <v>5073</v>
      </c>
    </row>
    <row r="178" spans="1:9" ht="25">
      <c r="A178" s="630" t="s">
        <v>4963</v>
      </c>
      <c r="B178" s="622" t="s">
        <v>2464</v>
      </c>
      <c r="C178" s="634"/>
      <c r="D178" s="635"/>
      <c r="E178" s="625"/>
      <c r="F178" s="626" t="s">
        <v>4975</v>
      </c>
      <c r="G178" s="633" t="s">
        <v>4964</v>
      </c>
      <c r="H178" s="628" t="s">
        <v>2465</v>
      </c>
      <c r="I178" s="629" t="s">
        <v>5073</v>
      </c>
    </row>
    <row r="179" spans="1:9" ht="37.5">
      <c r="A179" s="630" t="s">
        <v>4963</v>
      </c>
      <c r="B179" s="622" t="s">
        <v>2464</v>
      </c>
      <c r="C179" s="634"/>
      <c r="D179" s="635"/>
      <c r="E179" s="625"/>
      <c r="F179" s="626" t="s">
        <v>4976</v>
      </c>
      <c r="G179" s="633" t="s">
        <v>4964</v>
      </c>
      <c r="H179" s="628" t="s">
        <v>2465</v>
      </c>
      <c r="I179" s="629" t="s">
        <v>5078</v>
      </c>
    </row>
    <row r="180" spans="1:9" ht="25">
      <c r="A180" s="630" t="s">
        <v>4963</v>
      </c>
      <c r="B180" s="622" t="s">
        <v>2464</v>
      </c>
      <c r="C180" s="634"/>
      <c r="D180" s="635"/>
      <c r="E180" s="625"/>
      <c r="F180" s="626" t="s">
        <v>4978</v>
      </c>
      <c r="G180" s="633" t="s">
        <v>4964</v>
      </c>
      <c r="H180" s="628" t="s">
        <v>2465</v>
      </c>
      <c r="I180" s="629" t="s">
        <v>5073</v>
      </c>
    </row>
    <row r="181" spans="1:9" ht="50">
      <c r="A181" s="630" t="s">
        <v>4963</v>
      </c>
      <c r="B181" s="622" t="s">
        <v>2636</v>
      </c>
      <c r="C181" s="638"/>
      <c r="D181" s="644"/>
      <c r="E181" s="645"/>
      <c r="F181" s="632" t="s">
        <v>2431</v>
      </c>
      <c r="G181" s="633" t="s">
        <v>4964</v>
      </c>
      <c r="H181" s="646" t="s">
        <v>2637</v>
      </c>
      <c r="I181" s="629" t="s">
        <v>4965</v>
      </c>
    </row>
    <row r="182" spans="1:9" ht="50">
      <c r="A182" s="630" t="s">
        <v>4963</v>
      </c>
      <c r="B182" s="622" t="s">
        <v>2636</v>
      </c>
      <c r="C182" s="638"/>
      <c r="D182" s="644"/>
      <c r="E182" s="645"/>
      <c r="F182" s="632" t="s">
        <v>2266</v>
      </c>
      <c r="G182" s="633" t="s">
        <v>4964</v>
      </c>
      <c r="H182" s="646" t="s">
        <v>2637</v>
      </c>
      <c r="I182" s="629" t="s">
        <v>5079</v>
      </c>
    </row>
    <row r="183" spans="1:9" ht="50">
      <c r="A183" s="630" t="s">
        <v>4963</v>
      </c>
      <c r="B183" s="622" t="s">
        <v>2636</v>
      </c>
      <c r="C183" s="638"/>
      <c r="D183" s="644"/>
      <c r="E183" s="645"/>
      <c r="F183" s="632" t="s">
        <v>2670</v>
      </c>
      <c r="G183" s="633" t="s">
        <v>4964</v>
      </c>
      <c r="H183" s="646" t="s">
        <v>2637</v>
      </c>
      <c r="I183" s="629" t="s">
        <v>4965</v>
      </c>
    </row>
    <row r="184" spans="1:9" ht="25">
      <c r="A184" s="630" t="s">
        <v>4963</v>
      </c>
      <c r="B184" s="622" t="s">
        <v>2639</v>
      </c>
      <c r="C184" s="638"/>
      <c r="D184" s="644"/>
      <c r="E184" s="645"/>
      <c r="F184" s="632" t="s">
        <v>2431</v>
      </c>
      <c r="G184" s="633" t="s">
        <v>4964</v>
      </c>
      <c r="H184" s="628" t="s">
        <v>5080</v>
      </c>
      <c r="I184" s="629" t="s">
        <v>4965</v>
      </c>
    </row>
    <row r="185" spans="1:9" ht="37.5">
      <c r="A185" s="630" t="s">
        <v>4963</v>
      </c>
      <c r="B185" s="622" t="s">
        <v>2639</v>
      </c>
      <c r="C185" s="638"/>
      <c r="D185" s="644"/>
      <c r="E185" s="645"/>
      <c r="F185" s="632" t="s">
        <v>2266</v>
      </c>
      <c r="G185" s="633" t="s">
        <v>4964</v>
      </c>
      <c r="H185" s="628" t="s">
        <v>5081</v>
      </c>
      <c r="I185" s="629" t="s">
        <v>5082</v>
      </c>
    </row>
    <row r="186" spans="1:9" ht="25">
      <c r="A186" s="630" t="s">
        <v>4963</v>
      </c>
      <c r="B186" s="622" t="s">
        <v>2639</v>
      </c>
      <c r="C186" s="638"/>
      <c r="D186" s="644"/>
      <c r="E186" s="645"/>
      <c r="F186" s="632" t="s">
        <v>2670</v>
      </c>
      <c r="G186" s="633" t="s">
        <v>4964</v>
      </c>
      <c r="H186" s="628" t="s">
        <v>5081</v>
      </c>
      <c r="I186" s="629" t="s">
        <v>5083</v>
      </c>
    </row>
    <row r="187" spans="1:9" ht="25">
      <c r="A187" s="630" t="s">
        <v>4963</v>
      </c>
      <c r="B187" s="622" t="s">
        <v>2643</v>
      </c>
      <c r="C187" s="631"/>
      <c r="D187" s="644"/>
      <c r="E187" s="645"/>
      <c r="F187" s="633" t="s">
        <v>52</v>
      </c>
      <c r="G187" s="633" t="s">
        <v>5084</v>
      </c>
      <c r="H187" s="628" t="s">
        <v>2644</v>
      </c>
      <c r="I187" s="629" t="s">
        <v>1264</v>
      </c>
    </row>
    <row r="188" spans="1:9" ht="37.5">
      <c r="A188" s="630" t="s">
        <v>4963</v>
      </c>
      <c r="B188" s="622" t="s">
        <v>2643</v>
      </c>
      <c r="C188" s="631"/>
      <c r="D188" s="644"/>
      <c r="E188" s="645"/>
      <c r="F188" s="633" t="s">
        <v>445</v>
      </c>
      <c r="G188" s="633" t="s">
        <v>5084</v>
      </c>
      <c r="H188" s="628" t="s">
        <v>2644</v>
      </c>
      <c r="I188" s="629" t="s">
        <v>5085</v>
      </c>
    </row>
    <row r="189" spans="1:9" ht="37.5">
      <c r="A189" s="630" t="s">
        <v>4963</v>
      </c>
      <c r="B189" s="622" t="s">
        <v>2643</v>
      </c>
      <c r="C189" s="631"/>
      <c r="D189" s="644"/>
      <c r="E189" s="645"/>
      <c r="F189" s="633" t="s">
        <v>447</v>
      </c>
      <c r="G189" s="633" t="s">
        <v>5084</v>
      </c>
      <c r="H189" s="628" t="s">
        <v>2644</v>
      </c>
      <c r="I189" s="629" t="s">
        <v>5085</v>
      </c>
    </row>
    <row r="190" spans="1:9" ht="37.5">
      <c r="A190" s="630" t="s">
        <v>4963</v>
      </c>
      <c r="B190" s="622" t="s">
        <v>2646</v>
      </c>
      <c r="C190" s="631"/>
      <c r="D190" s="644"/>
      <c r="E190" s="645"/>
      <c r="F190" s="633" t="s">
        <v>52</v>
      </c>
      <c r="G190" s="633" t="s">
        <v>4964</v>
      </c>
      <c r="H190" s="628" t="s">
        <v>2647</v>
      </c>
      <c r="I190" s="629" t="s">
        <v>5086</v>
      </c>
    </row>
    <row r="191" spans="1:9" ht="25">
      <c r="A191" s="630" t="s">
        <v>4963</v>
      </c>
      <c r="B191" s="622" t="s">
        <v>2646</v>
      </c>
      <c r="C191" s="631"/>
      <c r="D191" s="647"/>
      <c r="E191" s="645"/>
      <c r="F191" s="626" t="s">
        <v>4975</v>
      </c>
      <c r="G191" s="633" t="s">
        <v>4964</v>
      </c>
      <c r="H191" s="628" t="s">
        <v>2647</v>
      </c>
      <c r="I191" s="629" t="s">
        <v>5087</v>
      </c>
    </row>
    <row r="192" spans="1:9" ht="62.5">
      <c r="A192" s="630" t="s">
        <v>4963</v>
      </c>
      <c r="B192" s="622" t="s">
        <v>2646</v>
      </c>
      <c r="C192" s="631"/>
      <c r="D192" s="644"/>
      <c r="E192" s="645"/>
      <c r="F192" s="633" t="s">
        <v>445</v>
      </c>
      <c r="G192" s="633" t="s">
        <v>4964</v>
      </c>
      <c r="H192" s="628" t="s">
        <v>2647</v>
      </c>
      <c r="I192" s="629" t="s">
        <v>5088</v>
      </c>
    </row>
    <row r="193" spans="1:9" ht="37.5">
      <c r="A193" s="630" t="s">
        <v>4963</v>
      </c>
      <c r="B193" s="622" t="s">
        <v>2646</v>
      </c>
      <c r="C193" s="634"/>
      <c r="D193" s="647"/>
      <c r="E193" s="645"/>
      <c r="F193" s="626" t="s">
        <v>4976</v>
      </c>
      <c r="G193" s="633" t="s">
        <v>4964</v>
      </c>
      <c r="H193" s="628" t="s">
        <v>2647</v>
      </c>
      <c r="I193" s="629" t="s">
        <v>5089</v>
      </c>
    </row>
    <row r="194" spans="1:9" ht="25">
      <c r="A194" s="630" t="s">
        <v>4963</v>
      </c>
      <c r="B194" s="622" t="s">
        <v>2646</v>
      </c>
      <c r="C194" s="631"/>
      <c r="D194" s="644"/>
      <c r="E194" s="645"/>
      <c r="F194" s="633" t="s">
        <v>447</v>
      </c>
      <c r="G194" s="633" t="s">
        <v>4964</v>
      </c>
      <c r="H194" s="628" t="s">
        <v>2647</v>
      </c>
      <c r="I194" s="629" t="s">
        <v>5087</v>
      </c>
    </row>
    <row r="195" spans="1:9" ht="25">
      <c r="A195" s="630" t="s">
        <v>4963</v>
      </c>
      <c r="B195" s="622" t="s">
        <v>2646</v>
      </c>
      <c r="C195" s="634"/>
      <c r="D195" s="647"/>
      <c r="E195" s="645"/>
      <c r="F195" s="626" t="s">
        <v>4978</v>
      </c>
      <c r="G195" s="633" t="s">
        <v>4964</v>
      </c>
      <c r="H195" s="628" t="s">
        <v>2647</v>
      </c>
      <c r="I195" s="629" t="s">
        <v>5090</v>
      </c>
    </row>
    <row r="196" spans="1:9" ht="25">
      <c r="A196" s="630" t="s">
        <v>4963</v>
      </c>
      <c r="B196" s="622" t="s">
        <v>2649</v>
      </c>
      <c r="C196" s="634"/>
      <c r="D196" s="647"/>
      <c r="E196" s="645"/>
      <c r="F196" s="632" t="s">
        <v>2431</v>
      </c>
      <c r="G196" s="633" t="s">
        <v>4964</v>
      </c>
      <c r="H196" s="628" t="s">
        <v>2650</v>
      </c>
      <c r="I196" s="629" t="s">
        <v>5091</v>
      </c>
    </row>
    <row r="197" spans="1:9" ht="25">
      <c r="A197" s="630" t="s">
        <v>4963</v>
      </c>
      <c r="B197" s="622" t="s">
        <v>2649</v>
      </c>
      <c r="C197" s="634"/>
      <c r="D197" s="647"/>
      <c r="E197" s="645"/>
      <c r="F197" s="632" t="s">
        <v>4967</v>
      </c>
      <c r="G197" s="633" t="s">
        <v>4964</v>
      </c>
      <c r="H197" s="628" t="s">
        <v>2650</v>
      </c>
      <c r="I197" s="629" t="s">
        <v>5091</v>
      </c>
    </row>
    <row r="198" spans="1:9" ht="25">
      <c r="A198" s="630" t="s">
        <v>4963</v>
      </c>
      <c r="B198" s="622" t="s">
        <v>2649</v>
      </c>
      <c r="C198" s="634"/>
      <c r="D198" s="647"/>
      <c r="E198" s="645"/>
      <c r="F198" s="632" t="s">
        <v>2266</v>
      </c>
      <c r="G198" s="633" t="s">
        <v>4964</v>
      </c>
      <c r="H198" s="628" t="s">
        <v>2650</v>
      </c>
      <c r="I198" s="629" t="s">
        <v>5091</v>
      </c>
    </row>
    <row r="199" spans="1:9" ht="37.5">
      <c r="A199" s="630" t="s">
        <v>4963</v>
      </c>
      <c r="B199" s="622" t="s">
        <v>2649</v>
      </c>
      <c r="C199" s="634"/>
      <c r="D199" s="647"/>
      <c r="E199" s="645"/>
      <c r="F199" s="632" t="s">
        <v>4968</v>
      </c>
      <c r="G199" s="633" t="s">
        <v>4964</v>
      </c>
      <c r="H199" s="628" t="s">
        <v>2650</v>
      </c>
      <c r="I199" s="629" t="s">
        <v>5092</v>
      </c>
    </row>
    <row r="200" spans="1:9" ht="25">
      <c r="A200" s="630" t="s">
        <v>4963</v>
      </c>
      <c r="B200" s="622" t="s">
        <v>2649</v>
      </c>
      <c r="C200" s="634"/>
      <c r="D200" s="647"/>
      <c r="E200" s="645"/>
      <c r="F200" s="632" t="s">
        <v>2670</v>
      </c>
      <c r="G200" s="633" t="s">
        <v>4964</v>
      </c>
      <c r="H200" s="628" t="s">
        <v>2650</v>
      </c>
      <c r="I200" s="629" t="s">
        <v>5091</v>
      </c>
    </row>
    <row r="201" spans="1:9" ht="25">
      <c r="A201" s="630" t="s">
        <v>4963</v>
      </c>
      <c r="B201" s="622" t="s">
        <v>2649</v>
      </c>
      <c r="C201" s="634"/>
      <c r="D201" s="647"/>
      <c r="E201" s="645"/>
      <c r="F201" s="632" t="s">
        <v>4970</v>
      </c>
      <c r="G201" s="633" t="s">
        <v>4964</v>
      </c>
      <c r="H201" s="628" t="s">
        <v>5093</v>
      </c>
      <c r="I201" s="629" t="s">
        <v>5091</v>
      </c>
    </row>
    <row r="202" spans="1:9" ht="25">
      <c r="A202" s="630" t="s">
        <v>4963</v>
      </c>
      <c r="B202" s="622" t="s">
        <v>2656</v>
      </c>
      <c r="C202" s="638"/>
      <c r="D202" s="644"/>
      <c r="E202" s="645"/>
      <c r="F202" s="633" t="s">
        <v>52</v>
      </c>
      <c r="G202" s="633" t="s">
        <v>4964</v>
      </c>
      <c r="H202" s="628" t="s">
        <v>2657</v>
      </c>
      <c r="I202" s="629" t="s">
        <v>2658</v>
      </c>
    </row>
    <row r="203" spans="1:9" ht="25">
      <c r="A203" s="630" t="s">
        <v>4963</v>
      </c>
      <c r="B203" s="622" t="s">
        <v>2656</v>
      </c>
      <c r="C203" s="638"/>
      <c r="D203" s="644"/>
      <c r="E203" s="645"/>
      <c r="F203" s="626" t="s">
        <v>4975</v>
      </c>
      <c r="G203" s="633" t="s">
        <v>4964</v>
      </c>
      <c r="H203" s="628" t="s">
        <v>2657</v>
      </c>
      <c r="I203" s="629" t="s">
        <v>2658</v>
      </c>
    </row>
    <row r="204" spans="1:9" ht="37.5">
      <c r="A204" s="630" t="s">
        <v>4963</v>
      </c>
      <c r="B204" s="622" t="s">
        <v>2656</v>
      </c>
      <c r="C204" s="638"/>
      <c r="D204" s="644"/>
      <c r="E204" s="645"/>
      <c r="F204" s="633" t="s">
        <v>445</v>
      </c>
      <c r="G204" s="633" t="s">
        <v>4964</v>
      </c>
      <c r="H204" s="628" t="s">
        <v>2657</v>
      </c>
      <c r="I204" s="629" t="s">
        <v>5094</v>
      </c>
    </row>
    <row r="205" spans="1:9" ht="37.5">
      <c r="A205" s="630" t="s">
        <v>4963</v>
      </c>
      <c r="B205" s="622" t="s">
        <v>2656</v>
      </c>
      <c r="C205" s="638"/>
      <c r="D205" s="644"/>
      <c r="E205" s="645"/>
      <c r="F205" s="626" t="s">
        <v>4976</v>
      </c>
      <c r="G205" s="633" t="s">
        <v>4964</v>
      </c>
      <c r="H205" s="628" t="s">
        <v>2660</v>
      </c>
      <c r="I205" s="629" t="s">
        <v>5095</v>
      </c>
    </row>
    <row r="206" spans="1:9" ht="25">
      <c r="A206" s="630" t="s">
        <v>4963</v>
      </c>
      <c r="B206" s="622" t="s">
        <v>2656</v>
      </c>
      <c r="C206" s="638"/>
      <c r="D206" s="644"/>
      <c r="E206" s="645"/>
      <c r="F206" s="633" t="s">
        <v>447</v>
      </c>
      <c r="G206" s="633" t="s">
        <v>4964</v>
      </c>
      <c r="H206" s="628" t="s">
        <v>2657</v>
      </c>
      <c r="I206" s="629" t="s">
        <v>2658</v>
      </c>
    </row>
    <row r="207" spans="1:9" ht="37.5">
      <c r="A207" s="630" t="s">
        <v>4963</v>
      </c>
      <c r="B207" s="622" t="s">
        <v>2656</v>
      </c>
      <c r="C207" s="638"/>
      <c r="D207" s="644"/>
      <c r="E207" s="645"/>
      <c r="F207" s="626" t="s">
        <v>4978</v>
      </c>
      <c r="G207" s="633" t="s">
        <v>4964</v>
      </c>
      <c r="H207" s="628" t="s">
        <v>2660</v>
      </c>
      <c r="I207" s="629" t="s">
        <v>5096</v>
      </c>
    </row>
    <row r="208" spans="1:9" ht="25">
      <c r="A208" s="630" t="s">
        <v>4963</v>
      </c>
      <c r="B208" s="622" t="s">
        <v>2662</v>
      </c>
      <c r="C208" s="638"/>
      <c r="D208" s="644"/>
      <c r="E208" s="645"/>
      <c r="F208" s="632" t="s">
        <v>2431</v>
      </c>
      <c r="G208" s="633" t="s">
        <v>4964</v>
      </c>
      <c r="H208" s="628" t="s">
        <v>5097</v>
      </c>
      <c r="I208" s="629" t="s">
        <v>5091</v>
      </c>
    </row>
    <row r="209" spans="1:9" ht="25">
      <c r="A209" s="630" t="s">
        <v>4963</v>
      </c>
      <c r="B209" s="622" t="s">
        <v>2662</v>
      </c>
      <c r="C209" s="638"/>
      <c r="D209" s="644"/>
      <c r="E209" s="645"/>
      <c r="F209" s="632" t="s">
        <v>2266</v>
      </c>
      <c r="G209" s="633" t="s">
        <v>4964</v>
      </c>
      <c r="H209" s="628" t="s">
        <v>5097</v>
      </c>
      <c r="I209" s="629" t="s">
        <v>5091</v>
      </c>
    </row>
    <row r="210" spans="1:9" ht="25">
      <c r="A210" s="630" t="s">
        <v>4963</v>
      </c>
      <c r="B210" s="622" t="s">
        <v>2662</v>
      </c>
      <c r="C210" s="638"/>
      <c r="D210" s="644"/>
      <c r="E210" s="645"/>
      <c r="F210" s="632" t="s">
        <v>2670</v>
      </c>
      <c r="G210" s="633" t="s">
        <v>4964</v>
      </c>
      <c r="H210" s="628" t="s">
        <v>5097</v>
      </c>
      <c r="I210" s="629" t="s">
        <v>5091</v>
      </c>
    </row>
    <row r="211" spans="1:9" ht="25">
      <c r="A211" s="630" t="s">
        <v>4963</v>
      </c>
      <c r="B211" s="622" t="s">
        <v>2665</v>
      </c>
      <c r="C211" s="638"/>
      <c r="D211" s="644"/>
      <c r="E211" s="645"/>
      <c r="F211" s="632" t="s">
        <v>2431</v>
      </c>
      <c r="G211" s="633" t="s">
        <v>4964</v>
      </c>
      <c r="H211" s="628" t="s">
        <v>5098</v>
      </c>
      <c r="I211" s="629" t="s">
        <v>5091</v>
      </c>
    </row>
    <row r="212" spans="1:9" ht="25">
      <c r="A212" s="630" t="s">
        <v>4963</v>
      </c>
      <c r="B212" s="622" t="s">
        <v>2665</v>
      </c>
      <c r="C212" s="638"/>
      <c r="D212" s="644"/>
      <c r="E212" s="645"/>
      <c r="F212" s="632" t="s">
        <v>2266</v>
      </c>
      <c r="G212" s="633" t="s">
        <v>4964</v>
      </c>
      <c r="H212" s="628" t="s">
        <v>5099</v>
      </c>
      <c r="I212" s="629" t="s">
        <v>5091</v>
      </c>
    </row>
    <row r="213" spans="1:9" ht="25">
      <c r="A213" s="630" t="s">
        <v>4963</v>
      </c>
      <c r="B213" s="622" t="s">
        <v>2665</v>
      </c>
      <c r="C213" s="638"/>
      <c r="D213" s="644"/>
      <c r="E213" s="645"/>
      <c r="F213" s="632" t="s">
        <v>2670</v>
      </c>
      <c r="G213" s="633" t="s">
        <v>4964</v>
      </c>
      <c r="H213" s="628" t="s">
        <v>5099</v>
      </c>
      <c r="I213" s="629" t="s">
        <v>5091</v>
      </c>
    </row>
    <row r="214" spans="1:9" ht="37.5">
      <c r="A214" s="630" t="s">
        <v>4963</v>
      </c>
      <c r="B214" s="622" t="s">
        <v>2667</v>
      </c>
      <c r="C214" s="631"/>
      <c r="D214" s="644"/>
      <c r="E214" s="645"/>
      <c r="F214" s="632" t="s">
        <v>2431</v>
      </c>
      <c r="G214" s="633" t="s">
        <v>4964</v>
      </c>
      <c r="H214" s="628" t="s">
        <v>2668</v>
      </c>
      <c r="I214" s="629" t="s">
        <v>5091</v>
      </c>
    </row>
    <row r="215" spans="1:9" ht="37.5">
      <c r="A215" s="630" t="s">
        <v>4963</v>
      </c>
      <c r="B215" s="622" t="s">
        <v>2667</v>
      </c>
      <c r="C215" s="631"/>
      <c r="D215" s="644"/>
      <c r="E215" s="645"/>
      <c r="F215" s="632" t="s">
        <v>2266</v>
      </c>
      <c r="G215" s="633" t="s">
        <v>4964</v>
      </c>
      <c r="H215" s="628" t="s">
        <v>2668</v>
      </c>
      <c r="I215" s="629" t="s">
        <v>5091</v>
      </c>
    </row>
    <row r="216" spans="1:9" ht="37.5">
      <c r="A216" s="630" t="s">
        <v>4963</v>
      </c>
      <c r="B216" s="622" t="s">
        <v>2667</v>
      </c>
      <c r="C216" s="631"/>
      <c r="D216" s="644"/>
      <c r="E216" s="645"/>
      <c r="F216" s="632" t="s">
        <v>2670</v>
      </c>
      <c r="G216" s="633" t="s">
        <v>4964</v>
      </c>
      <c r="H216" s="628" t="s">
        <v>2669</v>
      </c>
      <c r="I216" s="629" t="s">
        <v>5091</v>
      </c>
    </row>
    <row r="217" spans="1:9" ht="25">
      <c r="A217" s="630" t="s">
        <v>4963</v>
      </c>
      <c r="B217" s="622" t="s">
        <v>2674</v>
      </c>
      <c r="C217" s="638"/>
      <c r="D217" s="644"/>
      <c r="E217" s="645"/>
      <c r="F217" s="632" t="s">
        <v>2431</v>
      </c>
      <c r="G217" s="633" t="s">
        <v>4964</v>
      </c>
      <c r="H217" s="628" t="s">
        <v>5100</v>
      </c>
      <c r="I217" s="629" t="s">
        <v>5091</v>
      </c>
    </row>
    <row r="218" spans="1:9" ht="25">
      <c r="A218" s="630" t="s">
        <v>4963</v>
      </c>
      <c r="B218" s="622" t="s">
        <v>2674</v>
      </c>
      <c r="C218" s="638"/>
      <c r="D218" s="644"/>
      <c r="E218" s="645"/>
      <c r="F218" s="632" t="s">
        <v>2266</v>
      </c>
      <c r="G218" s="633" t="s">
        <v>4964</v>
      </c>
      <c r="H218" s="628" t="s">
        <v>2675</v>
      </c>
      <c r="I218" s="629" t="s">
        <v>5091</v>
      </c>
    </row>
    <row r="219" spans="1:9" ht="25">
      <c r="A219" s="630" t="s">
        <v>4963</v>
      </c>
      <c r="B219" s="622" t="s">
        <v>2674</v>
      </c>
      <c r="C219" s="638"/>
      <c r="D219" s="644"/>
      <c r="E219" s="645"/>
      <c r="F219" s="632" t="s">
        <v>2670</v>
      </c>
      <c r="G219" s="633" t="s">
        <v>4964</v>
      </c>
      <c r="H219" s="628" t="s">
        <v>2676</v>
      </c>
      <c r="I219" s="629" t="s">
        <v>5091</v>
      </c>
    </row>
    <row r="220" spans="1:9" ht="25">
      <c r="A220" s="630" t="s">
        <v>4963</v>
      </c>
      <c r="B220" s="622" t="s">
        <v>2680</v>
      </c>
      <c r="C220" s="638"/>
      <c r="D220" s="644"/>
      <c r="E220" s="645"/>
      <c r="F220" s="632" t="s">
        <v>2431</v>
      </c>
      <c r="G220" s="633" t="s">
        <v>4964</v>
      </c>
      <c r="H220" s="628" t="s">
        <v>2683</v>
      </c>
      <c r="I220" s="629" t="s">
        <v>5091</v>
      </c>
    </row>
    <row r="221" spans="1:9" ht="25">
      <c r="A221" s="630" t="s">
        <v>4963</v>
      </c>
      <c r="B221" s="622" t="s">
        <v>2680</v>
      </c>
      <c r="C221" s="638"/>
      <c r="D221" s="644"/>
      <c r="E221" s="645"/>
      <c r="F221" s="632" t="s">
        <v>2266</v>
      </c>
      <c r="G221" s="633" t="s">
        <v>4964</v>
      </c>
      <c r="H221" s="628" t="s">
        <v>2682</v>
      </c>
      <c r="I221" s="629" t="s">
        <v>5091</v>
      </c>
    </row>
    <row r="222" spans="1:9" ht="25">
      <c r="A222" s="630" t="s">
        <v>4963</v>
      </c>
      <c r="B222" s="622" t="s">
        <v>2680</v>
      </c>
      <c r="C222" s="638"/>
      <c r="D222" s="644"/>
      <c r="E222" s="645"/>
      <c r="F222" s="632" t="s">
        <v>2670</v>
      </c>
      <c r="G222" s="633" t="s">
        <v>4964</v>
      </c>
      <c r="H222" s="628" t="s">
        <v>2683</v>
      </c>
      <c r="I222" s="629" t="s">
        <v>5091</v>
      </c>
    </row>
    <row r="223" spans="1:9" ht="25">
      <c r="A223" s="630" t="s">
        <v>4963</v>
      </c>
      <c r="B223" s="622" t="s">
        <v>2688</v>
      </c>
      <c r="C223" s="623" t="s">
        <v>1021</v>
      </c>
      <c r="D223" s="639"/>
      <c r="E223" s="645"/>
      <c r="F223" s="632" t="s">
        <v>2431</v>
      </c>
      <c r="G223" s="633" t="s">
        <v>4964</v>
      </c>
      <c r="H223" s="628" t="s">
        <v>2689</v>
      </c>
      <c r="I223" s="629" t="s">
        <v>5091</v>
      </c>
    </row>
    <row r="224" spans="1:9" ht="34.5">
      <c r="A224" s="630" t="s">
        <v>4963</v>
      </c>
      <c r="B224" s="622" t="s">
        <v>2688</v>
      </c>
      <c r="C224" s="623" t="s">
        <v>1265</v>
      </c>
      <c r="D224" s="642" t="s">
        <v>513</v>
      </c>
      <c r="E224" s="645"/>
      <c r="F224" s="632" t="s">
        <v>2266</v>
      </c>
      <c r="G224" s="633" t="s">
        <v>4964</v>
      </c>
      <c r="H224" s="628" t="s">
        <v>2689</v>
      </c>
      <c r="I224" s="629" t="s">
        <v>5091</v>
      </c>
    </row>
    <row r="225" spans="1:9" ht="34.5">
      <c r="A225" s="630" t="s">
        <v>4963</v>
      </c>
      <c r="B225" s="622" t="s">
        <v>2688</v>
      </c>
      <c r="C225" s="623" t="s">
        <v>1265</v>
      </c>
      <c r="D225" s="642" t="s">
        <v>515</v>
      </c>
      <c r="E225" s="645"/>
      <c r="F225" s="632" t="s">
        <v>2670</v>
      </c>
      <c r="G225" s="633" t="s">
        <v>4964</v>
      </c>
      <c r="H225" s="628" t="s">
        <v>2689</v>
      </c>
      <c r="I225" s="629" t="s">
        <v>5091</v>
      </c>
    </row>
    <row r="226" spans="1:9" ht="25">
      <c r="A226" s="630" t="s">
        <v>4963</v>
      </c>
      <c r="B226" s="622" t="s">
        <v>2692</v>
      </c>
      <c r="C226" s="623" t="s">
        <v>1021</v>
      </c>
      <c r="D226" s="639"/>
      <c r="E226" s="645"/>
      <c r="F226" s="632" t="s">
        <v>2431</v>
      </c>
      <c r="G226" s="633" t="s">
        <v>4964</v>
      </c>
      <c r="H226" s="628" t="s">
        <v>2693</v>
      </c>
      <c r="I226" s="629" t="s">
        <v>5091</v>
      </c>
    </row>
    <row r="227" spans="1:9" ht="34.5">
      <c r="A227" s="630" t="s">
        <v>4963</v>
      </c>
      <c r="B227" s="622" t="s">
        <v>2692</v>
      </c>
      <c r="C227" s="623" t="s">
        <v>1265</v>
      </c>
      <c r="D227" s="642" t="s">
        <v>513</v>
      </c>
      <c r="E227" s="645"/>
      <c r="F227" s="632" t="s">
        <v>2266</v>
      </c>
      <c r="G227" s="633" t="s">
        <v>4964</v>
      </c>
      <c r="H227" s="628" t="s">
        <v>2693</v>
      </c>
      <c r="I227" s="629" t="s">
        <v>5091</v>
      </c>
    </row>
    <row r="228" spans="1:9" ht="34.5">
      <c r="A228" s="630" t="s">
        <v>4963</v>
      </c>
      <c r="B228" s="622" t="s">
        <v>2692</v>
      </c>
      <c r="C228" s="623" t="s">
        <v>1265</v>
      </c>
      <c r="D228" s="642" t="s">
        <v>515</v>
      </c>
      <c r="E228" s="645"/>
      <c r="F228" s="632" t="s">
        <v>2670</v>
      </c>
      <c r="G228" s="633" t="s">
        <v>4964</v>
      </c>
      <c r="H228" s="628" t="s">
        <v>2693</v>
      </c>
      <c r="I228" s="629" t="s">
        <v>5091</v>
      </c>
    </row>
    <row r="229" spans="1:9" ht="25">
      <c r="A229" s="630" t="s">
        <v>4963</v>
      </c>
      <c r="B229" s="622" t="s">
        <v>2697</v>
      </c>
      <c r="C229" s="623" t="s">
        <v>1021</v>
      </c>
      <c r="D229" s="639"/>
      <c r="E229" s="645"/>
      <c r="F229" s="632" t="s">
        <v>2431</v>
      </c>
      <c r="G229" s="633" t="s">
        <v>4964</v>
      </c>
      <c r="H229" s="628" t="s">
        <v>2698</v>
      </c>
      <c r="I229" s="629" t="s">
        <v>5091</v>
      </c>
    </row>
    <row r="230" spans="1:9" ht="34.5">
      <c r="A230" s="630" t="s">
        <v>4963</v>
      </c>
      <c r="B230" s="622" t="s">
        <v>2697</v>
      </c>
      <c r="C230" s="623" t="s">
        <v>1265</v>
      </c>
      <c r="D230" s="642" t="s">
        <v>513</v>
      </c>
      <c r="E230" s="645"/>
      <c r="F230" s="632" t="s">
        <v>2266</v>
      </c>
      <c r="G230" s="633" t="s">
        <v>4964</v>
      </c>
      <c r="H230" s="628" t="s">
        <v>2698</v>
      </c>
      <c r="I230" s="629" t="s">
        <v>5091</v>
      </c>
    </row>
    <row r="231" spans="1:9" ht="34.5">
      <c r="A231" s="630" t="s">
        <v>4963</v>
      </c>
      <c r="B231" s="622" t="s">
        <v>2697</v>
      </c>
      <c r="C231" s="623" t="s">
        <v>1265</v>
      </c>
      <c r="D231" s="642" t="s">
        <v>515</v>
      </c>
      <c r="E231" s="645"/>
      <c r="F231" s="632" t="s">
        <v>2670</v>
      </c>
      <c r="G231" s="633" t="s">
        <v>4964</v>
      </c>
      <c r="H231" s="628" t="s">
        <v>2698</v>
      </c>
      <c r="I231" s="629" t="s">
        <v>5091</v>
      </c>
    </row>
    <row r="232" spans="1:9" ht="25">
      <c r="A232" s="630" t="s">
        <v>4963</v>
      </c>
      <c r="B232" s="622" t="s">
        <v>2701</v>
      </c>
      <c r="C232" s="638"/>
      <c r="D232" s="644"/>
      <c r="E232" s="645"/>
      <c r="F232" s="632" t="s">
        <v>2431</v>
      </c>
      <c r="G232" s="633" t="s">
        <v>4964</v>
      </c>
      <c r="H232" s="628" t="s">
        <v>2702</v>
      </c>
      <c r="I232" s="629" t="s">
        <v>5091</v>
      </c>
    </row>
    <row r="233" spans="1:9" ht="25">
      <c r="A233" s="630" t="s">
        <v>4963</v>
      </c>
      <c r="B233" s="622" t="s">
        <v>2701</v>
      </c>
      <c r="C233" s="638"/>
      <c r="D233" s="642"/>
      <c r="E233" s="645"/>
      <c r="F233" s="632" t="s">
        <v>2266</v>
      </c>
      <c r="G233" s="633" t="s">
        <v>4964</v>
      </c>
      <c r="H233" s="628" t="s">
        <v>2703</v>
      </c>
      <c r="I233" s="629" t="s">
        <v>5091</v>
      </c>
    </row>
    <row r="234" spans="1:9" ht="25">
      <c r="A234" s="630" t="s">
        <v>4963</v>
      </c>
      <c r="B234" s="622" t="s">
        <v>2701</v>
      </c>
      <c r="C234" s="638"/>
      <c r="D234" s="642"/>
      <c r="E234" s="645"/>
      <c r="F234" s="632" t="s">
        <v>2670</v>
      </c>
      <c r="G234" s="633" t="s">
        <v>4964</v>
      </c>
      <c r="H234" s="628" t="s">
        <v>2702</v>
      </c>
      <c r="I234" s="629" t="s">
        <v>5091</v>
      </c>
    </row>
    <row r="235" spans="1:9" ht="37.5">
      <c r="A235" s="630" t="s">
        <v>4963</v>
      </c>
      <c r="B235" s="622" t="s">
        <v>2706</v>
      </c>
      <c r="C235" s="638"/>
      <c r="D235" s="644"/>
      <c r="E235" s="645"/>
      <c r="F235" s="632" t="s">
        <v>2431</v>
      </c>
      <c r="G235" s="633" t="s">
        <v>4964</v>
      </c>
      <c r="H235" s="628" t="s">
        <v>5101</v>
      </c>
      <c r="I235" s="629" t="s">
        <v>5091</v>
      </c>
    </row>
    <row r="236" spans="1:9" ht="37.5">
      <c r="A236" s="630" t="s">
        <v>4963</v>
      </c>
      <c r="B236" s="622" t="s">
        <v>2706</v>
      </c>
      <c r="C236" s="638"/>
      <c r="D236" s="642"/>
      <c r="E236" s="645"/>
      <c r="F236" s="632" t="s">
        <v>2266</v>
      </c>
      <c r="G236" s="633" t="s">
        <v>4964</v>
      </c>
      <c r="H236" s="628" t="s">
        <v>5102</v>
      </c>
      <c r="I236" s="629" t="s">
        <v>5091</v>
      </c>
    </row>
    <row r="237" spans="1:9" ht="37.5">
      <c r="A237" s="630" t="s">
        <v>4963</v>
      </c>
      <c r="B237" s="622" t="s">
        <v>2706</v>
      </c>
      <c r="C237" s="638"/>
      <c r="D237" s="642"/>
      <c r="E237" s="645"/>
      <c r="F237" s="632" t="s">
        <v>2670</v>
      </c>
      <c r="G237" s="633" t="s">
        <v>4964</v>
      </c>
      <c r="H237" s="628" t="s">
        <v>5101</v>
      </c>
      <c r="I237" s="629" t="s">
        <v>5091</v>
      </c>
    </row>
    <row r="238" spans="1:9" ht="37.5">
      <c r="A238" s="630" t="s">
        <v>4963</v>
      </c>
      <c r="B238" s="622" t="s">
        <v>2711</v>
      </c>
      <c r="C238" s="638"/>
      <c r="D238" s="644"/>
      <c r="E238" s="645"/>
      <c r="F238" s="632" t="s">
        <v>2431</v>
      </c>
      <c r="G238" s="633" t="s">
        <v>4964</v>
      </c>
      <c r="H238" s="628" t="s">
        <v>5103</v>
      </c>
      <c r="I238" s="629" t="s">
        <v>5091</v>
      </c>
    </row>
    <row r="239" spans="1:9" ht="37.5">
      <c r="A239" s="630" t="s">
        <v>4963</v>
      </c>
      <c r="B239" s="622" t="s">
        <v>2711</v>
      </c>
      <c r="C239" s="638"/>
      <c r="D239" s="642"/>
      <c r="E239" s="645"/>
      <c r="F239" s="632" t="s">
        <v>2266</v>
      </c>
      <c r="G239" s="633" t="s">
        <v>4964</v>
      </c>
      <c r="H239" s="628" t="s">
        <v>5103</v>
      </c>
      <c r="I239" s="629" t="s">
        <v>5091</v>
      </c>
    </row>
    <row r="240" spans="1:9" ht="37.5">
      <c r="A240" s="630" t="s">
        <v>4963</v>
      </c>
      <c r="B240" s="622" t="s">
        <v>2711</v>
      </c>
      <c r="C240" s="638"/>
      <c r="D240" s="642"/>
      <c r="E240" s="645"/>
      <c r="F240" s="632" t="s">
        <v>2670</v>
      </c>
      <c r="G240" s="633" t="s">
        <v>4964</v>
      </c>
      <c r="H240" s="628" t="s">
        <v>5104</v>
      </c>
      <c r="I240" s="629" t="s">
        <v>5091</v>
      </c>
    </row>
    <row r="241" spans="1:9" ht="37.5">
      <c r="A241" s="630" t="s">
        <v>4963</v>
      </c>
      <c r="B241" s="622" t="s">
        <v>2714</v>
      </c>
      <c r="C241" s="638"/>
      <c r="D241" s="644"/>
      <c r="E241" s="645"/>
      <c r="F241" s="632" t="s">
        <v>2431</v>
      </c>
      <c r="G241" s="633" t="s">
        <v>4964</v>
      </c>
      <c r="H241" s="628" t="s">
        <v>2715</v>
      </c>
      <c r="I241" s="629" t="s">
        <v>5091</v>
      </c>
    </row>
    <row r="242" spans="1:9" ht="37.5">
      <c r="A242" s="630" t="s">
        <v>4963</v>
      </c>
      <c r="B242" s="622" t="s">
        <v>2714</v>
      </c>
      <c r="C242" s="638"/>
      <c r="D242" s="642"/>
      <c r="E242" s="645"/>
      <c r="F242" s="632" t="s">
        <v>2266</v>
      </c>
      <c r="G242" s="633" t="s">
        <v>4964</v>
      </c>
      <c r="H242" s="628" t="s">
        <v>2715</v>
      </c>
      <c r="I242" s="629" t="s">
        <v>5091</v>
      </c>
    </row>
    <row r="243" spans="1:9" ht="37.5">
      <c r="A243" s="630" t="s">
        <v>4963</v>
      </c>
      <c r="B243" s="622" t="s">
        <v>2714</v>
      </c>
      <c r="C243" s="638"/>
      <c r="D243" s="642"/>
      <c r="E243" s="645"/>
      <c r="F243" s="632" t="s">
        <v>2670</v>
      </c>
      <c r="G243" s="633" t="s">
        <v>4964</v>
      </c>
      <c r="H243" s="628" t="s">
        <v>2715</v>
      </c>
      <c r="I243" s="629" t="s">
        <v>5091</v>
      </c>
    </row>
    <row r="244" spans="1:9" ht="25">
      <c r="A244" s="630" t="s">
        <v>4963</v>
      </c>
      <c r="B244" s="622" t="s">
        <v>2716</v>
      </c>
      <c r="C244" s="638"/>
      <c r="D244" s="644"/>
      <c r="E244" s="645"/>
      <c r="F244" s="632" t="s">
        <v>2431</v>
      </c>
      <c r="G244" s="633" t="s">
        <v>4964</v>
      </c>
      <c r="H244" s="628" t="s">
        <v>5105</v>
      </c>
      <c r="I244" s="629" t="s">
        <v>5091</v>
      </c>
    </row>
    <row r="245" spans="1:9" ht="25">
      <c r="A245" s="630" t="s">
        <v>4963</v>
      </c>
      <c r="B245" s="622" t="s">
        <v>2716</v>
      </c>
      <c r="C245" s="638"/>
      <c r="D245" s="642"/>
      <c r="E245" s="645"/>
      <c r="F245" s="632" t="s">
        <v>2266</v>
      </c>
      <c r="G245" s="633" t="s">
        <v>4964</v>
      </c>
      <c r="H245" s="628" t="s">
        <v>5106</v>
      </c>
      <c r="I245" s="629" t="s">
        <v>5091</v>
      </c>
    </row>
    <row r="246" spans="1:9" ht="25">
      <c r="A246" s="630" t="s">
        <v>4963</v>
      </c>
      <c r="B246" s="622" t="s">
        <v>2716</v>
      </c>
      <c r="C246" s="638"/>
      <c r="D246" s="642"/>
      <c r="E246" s="645"/>
      <c r="F246" s="632" t="s">
        <v>2670</v>
      </c>
      <c r="G246" s="633" t="s">
        <v>4964</v>
      </c>
      <c r="H246" s="628" t="s">
        <v>5105</v>
      </c>
      <c r="I246" s="629" t="s">
        <v>5091</v>
      </c>
    </row>
    <row r="247" spans="1:9" ht="37.5">
      <c r="A247" s="630" t="s">
        <v>4963</v>
      </c>
      <c r="B247" s="622" t="s">
        <v>2719</v>
      </c>
      <c r="C247" s="638"/>
      <c r="D247" s="644"/>
      <c r="E247" s="645"/>
      <c r="F247" s="632" t="s">
        <v>2431</v>
      </c>
      <c r="G247" s="633" t="s">
        <v>4964</v>
      </c>
      <c r="H247" s="628" t="s">
        <v>5107</v>
      </c>
      <c r="I247" s="629" t="s">
        <v>5091</v>
      </c>
    </row>
    <row r="248" spans="1:9" ht="37.5">
      <c r="A248" s="630" t="s">
        <v>4963</v>
      </c>
      <c r="B248" s="622" t="s">
        <v>2719</v>
      </c>
      <c r="C248" s="638"/>
      <c r="D248" s="642"/>
      <c r="E248" s="645"/>
      <c r="F248" s="632" t="s">
        <v>2266</v>
      </c>
      <c r="G248" s="633" t="s">
        <v>4964</v>
      </c>
      <c r="H248" s="628" t="s">
        <v>5107</v>
      </c>
      <c r="I248" s="629" t="s">
        <v>5091</v>
      </c>
    </row>
    <row r="249" spans="1:9" ht="37.5">
      <c r="A249" s="630" t="s">
        <v>4963</v>
      </c>
      <c r="B249" s="622" t="s">
        <v>2719</v>
      </c>
      <c r="C249" s="638"/>
      <c r="D249" s="642"/>
      <c r="E249" s="645"/>
      <c r="F249" s="632" t="s">
        <v>2670</v>
      </c>
      <c r="G249" s="633" t="s">
        <v>4964</v>
      </c>
      <c r="H249" s="628" t="s">
        <v>5107</v>
      </c>
      <c r="I249" s="629" t="s">
        <v>5091</v>
      </c>
    </row>
    <row r="250" spans="1:9" ht="25">
      <c r="A250" s="630" t="s">
        <v>4963</v>
      </c>
      <c r="B250" s="622" t="s">
        <v>2722</v>
      </c>
      <c r="C250" s="638"/>
      <c r="D250" s="644"/>
      <c r="E250" s="645"/>
      <c r="F250" s="632" t="s">
        <v>2431</v>
      </c>
      <c r="G250" s="633" t="s">
        <v>4964</v>
      </c>
      <c r="H250" s="628" t="s">
        <v>2723</v>
      </c>
      <c r="I250" s="629" t="s">
        <v>5091</v>
      </c>
    </row>
    <row r="251" spans="1:9" ht="25">
      <c r="A251" s="630" t="s">
        <v>4963</v>
      </c>
      <c r="B251" s="622" t="s">
        <v>2722</v>
      </c>
      <c r="C251" s="638"/>
      <c r="D251" s="642"/>
      <c r="E251" s="645"/>
      <c r="F251" s="632" t="s">
        <v>2266</v>
      </c>
      <c r="G251" s="633" t="s">
        <v>4964</v>
      </c>
      <c r="H251" s="628" t="s">
        <v>2724</v>
      </c>
      <c r="I251" s="629" t="s">
        <v>5091</v>
      </c>
    </row>
    <row r="252" spans="1:9" ht="25">
      <c r="A252" s="630" t="s">
        <v>4963</v>
      </c>
      <c r="B252" s="622" t="s">
        <v>2722</v>
      </c>
      <c r="C252" s="638"/>
      <c r="D252" s="642"/>
      <c r="E252" s="645"/>
      <c r="F252" s="632" t="s">
        <v>2670</v>
      </c>
      <c r="G252" s="633" t="s">
        <v>4964</v>
      </c>
      <c r="H252" s="628" t="s">
        <v>2723</v>
      </c>
      <c r="I252" s="629" t="s">
        <v>5091</v>
      </c>
    </row>
    <row r="253" spans="1:9" ht="37.5">
      <c r="A253" s="630" t="s">
        <v>4963</v>
      </c>
      <c r="B253" s="622" t="s">
        <v>2725</v>
      </c>
      <c r="C253" s="631"/>
      <c r="D253" s="644"/>
      <c r="E253" s="645"/>
      <c r="F253" s="632" t="s">
        <v>2431</v>
      </c>
      <c r="G253" s="633" t="s">
        <v>4964</v>
      </c>
      <c r="H253" s="628" t="s">
        <v>2726</v>
      </c>
      <c r="I253" s="629" t="s">
        <v>5108</v>
      </c>
    </row>
    <row r="254" spans="1:9" ht="37.5">
      <c r="A254" s="630" t="s">
        <v>4963</v>
      </c>
      <c r="B254" s="622" t="s">
        <v>2725</v>
      </c>
      <c r="C254" s="631"/>
      <c r="D254" s="644"/>
      <c r="E254" s="645"/>
      <c r="F254" s="632" t="s">
        <v>2266</v>
      </c>
      <c r="G254" s="633" t="s">
        <v>4964</v>
      </c>
      <c r="H254" s="628" t="s">
        <v>2726</v>
      </c>
      <c r="I254" s="629" t="s">
        <v>5109</v>
      </c>
    </row>
    <row r="255" spans="1:9" ht="37.5">
      <c r="A255" s="630" t="s">
        <v>4963</v>
      </c>
      <c r="B255" s="622" t="s">
        <v>2725</v>
      </c>
      <c r="C255" s="631"/>
      <c r="D255" s="644"/>
      <c r="E255" s="645"/>
      <c r="F255" s="632" t="s">
        <v>2670</v>
      </c>
      <c r="G255" s="633" t="s">
        <v>4964</v>
      </c>
      <c r="H255" s="628" t="s">
        <v>2726</v>
      </c>
      <c r="I255" s="629" t="s">
        <v>5109</v>
      </c>
    </row>
    <row r="256" spans="1:9" ht="25">
      <c r="A256" s="630" t="s">
        <v>4963</v>
      </c>
      <c r="B256" s="641" t="s">
        <v>2725</v>
      </c>
      <c r="C256" s="631"/>
      <c r="D256" s="644"/>
      <c r="E256" s="645"/>
      <c r="F256" s="633" t="s">
        <v>904</v>
      </c>
      <c r="G256" s="633" t="s">
        <v>4964</v>
      </c>
      <c r="H256" s="629" t="s">
        <v>2726</v>
      </c>
      <c r="I256" s="629" t="s">
        <v>5110</v>
      </c>
    </row>
    <row r="257" spans="1:9" ht="25">
      <c r="A257" s="630" t="s">
        <v>4963</v>
      </c>
      <c r="B257" s="641" t="s">
        <v>2725</v>
      </c>
      <c r="C257" s="631"/>
      <c r="D257" s="644"/>
      <c r="E257" s="645"/>
      <c r="F257" s="633" t="s">
        <v>906</v>
      </c>
      <c r="G257" s="633" t="s">
        <v>4964</v>
      </c>
      <c r="H257" s="629" t="s">
        <v>2726</v>
      </c>
      <c r="I257" s="629" t="s">
        <v>5110</v>
      </c>
    </row>
    <row r="258" spans="1:9" ht="25">
      <c r="A258" s="630" t="s">
        <v>4963</v>
      </c>
      <c r="B258" s="622" t="s">
        <v>2733</v>
      </c>
      <c r="C258" s="631"/>
      <c r="D258" s="639"/>
      <c r="E258" s="645"/>
      <c r="F258" s="632" t="s">
        <v>2431</v>
      </c>
      <c r="G258" s="633" t="s">
        <v>4964</v>
      </c>
      <c r="H258" s="628" t="s">
        <v>2734</v>
      </c>
      <c r="I258" s="629" t="s">
        <v>5110</v>
      </c>
    </row>
    <row r="259" spans="1:9" ht="25">
      <c r="A259" s="630" t="s">
        <v>4963</v>
      </c>
      <c r="B259" s="622" t="s">
        <v>2733</v>
      </c>
      <c r="C259" s="631"/>
      <c r="D259" s="639"/>
      <c r="E259" s="645"/>
      <c r="F259" s="632" t="s">
        <v>2266</v>
      </c>
      <c r="G259" s="633" t="s">
        <v>4964</v>
      </c>
      <c r="H259" s="628" t="s">
        <v>2734</v>
      </c>
      <c r="I259" s="629" t="s">
        <v>5110</v>
      </c>
    </row>
    <row r="260" spans="1:9" ht="25">
      <c r="A260" s="630" t="s">
        <v>4963</v>
      </c>
      <c r="B260" s="622" t="s">
        <v>2733</v>
      </c>
      <c r="C260" s="648"/>
      <c r="D260" s="639"/>
      <c r="E260" s="645"/>
      <c r="F260" s="632" t="s">
        <v>2670</v>
      </c>
      <c r="G260" s="633" t="s">
        <v>4964</v>
      </c>
      <c r="H260" s="628" t="s">
        <v>2734</v>
      </c>
      <c r="I260" s="629" t="s">
        <v>5110</v>
      </c>
    </row>
    <row r="261" spans="1:9" ht="37.5">
      <c r="A261" s="630" t="s">
        <v>4963</v>
      </c>
      <c r="B261" s="622" t="s">
        <v>2742</v>
      </c>
      <c r="C261" s="648"/>
      <c r="D261" s="647"/>
      <c r="E261" s="645"/>
      <c r="F261" s="632" t="s">
        <v>52</v>
      </c>
      <c r="G261" s="633" t="s">
        <v>4964</v>
      </c>
      <c r="H261" s="628" t="s">
        <v>2743</v>
      </c>
      <c r="I261" s="629" t="s">
        <v>5111</v>
      </c>
    </row>
    <row r="262" spans="1:9" ht="37.5">
      <c r="A262" s="630" t="s">
        <v>4963</v>
      </c>
      <c r="B262" s="622" t="s">
        <v>2742</v>
      </c>
      <c r="C262" s="648"/>
      <c r="D262" s="647"/>
      <c r="E262" s="645"/>
      <c r="F262" s="632" t="s">
        <v>445</v>
      </c>
      <c r="G262" s="633" t="s">
        <v>4964</v>
      </c>
      <c r="H262" s="628" t="s">
        <v>2743</v>
      </c>
      <c r="I262" s="629" t="s">
        <v>5094</v>
      </c>
    </row>
    <row r="263" spans="1:9" ht="37.5">
      <c r="A263" s="630" t="s">
        <v>4963</v>
      </c>
      <c r="B263" s="622" t="s">
        <v>2742</v>
      </c>
      <c r="C263" s="648"/>
      <c r="D263" s="647"/>
      <c r="E263" s="645"/>
      <c r="F263" s="632" t="s">
        <v>447</v>
      </c>
      <c r="G263" s="633" t="s">
        <v>4964</v>
      </c>
      <c r="H263" s="628" t="s">
        <v>2743</v>
      </c>
      <c r="I263" s="629" t="s">
        <v>5111</v>
      </c>
    </row>
    <row r="264" spans="1:9" ht="25">
      <c r="A264" s="630" t="s">
        <v>4963</v>
      </c>
      <c r="B264" s="622" t="s">
        <v>2745</v>
      </c>
      <c r="C264" s="627" t="s">
        <v>465</v>
      </c>
      <c r="D264" s="639"/>
      <c r="E264" s="645"/>
      <c r="F264" s="632"/>
      <c r="G264" s="633" t="s">
        <v>4964</v>
      </c>
      <c r="H264" s="628" t="s">
        <v>2746</v>
      </c>
      <c r="I264" s="628" t="s">
        <v>525</v>
      </c>
    </row>
    <row r="265" spans="1:9" ht="25">
      <c r="A265" s="630" t="s">
        <v>4963</v>
      </c>
      <c r="B265" s="622" t="s">
        <v>2747</v>
      </c>
      <c r="C265" s="627" t="s">
        <v>465</v>
      </c>
      <c r="D265" s="639"/>
      <c r="E265" s="645"/>
      <c r="F265" s="632"/>
      <c r="G265" s="633" t="s">
        <v>4964</v>
      </c>
      <c r="H265" s="628" t="s">
        <v>5112</v>
      </c>
      <c r="I265" s="628" t="s">
        <v>525</v>
      </c>
    </row>
    <row r="266" spans="1:9" ht="25">
      <c r="A266" s="630" t="s">
        <v>4963</v>
      </c>
      <c r="B266" s="622" t="s">
        <v>2749</v>
      </c>
      <c r="C266" s="627" t="s">
        <v>465</v>
      </c>
      <c r="D266" s="639"/>
      <c r="E266" s="645"/>
      <c r="F266" s="632"/>
      <c r="G266" s="633" t="s">
        <v>4964</v>
      </c>
      <c r="H266" s="628" t="s">
        <v>5113</v>
      </c>
      <c r="I266" s="628" t="s">
        <v>525</v>
      </c>
    </row>
    <row r="267" spans="1:9" ht="25">
      <c r="A267" s="630" t="s">
        <v>4963</v>
      </c>
      <c r="B267" s="622" t="s">
        <v>2751</v>
      </c>
      <c r="C267" s="627" t="s">
        <v>465</v>
      </c>
      <c r="D267" s="639"/>
      <c r="E267" s="645"/>
      <c r="F267" s="632"/>
      <c r="G267" s="633" t="s">
        <v>4964</v>
      </c>
      <c r="H267" s="628" t="s">
        <v>5114</v>
      </c>
      <c r="I267" s="628" t="s">
        <v>525</v>
      </c>
    </row>
    <row r="268" spans="1:9" ht="50">
      <c r="A268" s="630" t="s">
        <v>4963</v>
      </c>
      <c r="B268" s="622" t="s">
        <v>2753</v>
      </c>
      <c r="C268" s="648" t="s">
        <v>465</v>
      </c>
      <c r="D268" s="639"/>
      <c r="E268" s="645"/>
      <c r="F268" s="632" t="s">
        <v>52</v>
      </c>
      <c r="G268" s="633" t="s">
        <v>4964</v>
      </c>
      <c r="H268" s="628" t="s">
        <v>5115</v>
      </c>
      <c r="I268" s="629" t="s">
        <v>5116</v>
      </c>
    </row>
    <row r="269" spans="1:9" ht="50">
      <c r="A269" s="630" t="s">
        <v>4963</v>
      </c>
      <c r="B269" s="622" t="s">
        <v>2753</v>
      </c>
      <c r="C269" s="634" t="s">
        <v>1265</v>
      </c>
      <c r="D269" s="642" t="s">
        <v>513</v>
      </c>
      <c r="E269" s="645"/>
      <c r="F269" s="626" t="s">
        <v>445</v>
      </c>
      <c r="G269" s="633" t="s">
        <v>4964</v>
      </c>
      <c r="H269" s="628" t="s">
        <v>5115</v>
      </c>
      <c r="I269" s="629" t="s">
        <v>5117</v>
      </c>
    </row>
    <row r="270" spans="1:9" ht="50">
      <c r="A270" s="630" t="s">
        <v>4963</v>
      </c>
      <c r="B270" s="622" t="s">
        <v>2753</v>
      </c>
      <c r="C270" s="634" t="s">
        <v>1265</v>
      </c>
      <c r="D270" s="642" t="s">
        <v>515</v>
      </c>
      <c r="E270" s="645"/>
      <c r="F270" s="626" t="s">
        <v>447</v>
      </c>
      <c r="G270" s="633" t="s">
        <v>4964</v>
      </c>
      <c r="H270" s="628" t="s">
        <v>5115</v>
      </c>
      <c r="I270" s="629" t="s">
        <v>5118</v>
      </c>
    </row>
    <row r="271" spans="1:9" ht="25">
      <c r="A271" s="649" t="s">
        <v>4963</v>
      </c>
      <c r="B271" s="641" t="s">
        <v>5119</v>
      </c>
      <c r="C271" s="623" t="s">
        <v>465</v>
      </c>
      <c r="D271" s="639"/>
      <c r="E271" s="640"/>
      <c r="F271" s="633"/>
      <c r="G271" s="633" t="s">
        <v>4964</v>
      </c>
      <c r="H271" s="629" t="s">
        <v>5120</v>
      </c>
      <c r="I271" s="629" t="s">
        <v>5121</v>
      </c>
    </row>
    <row r="272" spans="1:9" ht="75">
      <c r="A272" s="649" t="s">
        <v>4963</v>
      </c>
      <c r="B272" s="622" t="s">
        <v>2760</v>
      </c>
      <c r="C272" s="623"/>
      <c r="D272" s="624"/>
      <c r="E272" s="645"/>
      <c r="F272" s="633" t="s">
        <v>52</v>
      </c>
      <c r="G272" s="633" t="s">
        <v>4964</v>
      </c>
      <c r="H272" s="629" t="s">
        <v>5122</v>
      </c>
      <c r="I272" s="629" t="s">
        <v>5123</v>
      </c>
    </row>
    <row r="273" spans="1:9" ht="75">
      <c r="A273" s="649" t="s">
        <v>4963</v>
      </c>
      <c r="B273" s="622" t="s">
        <v>2760</v>
      </c>
      <c r="C273" s="634"/>
      <c r="D273" s="635"/>
      <c r="E273" s="645"/>
      <c r="F273" s="626" t="s">
        <v>4975</v>
      </c>
      <c r="G273" s="633" t="s">
        <v>4964</v>
      </c>
      <c r="H273" s="628" t="s">
        <v>2761</v>
      </c>
      <c r="I273" s="629" t="s">
        <v>5124</v>
      </c>
    </row>
    <row r="274" spans="1:9" ht="75">
      <c r="A274" s="649" t="s">
        <v>4963</v>
      </c>
      <c r="B274" s="622" t="s">
        <v>2760</v>
      </c>
      <c r="C274" s="623"/>
      <c r="D274" s="624"/>
      <c r="E274" s="645"/>
      <c r="F274" s="633" t="s">
        <v>445</v>
      </c>
      <c r="G274" s="633" t="s">
        <v>4964</v>
      </c>
      <c r="H274" s="628" t="s">
        <v>5122</v>
      </c>
      <c r="I274" s="629" t="s">
        <v>5125</v>
      </c>
    </row>
    <row r="275" spans="1:9" ht="75">
      <c r="A275" s="649" t="s">
        <v>4963</v>
      </c>
      <c r="B275" s="622" t="s">
        <v>2760</v>
      </c>
      <c r="C275" s="634"/>
      <c r="D275" s="635"/>
      <c r="E275" s="645"/>
      <c r="F275" s="626" t="s">
        <v>4976</v>
      </c>
      <c r="G275" s="633" t="s">
        <v>4964</v>
      </c>
      <c r="H275" s="628" t="s">
        <v>2761</v>
      </c>
      <c r="I275" s="629" t="s">
        <v>5126</v>
      </c>
    </row>
    <row r="276" spans="1:9" ht="75">
      <c r="A276" s="649" t="s">
        <v>4963</v>
      </c>
      <c r="B276" s="622" t="s">
        <v>2760</v>
      </c>
      <c r="C276" s="623"/>
      <c r="D276" s="624"/>
      <c r="E276" s="645"/>
      <c r="F276" s="633" t="s">
        <v>447</v>
      </c>
      <c r="G276" s="633" t="s">
        <v>4964</v>
      </c>
      <c r="H276" s="628" t="s">
        <v>2761</v>
      </c>
      <c r="I276" s="629" t="s">
        <v>5127</v>
      </c>
    </row>
    <row r="277" spans="1:9" ht="75">
      <c r="A277" s="649" t="s">
        <v>4963</v>
      </c>
      <c r="B277" s="622" t="s">
        <v>2760</v>
      </c>
      <c r="C277" s="634"/>
      <c r="D277" s="635"/>
      <c r="E277" s="645"/>
      <c r="F277" s="626" t="s">
        <v>4978</v>
      </c>
      <c r="G277" s="633" t="s">
        <v>4964</v>
      </c>
      <c r="H277" s="628" t="s">
        <v>2761</v>
      </c>
      <c r="I277" s="629" t="s">
        <v>5128</v>
      </c>
    </row>
    <row r="278" spans="1:9" ht="75">
      <c r="A278" s="649" t="s">
        <v>4963</v>
      </c>
      <c r="B278" s="641" t="s">
        <v>2760</v>
      </c>
      <c r="C278" s="623"/>
      <c r="D278" s="624"/>
      <c r="E278" s="645"/>
      <c r="F278" s="650" t="s">
        <v>904</v>
      </c>
      <c r="G278" s="633" t="s">
        <v>4964</v>
      </c>
      <c r="H278" s="651" t="s">
        <v>5122</v>
      </c>
      <c r="I278" s="629" t="s">
        <v>5129</v>
      </c>
    </row>
    <row r="279" spans="1:9" ht="75">
      <c r="A279" s="649" t="s">
        <v>4963</v>
      </c>
      <c r="B279" s="641" t="s">
        <v>2760</v>
      </c>
      <c r="C279" s="623"/>
      <c r="D279" s="624"/>
      <c r="E279" s="645"/>
      <c r="F279" s="650" t="s">
        <v>906</v>
      </c>
      <c r="G279" s="633" t="s">
        <v>4964</v>
      </c>
      <c r="H279" s="651" t="s">
        <v>5122</v>
      </c>
      <c r="I279" s="629" t="s">
        <v>5130</v>
      </c>
    </row>
    <row r="280" spans="1:9" ht="75">
      <c r="A280" s="649" t="s">
        <v>4963</v>
      </c>
      <c r="B280" s="641" t="s">
        <v>2760</v>
      </c>
      <c r="C280" s="634"/>
      <c r="D280" s="635"/>
      <c r="E280" s="645"/>
      <c r="F280" s="650" t="s">
        <v>5070</v>
      </c>
      <c r="G280" s="633" t="s">
        <v>4964</v>
      </c>
      <c r="H280" s="628" t="s">
        <v>2761</v>
      </c>
      <c r="I280" s="629" t="s">
        <v>5131</v>
      </c>
    </row>
    <row r="281" spans="1:9" ht="75">
      <c r="A281" s="649" t="s">
        <v>4963</v>
      </c>
      <c r="B281" s="641" t="s">
        <v>2760</v>
      </c>
      <c r="C281" s="634"/>
      <c r="D281" s="635"/>
      <c r="E281" s="645"/>
      <c r="F281" s="650" t="s">
        <v>5071</v>
      </c>
      <c r="G281" s="633" t="s">
        <v>4964</v>
      </c>
      <c r="H281" s="628" t="s">
        <v>2761</v>
      </c>
      <c r="I281" s="629" t="s">
        <v>5131</v>
      </c>
    </row>
    <row r="282" spans="1:9" ht="75">
      <c r="A282" s="649" t="s">
        <v>4963</v>
      </c>
      <c r="B282" s="641" t="s">
        <v>2760</v>
      </c>
      <c r="C282" s="634"/>
      <c r="D282" s="635"/>
      <c r="E282" s="645"/>
      <c r="F282" s="650" t="s">
        <v>5072</v>
      </c>
      <c r="G282" s="633" t="s">
        <v>4964</v>
      </c>
      <c r="H282" s="628" t="s">
        <v>2761</v>
      </c>
      <c r="I282" s="629" t="s">
        <v>5131</v>
      </c>
    </row>
    <row r="283" spans="1:9" ht="87.5">
      <c r="A283" s="649" t="s">
        <v>4963</v>
      </c>
      <c r="B283" s="622" t="s">
        <v>2764</v>
      </c>
      <c r="C283" s="623"/>
      <c r="D283" s="624"/>
      <c r="E283" s="645"/>
      <c r="F283" s="633" t="s">
        <v>52</v>
      </c>
      <c r="G283" s="633" t="s">
        <v>4964</v>
      </c>
      <c r="H283" s="628" t="s">
        <v>2765</v>
      </c>
      <c r="I283" s="629" t="s">
        <v>5132</v>
      </c>
    </row>
    <row r="284" spans="1:9" ht="87.5">
      <c r="A284" s="649" t="s">
        <v>4963</v>
      </c>
      <c r="B284" s="622" t="s">
        <v>2764</v>
      </c>
      <c r="C284" s="634"/>
      <c r="D284" s="635"/>
      <c r="E284" s="645"/>
      <c r="F284" s="626" t="s">
        <v>4975</v>
      </c>
      <c r="G284" s="633" t="s">
        <v>4964</v>
      </c>
      <c r="H284" s="628" t="s">
        <v>2765</v>
      </c>
      <c r="I284" s="629" t="s">
        <v>5133</v>
      </c>
    </row>
    <row r="285" spans="1:9" ht="87.5">
      <c r="A285" s="649" t="s">
        <v>4963</v>
      </c>
      <c r="B285" s="622" t="s">
        <v>2764</v>
      </c>
      <c r="C285" s="623"/>
      <c r="D285" s="624"/>
      <c r="E285" s="645"/>
      <c r="F285" s="633" t="s">
        <v>445</v>
      </c>
      <c r="G285" s="633" t="s">
        <v>4964</v>
      </c>
      <c r="H285" s="628" t="s">
        <v>2765</v>
      </c>
      <c r="I285" s="629" t="s">
        <v>5134</v>
      </c>
    </row>
    <row r="286" spans="1:9" ht="87.5">
      <c r="A286" s="649" t="s">
        <v>4963</v>
      </c>
      <c r="B286" s="622" t="s">
        <v>2764</v>
      </c>
      <c r="C286" s="634"/>
      <c r="D286" s="635"/>
      <c r="E286" s="645"/>
      <c r="F286" s="626" t="s">
        <v>4976</v>
      </c>
      <c r="G286" s="633" t="s">
        <v>4964</v>
      </c>
      <c r="H286" s="628" t="s">
        <v>2765</v>
      </c>
      <c r="I286" s="629" t="s">
        <v>5135</v>
      </c>
    </row>
    <row r="287" spans="1:9" ht="87.5">
      <c r="A287" s="649" t="s">
        <v>4963</v>
      </c>
      <c r="B287" s="622" t="s">
        <v>2764</v>
      </c>
      <c r="C287" s="623"/>
      <c r="D287" s="624"/>
      <c r="E287" s="645"/>
      <c r="F287" s="633" t="s">
        <v>447</v>
      </c>
      <c r="G287" s="633" t="s">
        <v>4964</v>
      </c>
      <c r="H287" s="628" t="s">
        <v>2765</v>
      </c>
      <c r="I287" s="629" t="s">
        <v>5136</v>
      </c>
    </row>
    <row r="288" spans="1:9" ht="87.5">
      <c r="A288" s="649" t="s">
        <v>4963</v>
      </c>
      <c r="B288" s="622" t="s">
        <v>2764</v>
      </c>
      <c r="C288" s="634"/>
      <c r="D288" s="635"/>
      <c r="E288" s="645"/>
      <c r="F288" s="626" t="s">
        <v>4978</v>
      </c>
      <c r="G288" s="633" t="s">
        <v>4964</v>
      </c>
      <c r="H288" s="628" t="s">
        <v>2765</v>
      </c>
      <c r="I288" s="629" t="s">
        <v>5137</v>
      </c>
    </row>
    <row r="289" spans="1:9" ht="87.5">
      <c r="A289" s="649" t="s">
        <v>4963</v>
      </c>
      <c r="B289" s="641" t="s">
        <v>2764</v>
      </c>
      <c r="C289" s="623"/>
      <c r="D289" s="624"/>
      <c r="E289" s="645"/>
      <c r="F289" s="633" t="s">
        <v>904</v>
      </c>
      <c r="G289" s="633" t="s">
        <v>4964</v>
      </c>
      <c r="H289" s="651" t="s">
        <v>2765</v>
      </c>
      <c r="I289" s="629" t="s">
        <v>5131</v>
      </c>
    </row>
    <row r="290" spans="1:9" ht="87.5">
      <c r="A290" s="649" t="s">
        <v>4963</v>
      </c>
      <c r="B290" s="641" t="s">
        <v>2764</v>
      </c>
      <c r="C290" s="623"/>
      <c r="D290" s="624"/>
      <c r="E290" s="645"/>
      <c r="F290" s="633" t="s">
        <v>906</v>
      </c>
      <c r="G290" s="633" t="s">
        <v>4964</v>
      </c>
      <c r="H290" s="651" t="s">
        <v>2765</v>
      </c>
      <c r="I290" s="629" t="s">
        <v>5131</v>
      </c>
    </row>
    <row r="291" spans="1:9" ht="87.5">
      <c r="A291" s="649" t="s">
        <v>4963</v>
      </c>
      <c r="B291" s="641" t="s">
        <v>2764</v>
      </c>
      <c r="C291" s="623"/>
      <c r="D291" s="624"/>
      <c r="E291" s="645"/>
      <c r="F291" s="633" t="s">
        <v>2773</v>
      </c>
      <c r="G291" s="633" t="s">
        <v>4964</v>
      </c>
      <c r="H291" s="651" t="s">
        <v>2765</v>
      </c>
      <c r="I291" s="629" t="s">
        <v>5138</v>
      </c>
    </row>
    <row r="292" spans="1:9" ht="87.5">
      <c r="A292" s="649" t="s">
        <v>4963</v>
      </c>
      <c r="B292" s="641" t="s">
        <v>2764</v>
      </c>
      <c r="C292" s="623"/>
      <c r="D292" s="624"/>
      <c r="E292" s="645"/>
      <c r="F292" s="633" t="s">
        <v>2774</v>
      </c>
      <c r="G292" s="633" t="s">
        <v>4964</v>
      </c>
      <c r="H292" s="651" t="s">
        <v>2765</v>
      </c>
      <c r="I292" s="629" t="s">
        <v>5139</v>
      </c>
    </row>
    <row r="293" spans="1:9" ht="87.5">
      <c r="A293" s="649" t="s">
        <v>4963</v>
      </c>
      <c r="B293" s="641" t="s">
        <v>2764</v>
      </c>
      <c r="C293" s="623"/>
      <c r="D293" s="624"/>
      <c r="E293" s="645"/>
      <c r="F293" s="633" t="s">
        <v>2775</v>
      </c>
      <c r="G293" s="633" t="s">
        <v>4964</v>
      </c>
      <c r="H293" s="651" t="s">
        <v>2765</v>
      </c>
      <c r="I293" s="629" t="s">
        <v>5140</v>
      </c>
    </row>
    <row r="294" spans="1:9" ht="50">
      <c r="A294" s="649" t="s">
        <v>4963</v>
      </c>
      <c r="B294" s="622" t="s">
        <v>2766</v>
      </c>
      <c r="C294" s="634"/>
      <c r="D294" s="635"/>
      <c r="E294" s="645"/>
      <c r="F294" s="626" t="s">
        <v>52</v>
      </c>
      <c r="G294" s="633" t="s">
        <v>4964</v>
      </c>
      <c r="H294" s="628" t="s">
        <v>5141</v>
      </c>
      <c r="I294" s="629" t="s">
        <v>5142</v>
      </c>
    </row>
    <row r="295" spans="1:9" ht="50">
      <c r="A295" s="649" t="s">
        <v>4963</v>
      </c>
      <c r="B295" s="622" t="s">
        <v>2766</v>
      </c>
      <c r="C295" s="634"/>
      <c r="D295" s="635"/>
      <c r="E295" s="645"/>
      <c r="F295" s="626" t="s">
        <v>445</v>
      </c>
      <c r="G295" s="633" t="s">
        <v>4964</v>
      </c>
      <c r="H295" s="628" t="s">
        <v>5143</v>
      </c>
      <c r="I295" s="629" t="s">
        <v>5123</v>
      </c>
    </row>
    <row r="296" spans="1:9" ht="62.5">
      <c r="A296" s="649" t="s">
        <v>4963</v>
      </c>
      <c r="B296" s="622" t="s">
        <v>2766</v>
      </c>
      <c r="C296" s="634"/>
      <c r="D296" s="635"/>
      <c r="E296" s="645"/>
      <c r="F296" s="626" t="s">
        <v>447</v>
      </c>
      <c r="G296" s="633" t="s">
        <v>4964</v>
      </c>
      <c r="H296" s="628" t="s">
        <v>5144</v>
      </c>
      <c r="I296" s="629" t="s">
        <v>5123</v>
      </c>
    </row>
    <row r="297" spans="1:9" ht="62.5">
      <c r="A297" s="649" t="s">
        <v>4963</v>
      </c>
      <c r="B297" s="641" t="s">
        <v>2766</v>
      </c>
      <c r="C297" s="634"/>
      <c r="D297" s="635"/>
      <c r="E297" s="645"/>
      <c r="F297" s="633" t="s">
        <v>904</v>
      </c>
      <c r="G297" s="633" t="s">
        <v>4964</v>
      </c>
      <c r="H297" s="628" t="s">
        <v>5144</v>
      </c>
      <c r="I297" s="629" t="s">
        <v>5145</v>
      </c>
    </row>
    <row r="298" spans="1:9" ht="62.5">
      <c r="A298" s="649" t="s">
        <v>4963</v>
      </c>
      <c r="B298" s="641" t="s">
        <v>2766</v>
      </c>
      <c r="C298" s="634"/>
      <c r="D298" s="635"/>
      <c r="E298" s="645"/>
      <c r="F298" s="633" t="s">
        <v>906</v>
      </c>
      <c r="G298" s="633" t="s">
        <v>4964</v>
      </c>
      <c r="H298" s="628" t="s">
        <v>5144</v>
      </c>
      <c r="I298" s="629" t="s">
        <v>5145</v>
      </c>
    </row>
    <row r="299" spans="1:9" ht="62.5">
      <c r="A299" s="649" t="s">
        <v>4963</v>
      </c>
      <c r="B299" s="641" t="s">
        <v>2766</v>
      </c>
      <c r="C299" s="634"/>
      <c r="D299" s="635"/>
      <c r="E299" s="645"/>
      <c r="F299" s="633" t="s">
        <v>2773</v>
      </c>
      <c r="G299" s="633" t="s">
        <v>4964</v>
      </c>
      <c r="H299" s="628" t="s">
        <v>5144</v>
      </c>
      <c r="I299" s="629" t="s">
        <v>5145</v>
      </c>
    </row>
    <row r="300" spans="1:9" ht="62.5">
      <c r="A300" s="649" t="s">
        <v>4963</v>
      </c>
      <c r="B300" s="641" t="s">
        <v>2766</v>
      </c>
      <c r="C300" s="634"/>
      <c r="D300" s="635"/>
      <c r="E300" s="645"/>
      <c r="F300" s="633" t="s">
        <v>2774</v>
      </c>
      <c r="G300" s="633" t="s">
        <v>4964</v>
      </c>
      <c r="H300" s="628" t="s">
        <v>5144</v>
      </c>
      <c r="I300" s="629" t="s">
        <v>5145</v>
      </c>
    </row>
    <row r="301" spans="1:9" ht="62.5">
      <c r="A301" s="649" t="s">
        <v>4963</v>
      </c>
      <c r="B301" s="641" t="s">
        <v>2766</v>
      </c>
      <c r="C301" s="634"/>
      <c r="D301" s="635"/>
      <c r="E301" s="645"/>
      <c r="F301" s="633" t="s">
        <v>2775</v>
      </c>
      <c r="G301" s="633" t="s">
        <v>4964</v>
      </c>
      <c r="H301" s="628" t="s">
        <v>5144</v>
      </c>
      <c r="I301" s="629" t="s">
        <v>5145</v>
      </c>
    </row>
    <row r="302" spans="1:9" ht="50">
      <c r="A302" s="649" t="s">
        <v>4963</v>
      </c>
      <c r="B302" s="622" t="s">
        <v>2776</v>
      </c>
      <c r="C302" s="634"/>
      <c r="D302" s="635"/>
      <c r="E302" s="645"/>
      <c r="F302" s="626" t="s">
        <v>52</v>
      </c>
      <c r="G302" s="633" t="s">
        <v>4964</v>
      </c>
      <c r="H302" s="628" t="s">
        <v>5146</v>
      </c>
      <c r="I302" s="629" t="s">
        <v>5147</v>
      </c>
    </row>
    <row r="303" spans="1:9" ht="50">
      <c r="A303" s="649" t="s">
        <v>4963</v>
      </c>
      <c r="B303" s="622" t="s">
        <v>2776</v>
      </c>
      <c r="C303" s="634"/>
      <c r="D303" s="635"/>
      <c r="E303" s="645"/>
      <c r="F303" s="626" t="s">
        <v>445</v>
      </c>
      <c r="G303" s="633" t="s">
        <v>4964</v>
      </c>
      <c r="H303" s="628" t="s">
        <v>5148</v>
      </c>
      <c r="I303" s="629" t="s">
        <v>5149</v>
      </c>
    </row>
    <row r="304" spans="1:9" ht="62.5">
      <c r="A304" s="649" t="s">
        <v>4963</v>
      </c>
      <c r="B304" s="622" t="s">
        <v>2776</v>
      </c>
      <c r="C304" s="634"/>
      <c r="D304" s="635"/>
      <c r="E304" s="645"/>
      <c r="F304" s="626" t="s">
        <v>447</v>
      </c>
      <c r="G304" s="633" t="s">
        <v>4964</v>
      </c>
      <c r="H304" s="628" t="s">
        <v>5150</v>
      </c>
      <c r="I304" s="629" t="s">
        <v>5151</v>
      </c>
    </row>
    <row r="305" spans="1:9" ht="62.5">
      <c r="A305" s="649" t="s">
        <v>4963</v>
      </c>
      <c r="B305" s="641" t="s">
        <v>2776</v>
      </c>
      <c r="C305" s="634"/>
      <c r="D305" s="635"/>
      <c r="E305" s="645"/>
      <c r="F305" s="633" t="s">
        <v>904</v>
      </c>
      <c r="G305" s="633" t="s">
        <v>4964</v>
      </c>
      <c r="H305" s="628" t="s">
        <v>5150</v>
      </c>
      <c r="I305" s="629" t="s">
        <v>5131</v>
      </c>
    </row>
    <row r="306" spans="1:9" ht="62.5">
      <c r="A306" s="649" t="s">
        <v>4963</v>
      </c>
      <c r="B306" s="641" t="s">
        <v>2776</v>
      </c>
      <c r="C306" s="634"/>
      <c r="D306" s="635"/>
      <c r="E306" s="645"/>
      <c r="F306" s="633" t="s">
        <v>906</v>
      </c>
      <c r="G306" s="633" t="s">
        <v>4964</v>
      </c>
      <c r="H306" s="628" t="s">
        <v>5150</v>
      </c>
      <c r="I306" s="629" t="s">
        <v>5131</v>
      </c>
    </row>
    <row r="307" spans="1:9" ht="50">
      <c r="A307" s="649" t="s">
        <v>4963</v>
      </c>
      <c r="B307" s="622" t="s">
        <v>2780</v>
      </c>
      <c r="C307" s="623"/>
      <c r="D307" s="624"/>
      <c r="E307" s="645"/>
      <c r="F307" s="633" t="s">
        <v>52</v>
      </c>
      <c r="G307" s="633" t="s">
        <v>4964</v>
      </c>
      <c r="H307" s="628" t="s">
        <v>2781</v>
      </c>
      <c r="I307" s="629" t="s">
        <v>5136</v>
      </c>
    </row>
    <row r="308" spans="1:9" ht="50">
      <c r="A308" s="649" t="s">
        <v>4963</v>
      </c>
      <c r="B308" s="622" t="s">
        <v>2780</v>
      </c>
      <c r="C308" s="634"/>
      <c r="D308" s="635"/>
      <c r="E308" s="645"/>
      <c r="F308" s="626" t="s">
        <v>4975</v>
      </c>
      <c r="G308" s="633" t="s">
        <v>4964</v>
      </c>
      <c r="H308" s="628" t="s">
        <v>2781</v>
      </c>
      <c r="I308" s="629" t="s">
        <v>5152</v>
      </c>
    </row>
    <row r="309" spans="1:9" ht="50">
      <c r="A309" s="649" t="s">
        <v>4963</v>
      </c>
      <c r="B309" s="641" t="s">
        <v>2780</v>
      </c>
      <c r="C309" s="623"/>
      <c r="D309" s="624"/>
      <c r="E309" s="645"/>
      <c r="F309" s="633" t="s">
        <v>445</v>
      </c>
      <c r="G309" s="633" t="s">
        <v>4964</v>
      </c>
      <c r="H309" s="629" t="s">
        <v>2781</v>
      </c>
      <c r="I309" s="629" t="s">
        <v>5153</v>
      </c>
    </row>
    <row r="310" spans="1:9" ht="50">
      <c r="A310" s="649" t="s">
        <v>4963</v>
      </c>
      <c r="B310" s="641" t="s">
        <v>2780</v>
      </c>
      <c r="C310" s="634"/>
      <c r="D310" s="635"/>
      <c r="E310" s="645"/>
      <c r="F310" s="633" t="s">
        <v>4976</v>
      </c>
      <c r="G310" s="633" t="s">
        <v>4964</v>
      </c>
      <c r="H310" s="629" t="s">
        <v>2781</v>
      </c>
      <c r="I310" s="629" t="s">
        <v>5154</v>
      </c>
    </row>
    <row r="311" spans="1:9" ht="50">
      <c r="A311" s="649" t="s">
        <v>4963</v>
      </c>
      <c r="B311" s="641" t="s">
        <v>2780</v>
      </c>
      <c r="C311" s="623"/>
      <c r="D311" s="624"/>
      <c r="E311" s="645"/>
      <c r="F311" s="633" t="s">
        <v>447</v>
      </c>
      <c r="G311" s="633" t="s">
        <v>4964</v>
      </c>
      <c r="H311" s="629" t="s">
        <v>2781</v>
      </c>
      <c r="I311" s="629" t="s">
        <v>5155</v>
      </c>
    </row>
    <row r="312" spans="1:9" ht="50">
      <c r="A312" s="649" t="s">
        <v>4963</v>
      </c>
      <c r="B312" s="641" t="s">
        <v>2780</v>
      </c>
      <c r="C312" s="634"/>
      <c r="D312" s="635"/>
      <c r="E312" s="645"/>
      <c r="F312" s="633" t="s">
        <v>4978</v>
      </c>
      <c r="G312" s="633" t="s">
        <v>4964</v>
      </c>
      <c r="H312" s="629" t="s">
        <v>2781</v>
      </c>
      <c r="I312" s="629" t="s">
        <v>5156</v>
      </c>
    </row>
    <row r="313" spans="1:9" ht="50">
      <c r="A313" s="649" t="s">
        <v>4963</v>
      </c>
      <c r="B313" s="641" t="s">
        <v>2780</v>
      </c>
      <c r="C313" s="623"/>
      <c r="D313" s="624"/>
      <c r="E313" s="645"/>
      <c r="F313" s="633" t="s">
        <v>904</v>
      </c>
      <c r="G313" s="633" t="s">
        <v>4964</v>
      </c>
      <c r="H313" s="629" t="s">
        <v>2781</v>
      </c>
      <c r="I313" s="629" t="s">
        <v>5131</v>
      </c>
    </row>
    <row r="314" spans="1:9" ht="50">
      <c r="A314" s="649" t="s">
        <v>4963</v>
      </c>
      <c r="B314" s="641" t="s">
        <v>2780</v>
      </c>
      <c r="C314" s="623"/>
      <c r="D314" s="624"/>
      <c r="E314" s="645"/>
      <c r="F314" s="633" t="s">
        <v>906</v>
      </c>
      <c r="G314" s="633" t="s">
        <v>4964</v>
      </c>
      <c r="H314" s="629" t="s">
        <v>2781</v>
      </c>
      <c r="I314" s="629" t="s">
        <v>5131</v>
      </c>
    </row>
    <row r="315" spans="1:9" ht="50">
      <c r="A315" s="649" t="s">
        <v>4963</v>
      </c>
      <c r="B315" s="641" t="s">
        <v>2780</v>
      </c>
      <c r="C315" s="623"/>
      <c r="D315" s="624"/>
      <c r="E315" s="645"/>
      <c r="F315" s="633" t="s">
        <v>2773</v>
      </c>
      <c r="G315" s="633" t="s">
        <v>4964</v>
      </c>
      <c r="H315" s="629" t="s">
        <v>2781</v>
      </c>
      <c r="I315" s="629" t="s">
        <v>5131</v>
      </c>
    </row>
    <row r="316" spans="1:9" ht="50">
      <c r="A316" s="649" t="s">
        <v>4963</v>
      </c>
      <c r="B316" s="641" t="s">
        <v>2780</v>
      </c>
      <c r="C316" s="623"/>
      <c r="D316" s="624"/>
      <c r="E316" s="645"/>
      <c r="F316" s="633" t="s">
        <v>2774</v>
      </c>
      <c r="G316" s="633" t="s">
        <v>4964</v>
      </c>
      <c r="H316" s="629" t="s">
        <v>2781</v>
      </c>
      <c r="I316" s="629" t="s">
        <v>5131</v>
      </c>
    </row>
    <row r="317" spans="1:9" ht="50">
      <c r="A317" s="649" t="s">
        <v>4963</v>
      </c>
      <c r="B317" s="641" t="s">
        <v>2780</v>
      </c>
      <c r="C317" s="623"/>
      <c r="D317" s="624"/>
      <c r="E317" s="645"/>
      <c r="F317" s="633" t="s">
        <v>2775</v>
      </c>
      <c r="G317" s="633" t="s">
        <v>4964</v>
      </c>
      <c r="H317" s="629" t="s">
        <v>2781</v>
      </c>
      <c r="I317" s="629" t="s">
        <v>5131</v>
      </c>
    </row>
    <row r="318" spans="1:9" ht="50">
      <c r="A318" s="649" t="s">
        <v>4963</v>
      </c>
      <c r="B318" s="641" t="s">
        <v>2780</v>
      </c>
      <c r="C318" s="623"/>
      <c r="D318" s="624"/>
      <c r="E318" s="645"/>
      <c r="F318" s="633" t="s">
        <v>5070</v>
      </c>
      <c r="G318" s="633" t="s">
        <v>4964</v>
      </c>
      <c r="H318" s="629" t="s">
        <v>2781</v>
      </c>
      <c r="I318" s="629" t="s">
        <v>5131</v>
      </c>
    </row>
    <row r="319" spans="1:9" ht="50">
      <c r="A319" s="649" t="s">
        <v>4963</v>
      </c>
      <c r="B319" s="641" t="s">
        <v>2780</v>
      </c>
      <c r="C319" s="623"/>
      <c r="D319" s="624"/>
      <c r="E319" s="645"/>
      <c r="F319" s="633" t="s">
        <v>5071</v>
      </c>
      <c r="G319" s="633" t="s">
        <v>4964</v>
      </c>
      <c r="H319" s="629" t="s">
        <v>2781</v>
      </c>
      <c r="I319" s="629" t="s">
        <v>5131</v>
      </c>
    </row>
    <row r="320" spans="1:9" ht="50">
      <c r="A320" s="649" t="s">
        <v>4963</v>
      </c>
      <c r="B320" s="641" t="s">
        <v>2780</v>
      </c>
      <c r="C320" s="623"/>
      <c r="D320" s="624"/>
      <c r="E320" s="645"/>
      <c r="F320" s="633" t="s">
        <v>5072</v>
      </c>
      <c r="G320" s="633" t="s">
        <v>4964</v>
      </c>
      <c r="H320" s="629" t="s">
        <v>2781</v>
      </c>
      <c r="I320" s="629" t="s">
        <v>5131</v>
      </c>
    </row>
    <row r="321" spans="1:9" ht="62.5">
      <c r="A321" s="649" t="s">
        <v>4963</v>
      </c>
      <c r="B321" s="622" t="s">
        <v>2782</v>
      </c>
      <c r="C321" s="623"/>
      <c r="D321" s="624"/>
      <c r="E321" s="645"/>
      <c r="F321" s="633" t="s">
        <v>52</v>
      </c>
      <c r="G321" s="633" t="s">
        <v>4964</v>
      </c>
      <c r="H321" s="628" t="s">
        <v>2783</v>
      </c>
      <c r="I321" s="629" t="s">
        <v>5147</v>
      </c>
    </row>
    <row r="322" spans="1:9" ht="62.5">
      <c r="A322" s="649" t="s">
        <v>4963</v>
      </c>
      <c r="B322" s="622" t="s">
        <v>2782</v>
      </c>
      <c r="C322" s="634"/>
      <c r="D322" s="635"/>
      <c r="E322" s="645"/>
      <c r="F322" s="626" t="s">
        <v>4975</v>
      </c>
      <c r="G322" s="633" t="s">
        <v>4964</v>
      </c>
      <c r="H322" s="628" t="s">
        <v>2783</v>
      </c>
      <c r="I322" s="629" t="s">
        <v>5157</v>
      </c>
    </row>
    <row r="323" spans="1:9" ht="62.5">
      <c r="A323" s="649" t="s">
        <v>4963</v>
      </c>
      <c r="B323" s="622" t="s">
        <v>2782</v>
      </c>
      <c r="C323" s="623"/>
      <c r="D323" s="624"/>
      <c r="E323" s="645"/>
      <c r="F323" s="633" t="s">
        <v>445</v>
      </c>
      <c r="G323" s="633" t="s">
        <v>4964</v>
      </c>
      <c r="H323" s="628" t="s">
        <v>2783</v>
      </c>
      <c r="I323" s="629" t="s">
        <v>5158</v>
      </c>
    </row>
    <row r="324" spans="1:9" ht="62.5">
      <c r="A324" s="649" t="s">
        <v>4963</v>
      </c>
      <c r="B324" s="622" t="s">
        <v>2782</v>
      </c>
      <c r="C324" s="634"/>
      <c r="D324" s="635"/>
      <c r="E324" s="645"/>
      <c r="F324" s="626" t="s">
        <v>4976</v>
      </c>
      <c r="G324" s="633" t="s">
        <v>4964</v>
      </c>
      <c r="H324" s="628" t="s">
        <v>2783</v>
      </c>
      <c r="I324" s="629" t="s">
        <v>5159</v>
      </c>
    </row>
    <row r="325" spans="1:9" ht="62.5">
      <c r="A325" s="649" t="s">
        <v>4963</v>
      </c>
      <c r="B325" s="622" t="s">
        <v>2782</v>
      </c>
      <c r="C325" s="623"/>
      <c r="D325" s="624"/>
      <c r="E325" s="645"/>
      <c r="F325" s="633" t="s">
        <v>447</v>
      </c>
      <c r="G325" s="633" t="s">
        <v>4964</v>
      </c>
      <c r="H325" s="628" t="s">
        <v>2783</v>
      </c>
      <c r="I325" s="629" t="s">
        <v>5160</v>
      </c>
    </row>
    <row r="326" spans="1:9" ht="62.5">
      <c r="A326" s="649" t="s">
        <v>4963</v>
      </c>
      <c r="B326" s="622" t="s">
        <v>2782</v>
      </c>
      <c r="C326" s="634"/>
      <c r="D326" s="635"/>
      <c r="E326" s="645"/>
      <c r="F326" s="626" t="s">
        <v>4978</v>
      </c>
      <c r="G326" s="633" t="s">
        <v>4964</v>
      </c>
      <c r="H326" s="628" t="s">
        <v>2783</v>
      </c>
      <c r="I326" s="629" t="s">
        <v>5161</v>
      </c>
    </row>
    <row r="327" spans="1:9" ht="62.5">
      <c r="A327" s="649" t="s">
        <v>4963</v>
      </c>
      <c r="B327" s="641" t="s">
        <v>2782</v>
      </c>
      <c r="C327" s="623"/>
      <c r="D327" s="643"/>
      <c r="E327" s="645"/>
      <c r="F327" s="633" t="s">
        <v>904</v>
      </c>
      <c r="G327" s="633" t="s">
        <v>4964</v>
      </c>
      <c r="H327" s="629" t="s">
        <v>2783</v>
      </c>
      <c r="I327" s="629" t="s">
        <v>5131</v>
      </c>
    </row>
    <row r="328" spans="1:9" ht="62.5">
      <c r="A328" s="649" t="s">
        <v>4963</v>
      </c>
      <c r="B328" s="641" t="s">
        <v>2782</v>
      </c>
      <c r="C328" s="623"/>
      <c r="D328" s="643"/>
      <c r="E328" s="645"/>
      <c r="F328" s="633" t="s">
        <v>906</v>
      </c>
      <c r="G328" s="633" t="s">
        <v>4964</v>
      </c>
      <c r="H328" s="629" t="s">
        <v>2783</v>
      </c>
      <c r="I328" s="629" t="s">
        <v>5131</v>
      </c>
    </row>
    <row r="329" spans="1:9" ht="62.5">
      <c r="A329" s="649" t="s">
        <v>4963</v>
      </c>
      <c r="B329" s="641" t="s">
        <v>2782</v>
      </c>
      <c r="C329" s="623"/>
      <c r="D329" s="643"/>
      <c r="E329" s="645"/>
      <c r="F329" s="633" t="s">
        <v>2773</v>
      </c>
      <c r="G329" s="633" t="s">
        <v>4964</v>
      </c>
      <c r="H329" s="629" t="s">
        <v>2783</v>
      </c>
      <c r="I329" s="629" t="s">
        <v>5131</v>
      </c>
    </row>
    <row r="330" spans="1:9" ht="62.5">
      <c r="A330" s="649" t="s">
        <v>4963</v>
      </c>
      <c r="B330" s="641" t="s">
        <v>2782</v>
      </c>
      <c r="C330" s="623"/>
      <c r="D330" s="643"/>
      <c r="E330" s="645"/>
      <c r="F330" s="633" t="s">
        <v>2774</v>
      </c>
      <c r="G330" s="633" t="s">
        <v>4964</v>
      </c>
      <c r="H330" s="629" t="s">
        <v>2783</v>
      </c>
      <c r="I330" s="629" t="s">
        <v>5131</v>
      </c>
    </row>
    <row r="331" spans="1:9" ht="62.5">
      <c r="A331" s="649" t="s">
        <v>4963</v>
      </c>
      <c r="B331" s="641" t="s">
        <v>2782</v>
      </c>
      <c r="C331" s="623"/>
      <c r="D331" s="643"/>
      <c r="E331" s="645"/>
      <c r="F331" s="633" t="s">
        <v>2775</v>
      </c>
      <c r="G331" s="633" t="s">
        <v>4964</v>
      </c>
      <c r="H331" s="629" t="s">
        <v>2783</v>
      </c>
      <c r="I331" s="629" t="s">
        <v>5131</v>
      </c>
    </row>
    <row r="332" spans="1:9" ht="62.5">
      <c r="A332" s="649" t="s">
        <v>4963</v>
      </c>
      <c r="B332" s="641" t="s">
        <v>2782</v>
      </c>
      <c r="C332" s="623"/>
      <c r="D332" s="643"/>
      <c r="E332" s="645"/>
      <c r="F332" s="633" t="s">
        <v>5070</v>
      </c>
      <c r="G332" s="633" t="s">
        <v>4964</v>
      </c>
      <c r="H332" s="629" t="s">
        <v>2783</v>
      </c>
      <c r="I332" s="629" t="s">
        <v>5131</v>
      </c>
    </row>
    <row r="333" spans="1:9" ht="62.5">
      <c r="A333" s="649" t="s">
        <v>4963</v>
      </c>
      <c r="B333" s="641" t="s">
        <v>2782</v>
      </c>
      <c r="C333" s="623"/>
      <c r="D333" s="643"/>
      <c r="E333" s="645"/>
      <c r="F333" s="633" t="s">
        <v>5071</v>
      </c>
      <c r="G333" s="633" t="s">
        <v>4964</v>
      </c>
      <c r="H333" s="629" t="s">
        <v>2783</v>
      </c>
      <c r="I333" s="629" t="s">
        <v>5131</v>
      </c>
    </row>
    <row r="334" spans="1:9" ht="62.5">
      <c r="A334" s="649" t="s">
        <v>4963</v>
      </c>
      <c r="B334" s="641" t="s">
        <v>2782</v>
      </c>
      <c r="C334" s="623"/>
      <c r="D334" s="643"/>
      <c r="E334" s="645"/>
      <c r="F334" s="633" t="s">
        <v>5072</v>
      </c>
      <c r="G334" s="633" t="s">
        <v>4964</v>
      </c>
      <c r="H334" s="629" t="s">
        <v>2783</v>
      </c>
      <c r="I334" s="629" t="s">
        <v>5131</v>
      </c>
    </row>
    <row r="335" spans="1:9" ht="37.5">
      <c r="A335" s="649" t="s">
        <v>4963</v>
      </c>
      <c r="B335" s="641" t="s">
        <v>2785</v>
      </c>
      <c r="C335" s="623"/>
      <c r="D335" s="643"/>
      <c r="E335" s="645"/>
      <c r="F335" s="633" t="s">
        <v>52</v>
      </c>
      <c r="G335" s="633" t="s">
        <v>4964</v>
      </c>
      <c r="H335" s="629" t="s">
        <v>5162</v>
      </c>
      <c r="I335" s="629" t="s">
        <v>5131</v>
      </c>
    </row>
    <row r="336" spans="1:9" ht="37.5">
      <c r="A336" s="649" t="s">
        <v>4963</v>
      </c>
      <c r="B336" s="641" t="s">
        <v>2785</v>
      </c>
      <c r="C336" s="623"/>
      <c r="D336" s="643"/>
      <c r="E336" s="645"/>
      <c r="F336" s="633" t="s">
        <v>4975</v>
      </c>
      <c r="G336" s="633" t="s">
        <v>4964</v>
      </c>
      <c r="H336" s="629" t="s">
        <v>5162</v>
      </c>
      <c r="I336" s="629" t="s">
        <v>5131</v>
      </c>
    </row>
    <row r="337" spans="1:9" ht="37.5">
      <c r="A337" s="649" t="s">
        <v>4963</v>
      </c>
      <c r="B337" s="641" t="s">
        <v>2785</v>
      </c>
      <c r="C337" s="623"/>
      <c r="D337" s="643"/>
      <c r="E337" s="645"/>
      <c r="F337" s="633" t="s">
        <v>445</v>
      </c>
      <c r="G337" s="633" t="s">
        <v>4964</v>
      </c>
      <c r="H337" s="629" t="s">
        <v>5162</v>
      </c>
      <c r="I337" s="629" t="s">
        <v>5163</v>
      </c>
    </row>
    <row r="338" spans="1:9" ht="37.5">
      <c r="A338" s="649" t="s">
        <v>4963</v>
      </c>
      <c r="B338" s="641" t="s">
        <v>2785</v>
      </c>
      <c r="C338" s="623"/>
      <c r="D338" s="643"/>
      <c r="E338" s="645"/>
      <c r="F338" s="633" t="s">
        <v>4976</v>
      </c>
      <c r="G338" s="633" t="s">
        <v>4964</v>
      </c>
      <c r="H338" s="629" t="s">
        <v>5162</v>
      </c>
      <c r="I338" s="629" t="s">
        <v>5164</v>
      </c>
    </row>
    <row r="339" spans="1:9" ht="37.5">
      <c r="A339" s="649" t="s">
        <v>4963</v>
      </c>
      <c r="B339" s="622" t="s">
        <v>2785</v>
      </c>
      <c r="C339" s="634"/>
      <c r="D339" s="635"/>
      <c r="E339" s="645"/>
      <c r="F339" s="626" t="s">
        <v>447</v>
      </c>
      <c r="G339" s="633" t="s">
        <v>4964</v>
      </c>
      <c r="H339" s="628" t="s">
        <v>5162</v>
      </c>
      <c r="I339" s="629" t="s">
        <v>5131</v>
      </c>
    </row>
    <row r="340" spans="1:9" ht="37.5">
      <c r="A340" s="649" t="s">
        <v>4963</v>
      </c>
      <c r="B340" s="622" t="s">
        <v>2785</v>
      </c>
      <c r="C340" s="634"/>
      <c r="D340" s="635"/>
      <c r="E340" s="645"/>
      <c r="F340" s="626" t="s">
        <v>4978</v>
      </c>
      <c r="G340" s="633" t="s">
        <v>4964</v>
      </c>
      <c r="H340" s="628" t="s">
        <v>5162</v>
      </c>
      <c r="I340" s="629" t="s">
        <v>5131</v>
      </c>
    </row>
    <row r="341" spans="1:9" ht="25">
      <c r="A341" s="649" t="s">
        <v>4963</v>
      </c>
      <c r="B341" s="622" t="s">
        <v>2791</v>
      </c>
      <c r="C341" s="634"/>
      <c r="D341" s="635"/>
      <c r="E341" s="645"/>
      <c r="F341" s="626" t="s">
        <v>52</v>
      </c>
      <c r="G341" s="633" t="s">
        <v>4964</v>
      </c>
      <c r="H341" s="628" t="s">
        <v>5165</v>
      </c>
      <c r="I341" s="629" t="s">
        <v>5131</v>
      </c>
    </row>
    <row r="342" spans="1:9" ht="25">
      <c r="A342" s="649" t="s">
        <v>4963</v>
      </c>
      <c r="B342" s="622" t="s">
        <v>2791</v>
      </c>
      <c r="C342" s="634"/>
      <c r="D342" s="635"/>
      <c r="E342" s="645"/>
      <c r="F342" s="626" t="s">
        <v>4975</v>
      </c>
      <c r="G342" s="633" t="s">
        <v>4964</v>
      </c>
      <c r="H342" s="628" t="s">
        <v>5165</v>
      </c>
      <c r="I342" s="629" t="s">
        <v>5131</v>
      </c>
    </row>
    <row r="343" spans="1:9" ht="37.5">
      <c r="A343" s="649" t="s">
        <v>4963</v>
      </c>
      <c r="B343" s="622" t="s">
        <v>2791</v>
      </c>
      <c r="C343" s="634"/>
      <c r="D343" s="635"/>
      <c r="E343" s="645"/>
      <c r="F343" s="626" t="s">
        <v>445</v>
      </c>
      <c r="G343" s="633" t="s">
        <v>4964</v>
      </c>
      <c r="H343" s="628" t="s">
        <v>5165</v>
      </c>
      <c r="I343" s="629" t="s">
        <v>5166</v>
      </c>
    </row>
    <row r="344" spans="1:9" ht="37.5">
      <c r="A344" s="649" t="s">
        <v>4963</v>
      </c>
      <c r="B344" s="622" t="s">
        <v>2791</v>
      </c>
      <c r="C344" s="634"/>
      <c r="D344" s="635"/>
      <c r="E344" s="645"/>
      <c r="F344" s="626" t="s">
        <v>4976</v>
      </c>
      <c r="G344" s="633" t="s">
        <v>4964</v>
      </c>
      <c r="H344" s="628" t="s">
        <v>5165</v>
      </c>
      <c r="I344" s="629" t="s">
        <v>5164</v>
      </c>
    </row>
    <row r="345" spans="1:9" ht="25">
      <c r="A345" s="649" t="s">
        <v>4963</v>
      </c>
      <c r="B345" s="622" t="s">
        <v>2791</v>
      </c>
      <c r="C345" s="634"/>
      <c r="D345" s="635"/>
      <c r="E345" s="645"/>
      <c r="F345" s="626" t="s">
        <v>447</v>
      </c>
      <c r="G345" s="633" t="s">
        <v>4964</v>
      </c>
      <c r="H345" s="628" t="s">
        <v>5165</v>
      </c>
      <c r="I345" s="629" t="s">
        <v>5131</v>
      </c>
    </row>
    <row r="346" spans="1:9" ht="25">
      <c r="A346" s="649" t="s">
        <v>4963</v>
      </c>
      <c r="B346" s="622" t="s">
        <v>2791</v>
      </c>
      <c r="C346" s="634"/>
      <c r="D346" s="635"/>
      <c r="E346" s="645"/>
      <c r="F346" s="626" t="s">
        <v>4978</v>
      </c>
      <c r="G346" s="633" t="s">
        <v>4964</v>
      </c>
      <c r="H346" s="628" t="s">
        <v>5165</v>
      </c>
      <c r="I346" s="629" t="s">
        <v>5131</v>
      </c>
    </row>
    <row r="347" spans="1:9" ht="50">
      <c r="A347" s="649" t="s">
        <v>4963</v>
      </c>
      <c r="B347" s="622" t="s">
        <v>2797</v>
      </c>
      <c r="C347" s="638"/>
      <c r="D347" s="624"/>
      <c r="E347" s="645"/>
      <c r="F347" s="633" t="s">
        <v>52</v>
      </c>
      <c r="G347" s="633" t="s">
        <v>4964</v>
      </c>
      <c r="H347" s="628" t="s">
        <v>2798</v>
      </c>
      <c r="I347" s="629" t="s">
        <v>5138</v>
      </c>
    </row>
    <row r="348" spans="1:9" ht="50">
      <c r="A348" s="649" t="s">
        <v>4963</v>
      </c>
      <c r="B348" s="622" t="s">
        <v>2797</v>
      </c>
      <c r="C348" s="638"/>
      <c r="D348" s="624"/>
      <c r="E348" s="645"/>
      <c r="F348" s="626" t="s">
        <v>4975</v>
      </c>
      <c r="G348" s="633" t="s">
        <v>4964</v>
      </c>
      <c r="H348" s="628" t="s">
        <v>2798</v>
      </c>
      <c r="I348" s="629" t="s">
        <v>5167</v>
      </c>
    </row>
    <row r="349" spans="1:9" ht="50">
      <c r="A349" s="649" t="s">
        <v>4963</v>
      </c>
      <c r="B349" s="622" t="s">
        <v>2797</v>
      </c>
      <c r="C349" s="638"/>
      <c r="D349" s="624"/>
      <c r="E349" s="645"/>
      <c r="F349" s="633" t="s">
        <v>445</v>
      </c>
      <c r="G349" s="633" t="s">
        <v>4964</v>
      </c>
      <c r="H349" s="628" t="s">
        <v>2798</v>
      </c>
      <c r="I349" s="629" t="s">
        <v>5168</v>
      </c>
    </row>
    <row r="350" spans="1:9" ht="50">
      <c r="A350" s="649" t="s">
        <v>4963</v>
      </c>
      <c r="B350" s="641" t="s">
        <v>2797</v>
      </c>
      <c r="C350" s="638"/>
      <c r="D350" s="624"/>
      <c r="E350" s="645"/>
      <c r="F350" s="626" t="s">
        <v>4976</v>
      </c>
      <c r="G350" s="633" t="s">
        <v>4964</v>
      </c>
      <c r="H350" s="628" t="s">
        <v>2798</v>
      </c>
      <c r="I350" s="629" t="s">
        <v>5169</v>
      </c>
    </row>
    <row r="351" spans="1:9" ht="50">
      <c r="A351" s="649" t="s">
        <v>4963</v>
      </c>
      <c r="B351" s="641" t="s">
        <v>2797</v>
      </c>
      <c r="C351" s="638"/>
      <c r="D351" s="624"/>
      <c r="E351" s="645"/>
      <c r="F351" s="633" t="s">
        <v>447</v>
      </c>
      <c r="G351" s="633" t="s">
        <v>4964</v>
      </c>
      <c r="H351" s="628" t="s">
        <v>2798</v>
      </c>
      <c r="I351" s="629" t="s">
        <v>5170</v>
      </c>
    </row>
    <row r="352" spans="1:9" ht="50">
      <c r="A352" s="649" t="s">
        <v>4963</v>
      </c>
      <c r="B352" s="641" t="s">
        <v>2797</v>
      </c>
      <c r="C352" s="638"/>
      <c r="D352" s="624"/>
      <c r="E352" s="645"/>
      <c r="F352" s="626" t="s">
        <v>4978</v>
      </c>
      <c r="G352" s="633" t="s">
        <v>4964</v>
      </c>
      <c r="H352" s="628" t="s">
        <v>2798</v>
      </c>
      <c r="I352" s="629" t="s">
        <v>5171</v>
      </c>
    </row>
    <row r="353" spans="1:9" ht="50">
      <c r="A353" s="649" t="s">
        <v>4963</v>
      </c>
      <c r="B353" s="641" t="s">
        <v>2797</v>
      </c>
      <c r="C353" s="638"/>
      <c r="D353" s="624"/>
      <c r="E353" s="645"/>
      <c r="F353" s="633" t="s">
        <v>904</v>
      </c>
      <c r="G353" s="633" t="s">
        <v>4964</v>
      </c>
      <c r="H353" s="629" t="s">
        <v>2798</v>
      </c>
      <c r="I353" s="629" t="s">
        <v>5131</v>
      </c>
    </row>
    <row r="354" spans="1:9" ht="50">
      <c r="A354" s="649" t="s">
        <v>4963</v>
      </c>
      <c r="B354" s="641" t="s">
        <v>2797</v>
      </c>
      <c r="C354" s="638"/>
      <c r="D354" s="624"/>
      <c r="E354" s="645"/>
      <c r="F354" s="633" t="s">
        <v>906</v>
      </c>
      <c r="G354" s="633" t="s">
        <v>4964</v>
      </c>
      <c r="H354" s="629" t="s">
        <v>2798</v>
      </c>
      <c r="I354" s="629" t="s">
        <v>5131</v>
      </c>
    </row>
    <row r="355" spans="1:9" ht="50">
      <c r="A355" s="649" t="s">
        <v>4963</v>
      </c>
      <c r="B355" s="641" t="s">
        <v>2797</v>
      </c>
      <c r="C355" s="638"/>
      <c r="D355" s="624"/>
      <c r="E355" s="645"/>
      <c r="F355" s="633" t="s">
        <v>5070</v>
      </c>
      <c r="G355" s="633" t="s">
        <v>4964</v>
      </c>
      <c r="H355" s="629" t="s">
        <v>2798</v>
      </c>
      <c r="I355" s="629" t="s">
        <v>5131</v>
      </c>
    </row>
    <row r="356" spans="1:9" ht="50">
      <c r="A356" s="649" t="s">
        <v>4963</v>
      </c>
      <c r="B356" s="641" t="s">
        <v>2797</v>
      </c>
      <c r="C356" s="638"/>
      <c r="D356" s="624"/>
      <c r="E356" s="645"/>
      <c r="F356" s="633" t="s">
        <v>5071</v>
      </c>
      <c r="G356" s="633" t="s">
        <v>4964</v>
      </c>
      <c r="H356" s="629" t="s">
        <v>2798</v>
      </c>
      <c r="I356" s="629" t="s">
        <v>5131</v>
      </c>
    </row>
    <row r="357" spans="1:9" ht="50">
      <c r="A357" s="649" t="s">
        <v>4963</v>
      </c>
      <c r="B357" s="641" t="s">
        <v>2797</v>
      </c>
      <c r="C357" s="638"/>
      <c r="D357" s="624"/>
      <c r="E357" s="645"/>
      <c r="F357" s="633" t="s">
        <v>5072</v>
      </c>
      <c r="G357" s="633" t="s">
        <v>4964</v>
      </c>
      <c r="H357" s="629" t="s">
        <v>2798</v>
      </c>
      <c r="I357" s="629" t="s">
        <v>5131</v>
      </c>
    </row>
    <row r="358" spans="1:9" ht="37.5">
      <c r="A358" s="649" t="s">
        <v>4963</v>
      </c>
      <c r="B358" s="622" t="s">
        <v>2799</v>
      </c>
      <c r="C358" s="631"/>
      <c r="D358" s="624"/>
      <c r="E358" s="645"/>
      <c r="F358" s="633" t="s">
        <v>52</v>
      </c>
      <c r="G358" s="633" t="s">
        <v>4964</v>
      </c>
      <c r="H358" s="628" t="s">
        <v>2800</v>
      </c>
      <c r="I358" s="629" t="s">
        <v>5132</v>
      </c>
    </row>
    <row r="359" spans="1:9" ht="37.5">
      <c r="A359" s="649" t="s">
        <v>4963</v>
      </c>
      <c r="B359" s="622" t="s">
        <v>2799</v>
      </c>
      <c r="C359" s="631"/>
      <c r="D359" s="635"/>
      <c r="E359" s="645"/>
      <c r="F359" s="626" t="s">
        <v>4975</v>
      </c>
      <c r="G359" s="633" t="s">
        <v>4964</v>
      </c>
      <c r="H359" s="628" t="s">
        <v>2800</v>
      </c>
      <c r="I359" s="629" t="s">
        <v>5172</v>
      </c>
    </row>
    <row r="360" spans="1:9" ht="50">
      <c r="A360" s="649" t="s">
        <v>4963</v>
      </c>
      <c r="B360" s="622" t="s">
        <v>2799</v>
      </c>
      <c r="C360" s="631"/>
      <c r="D360" s="624"/>
      <c r="E360" s="645"/>
      <c r="F360" s="633" t="s">
        <v>445</v>
      </c>
      <c r="G360" s="633" t="s">
        <v>4964</v>
      </c>
      <c r="H360" s="628" t="s">
        <v>2800</v>
      </c>
      <c r="I360" s="629" t="s">
        <v>5173</v>
      </c>
    </row>
    <row r="361" spans="1:9" ht="50">
      <c r="A361" s="649" t="s">
        <v>4963</v>
      </c>
      <c r="B361" s="622" t="s">
        <v>2799</v>
      </c>
      <c r="C361" s="631"/>
      <c r="D361" s="635"/>
      <c r="E361" s="645"/>
      <c r="F361" s="626" t="s">
        <v>4976</v>
      </c>
      <c r="G361" s="633" t="s">
        <v>4964</v>
      </c>
      <c r="H361" s="628" t="s">
        <v>2800</v>
      </c>
      <c r="I361" s="629" t="s">
        <v>5174</v>
      </c>
    </row>
    <row r="362" spans="1:9" ht="37.5">
      <c r="A362" s="649" t="s">
        <v>4963</v>
      </c>
      <c r="B362" s="622" t="s">
        <v>2799</v>
      </c>
      <c r="C362" s="631"/>
      <c r="D362" s="624"/>
      <c r="E362" s="645"/>
      <c r="F362" s="633" t="s">
        <v>447</v>
      </c>
      <c r="G362" s="633" t="s">
        <v>4964</v>
      </c>
      <c r="H362" s="628" t="s">
        <v>2800</v>
      </c>
      <c r="I362" s="629" t="s">
        <v>5175</v>
      </c>
    </row>
    <row r="363" spans="1:9" ht="37.5">
      <c r="A363" s="649" t="s">
        <v>4963</v>
      </c>
      <c r="B363" s="622" t="s">
        <v>2799</v>
      </c>
      <c r="C363" s="637"/>
      <c r="D363" s="635"/>
      <c r="E363" s="645"/>
      <c r="F363" s="626" t="s">
        <v>4978</v>
      </c>
      <c r="G363" s="633" t="s">
        <v>4964</v>
      </c>
      <c r="H363" s="628" t="s">
        <v>2800</v>
      </c>
      <c r="I363" s="629" t="s">
        <v>5176</v>
      </c>
    </row>
    <row r="364" spans="1:9" ht="25">
      <c r="A364" s="649" t="s">
        <v>4963</v>
      </c>
      <c r="B364" s="641" t="s">
        <v>2799</v>
      </c>
      <c r="C364" s="637"/>
      <c r="D364" s="635"/>
      <c r="E364" s="645"/>
      <c r="F364" s="633" t="s">
        <v>904</v>
      </c>
      <c r="G364" s="633" t="s">
        <v>4964</v>
      </c>
      <c r="H364" s="628" t="s">
        <v>2800</v>
      </c>
      <c r="I364" s="629" t="s">
        <v>5131</v>
      </c>
    </row>
    <row r="365" spans="1:9" ht="25">
      <c r="A365" s="649" t="s">
        <v>4963</v>
      </c>
      <c r="B365" s="641" t="s">
        <v>2799</v>
      </c>
      <c r="C365" s="637"/>
      <c r="D365" s="635"/>
      <c r="E365" s="645"/>
      <c r="F365" s="633" t="s">
        <v>906</v>
      </c>
      <c r="G365" s="633" t="s">
        <v>4964</v>
      </c>
      <c r="H365" s="628" t="s">
        <v>2800</v>
      </c>
      <c r="I365" s="629" t="s">
        <v>5131</v>
      </c>
    </row>
    <row r="366" spans="1:9" ht="25">
      <c r="A366" s="649" t="s">
        <v>4963</v>
      </c>
      <c r="B366" s="641" t="s">
        <v>2799</v>
      </c>
      <c r="C366" s="637"/>
      <c r="D366" s="635"/>
      <c r="E366" s="645"/>
      <c r="F366" s="633" t="s">
        <v>5070</v>
      </c>
      <c r="G366" s="633" t="s">
        <v>4964</v>
      </c>
      <c r="H366" s="628" t="s">
        <v>2800</v>
      </c>
      <c r="I366" s="629" t="s">
        <v>5131</v>
      </c>
    </row>
    <row r="367" spans="1:9" ht="25">
      <c r="A367" s="649" t="s">
        <v>4963</v>
      </c>
      <c r="B367" s="641" t="s">
        <v>2799</v>
      </c>
      <c r="C367" s="637"/>
      <c r="D367" s="635"/>
      <c r="E367" s="645"/>
      <c r="F367" s="633" t="s">
        <v>5071</v>
      </c>
      <c r="G367" s="633" t="s">
        <v>4964</v>
      </c>
      <c r="H367" s="628" t="s">
        <v>2800</v>
      </c>
      <c r="I367" s="629" t="s">
        <v>5131</v>
      </c>
    </row>
    <row r="368" spans="1:9" ht="25">
      <c r="A368" s="649" t="s">
        <v>4963</v>
      </c>
      <c r="B368" s="641" t="s">
        <v>2799</v>
      </c>
      <c r="C368" s="637"/>
      <c r="D368" s="635"/>
      <c r="E368" s="645"/>
      <c r="F368" s="633" t="s">
        <v>5072</v>
      </c>
      <c r="G368" s="633" t="s">
        <v>4964</v>
      </c>
      <c r="H368" s="628" t="s">
        <v>2800</v>
      </c>
      <c r="I368" s="629" t="s">
        <v>5131</v>
      </c>
    </row>
    <row r="369" spans="1:9" ht="50">
      <c r="A369" s="649" t="s">
        <v>4963</v>
      </c>
      <c r="B369" s="622" t="s">
        <v>2801</v>
      </c>
      <c r="C369" s="631"/>
      <c r="D369" s="624"/>
      <c r="E369" s="645"/>
      <c r="F369" s="633" t="s">
        <v>52</v>
      </c>
      <c r="G369" s="633" t="s">
        <v>4964</v>
      </c>
      <c r="H369" s="628" t="s">
        <v>2802</v>
      </c>
      <c r="I369" s="629" t="s">
        <v>5175</v>
      </c>
    </row>
    <row r="370" spans="1:9" ht="50">
      <c r="A370" s="649" t="s">
        <v>4963</v>
      </c>
      <c r="B370" s="622" t="s">
        <v>2801</v>
      </c>
      <c r="C370" s="637"/>
      <c r="D370" s="635"/>
      <c r="E370" s="645"/>
      <c r="F370" s="626" t="s">
        <v>4975</v>
      </c>
      <c r="G370" s="633" t="s">
        <v>4964</v>
      </c>
      <c r="H370" s="628" t="s">
        <v>2802</v>
      </c>
      <c r="I370" s="629" t="s">
        <v>5177</v>
      </c>
    </row>
    <row r="371" spans="1:9" ht="50">
      <c r="A371" s="649" t="s">
        <v>4963</v>
      </c>
      <c r="B371" s="622" t="s">
        <v>2801</v>
      </c>
      <c r="C371" s="631"/>
      <c r="D371" s="624"/>
      <c r="E371" s="645"/>
      <c r="F371" s="633" t="s">
        <v>445</v>
      </c>
      <c r="G371" s="633" t="s">
        <v>4964</v>
      </c>
      <c r="H371" s="628" t="s">
        <v>5178</v>
      </c>
      <c r="I371" s="629" t="s">
        <v>5179</v>
      </c>
    </row>
    <row r="372" spans="1:9" ht="50">
      <c r="A372" s="649" t="s">
        <v>4963</v>
      </c>
      <c r="B372" s="622" t="s">
        <v>2801</v>
      </c>
      <c r="C372" s="637"/>
      <c r="D372" s="635"/>
      <c r="E372" s="645"/>
      <c r="F372" s="626" t="s">
        <v>4976</v>
      </c>
      <c r="G372" s="633" t="s">
        <v>4964</v>
      </c>
      <c r="H372" s="628" t="s">
        <v>2802</v>
      </c>
      <c r="I372" s="629" t="s">
        <v>5180</v>
      </c>
    </row>
    <row r="373" spans="1:9" ht="50">
      <c r="A373" s="649" t="s">
        <v>4963</v>
      </c>
      <c r="B373" s="622" t="s">
        <v>2801</v>
      </c>
      <c r="C373" s="631"/>
      <c r="D373" s="624"/>
      <c r="E373" s="645"/>
      <c r="F373" s="633" t="s">
        <v>447</v>
      </c>
      <c r="G373" s="633" t="s">
        <v>4964</v>
      </c>
      <c r="H373" s="628" t="s">
        <v>2802</v>
      </c>
      <c r="I373" s="629" t="s">
        <v>5123</v>
      </c>
    </row>
    <row r="374" spans="1:9" ht="50">
      <c r="A374" s="649" t="s">
        <v>4963</v>
      </c>
      <c r="B374" s="622" t="s">
        <v>2801</v>
      </c>
      <c r="C374" s="637"/>
      <c r="D374" s="635"/>
      <c r="E374" s="645"/>
      <c r="F374" s="626" t="s">
        <v>4978</v>
      </c>
      <c r="G374" s="633" t="s">
        <v>4964</v>
      </c>
      <c r="H374" s="628" t="s">
        <v>2802</v>
      </c>
      <c r="I374" s="629" t="s">
        <v>5181</v>
      </c>
    </row>
    <row r="375" spans="1:9" ht="50">
      <c r="A375" s="649" t="s">
        <v>4963</v>
      </c>
      <c r="B375" s="641" t="s">
        <v>2801</v>
      </c>
      <c r="C375" s="1377"/>
      <c r="D375" s="643"/>
      <c r="E375" s="645"/>
      <c r="F375" s="633" t="s">
        <v>904</v>
      </c>
      <c r="G375" s="633" t="s">
        <v>4964</v>
      </c>
      <c r="H375" s="629" t="s">
        <v>2802</v>
      </c>
      <c r="I375" s="629" t="s">
        <v>5182</v>
      </c>
    </row>
    <row r="376" spans="1:9" ht="50">
      <c r="A376" s="649" t="s">
        <v>4963</v>
      </c>
      <c r="B376" s="641" t="s">
        <v>2801</v>
      </c>
      <c r="C376" s="1377"/>
      <c r="D376" s="643"/>
      <c r="E376" s="645"/>
      <c r="F376" s="633" t="s">
        <v>906</v>
      </c>
      <c r="G376" s="633" t="s">
        <v>4964</v>
      </c>
      <c r="H376" s="629" t="s">
        <v>2802</v>
      </c>
      <c r="I376" s="629" t="s">
        <v>5131</v>
      </c>
    </row>
    <row r="377" spans="1:9" ht="50">
      <c r="A377" s="649" t="s">
        <v>4963</v>
      </c>
      <c r="B377" s="641" t="s">
        <v>2801</v>
      </c>
      <c r="C377" s="1377"/>
      <c r="D377" s="643"/>
      <c r="E377" s="645"/>
      <c r="F377" s="633" t="s">
        <v>2773</v>
      </c>
      <c r="G377" s="633" t="s">
        <v>4964</v>
      </c>
      <c r="H377" s="629" t="s">
        <v>2802</v>
      </c>
      <c r="I377" s="629" t="s">
        <v>5131</v>
      </c>
    </row>
    <row r="378" spans="1:9" ht="50">
      <c r="A378" s="649" t="s">
        <v>4963</v>
      </c>
      <c r="B378" s="641" t="s">
        <v>2801</v>
      </c>
      <c r="C378" s="1377"/>
      <c r="D378" s="643"/>
      <c r="E378" s="645"/>
      <c r="F378" s="633" t="s">
        <v>2774</v>
      </c>
      <c r="G378" s="633" t="s">
        <v>4964</v>
      </c>
      <c r="H378" s="629" t="s">
        <v>2802</v>
      </c>
      <c r="I378" s="629" t="s">
        <v>5131</v>
      </c>
    </row>
    <row r="379" spans="1:9" ht="50">
      <c r="A379" s="649" t="s">
        <v>4963</v>
      </c>
      <c r="B379" s="641" t="s">
        <v>2801</v>
      </c>
      <c r="C379" s="1377"/>
      <c r="D379" s="643"/>
      <c r="E379" s="645"/>
      <c r="F379" s="633" t="s">
        <v>2775</v>
      </c>
      <c r="G379" s="633" t="s">
        <v>4964</v>
      </c>
      <c r="H379" s="629" t="s">
        <v>2802</v>
      </c>
      <c r="I379" s="629" t="s">
        <v>5131</v>
      </c>
    </row>
    <row r="380" spans="1:9" ht="50">
      <c r="A380" s="649" t="s">
        <v>4963</v>
      </c>
      <c r="B380" s="641" t="s">
        <v>2801</v>
      </c>
      <c r="C380" s="1377"/>
      <c r="D380" s="643"/>
      <c r="E380" s="645"/>
      <c r="F380" s="633" t="s">
        <v>5070</v>
      </c>
      <c r="G380" s="633" t="s">
        <v>4964</v>
      </c>
      <c r="H380" s="629" t="s">
        <v>2802</v>
      </c>
      <c r="I380" s="629" t="s">
        <v>5131</v>
      </c>
    </row>
    <row r="381" spans="1:9" ht="50">
      <c r="A381" s="649" t="s">
        <v>4963</v>
      </c>
      <c r="B381" s="641" t="s">
        <v>2801</v>
      </c>
      <c r="C381" s="1377"/>
      <c r="D381" s="643"/>
      <c r="E381" s="645"/>
      <c r="F381" s="633" t="s">
        <v>5071</v>
      </c>
      <c r="G381" s="633" t="s">
        <v>4964</v>
      </c>
      <c r="H381" s="629" t="s">
        <v>2802</v>
      </c>
      <c r="I381" s="629" t="s">
        <v>5131</v>
      </c>
    </row>
    <row r="382" spans="1:9" ht="50">
      <c r="A382" s="649" t="s">
        <v>4963</v>
      </c>
      <c r="B382" s="641" t="s">
        <v>2801</v>
      </c>
      <c r="C382" s="1377"/>
      <c r="D382" s="643"/>
      <c r="E382" s="645"/>
      <c r="F382" s="633" t="s">
        <v>5072</v>
      </c>
      <c r="G382" s="633" t="s">
        <v>4964</v>
      </c>
      <c r="H382" s="629" t="s">
        <v>2802</v>
      </c>
      <c r="I382" s="629" t="s">
        <v>5131</v>
      </c>
    </row>
    <row r="383" spans="1:9" ht="50">
      <c r="A383" s="649" t="s">
        <v>4963</v>
      </c>
      <c r="B383" s="641" t="s">
        <v>2804</v>
      </c>
      <c r="C383" s="623"/>
      <c r="D383" s="643"/>
      <c r="E383" s="645"/>
      <c r="F383" s="633" t="s">
        <v>52</v>
      </c>
      <c r="G383" s="633" t="s">
        <v>4964</v>
      </c>
      <c r="H383" s="629" t="s">
        <v>2803</v>
      </c>
      <c r="I383" s="629" t="s">
        <v>5136</v>
      </c>
    </row>
    <row r="384" spans="1:9" ht="50">
      <c r="A384" s="649" t="s">
        <v>4963</v>
      </c>
      <c r="B384" s="641" t="s">
        <v>2804</v>
      </c>
      <c r="C384" s="623"/>
      <c r="D384" s="643"/>
      <c r="E384" s="645"/>
      <c r="F384" s="633" t="s">
        <v>4975</v>
      </c>
      <c r="G384" s="633" t="s">
        <v>4964</v>
      </c>
      <c r="H384" s="629" t="s">
        <v>2803</v>
      </c>
      <c r="I384" s="629" t="s">
        <v>5183</v>
      </c>
    </row>
    <row r="385" spans="1:9" ht="50">
      <c r="A385" s="649" t="s">
        <v>4963</v>
      </c>
      <c r="B385" s="641" t="s">
        <v>2804</v>
      </c>
      <c r="C385" s="623"/>
      <c r="D385" s="643"/>
      <c r="E385" s="645"/>
      <c r="F385" s="633" t="s">
        <v>445</v>
      </c>
      <c r="G385" s="633" t="s">
        <v>4964</v>
      </c>
      <c r="H385" s="629" t="s">
        <v>2803</v>
      </c>
      <c r="I385" s="629" t="s">
        <v>5184</v>
      </c>
    </row>
    <row r="386" spans="1:9" ht="50">
      <c r="A386" s="649" t="s">
        <v>4963</v>
      </c>
      <c r="B386" s="622" t="s">
        <v>2804</v>
      </c>
      <c r="C386" s="634"/>
      <c r="D386" s="635"/>
      <c r="E386" s="645"/>
      <c r="F386" s="626" t="s">
        <v>4976</v>
      </c>
      <c r="G386" s="633" t="s">
        <v>4964</v>
      </c>
      <c r="H386" s="628" t="s">
        <v>2803</v>
      </c>
      <c r="I386" s="629" t="s">
        <v>5185</v>
      </c>
    </row>
    <row r="387" spans="1:9" ht="50">
      <c r="A387" s="649" t="s">
        <v>4963</v>
      </c>
      <c r="B387" s="622" t="s">
        <v>2804</v>
      </c>
      <c r="C387" s="623"/>
      <c r="D387" s="624"/>
      <c r="E387" s="645"/>
      <c r="F387" s="633" t="s">
        <v>447</v>
      </c>
      <c r="G387" s="633" t="s">
        <v>4964</v>
      </c>
      <c r="H387" s="628" t="s">
        <v>2803</v>
      </c>
      <c r="I387" s="629" t="s">
        <v>5186</v>
      </c>
    </row>
    <row r="388" spans="1:9" ht="50">
      <c r="A388" s="649" t="s">
        <v>4963</v>
      </c>
      <c r="B388" s="622" t="s">
        <v>2804</v>
      </c>
      <c r="C388" s="634"/>
      <c r="D388" s="635"/>
      <c r="E388" s="645"/>
      <c r="F388" s="626" t="s">
        <v>4978</v>
      </c>
      <c r="G388" s="633" t="s">
        <v>4964</v>
      </c>
      <c r="H388" s="628" t="s">
        <v>2803</v>
      </c>
      <c r="I388" s="629" t="s">
        <v>5128</v>
      </c>
    </row>
    <row r="389" spans="1:9" ht="50">
      <c r="A389" s="649" t="s">
        <v>4963</v>
      </c>
      <c r="B389" s="641" t="s">
        <v>2804</v>
      </c>
      <c r="C389" s="623"/>
      <c r="D389" s="643"/>
      <c r="E389" s="645"/>
      <c r="F389" s="633" t="s">
        <v>904</v>
      </c>
      <c r="G389" s="633" t="s">
        <v>4964</v>
      </c>
      <c r="H389" s="629" t="s">
        <v>2803</v>
      </c>
      <c r="I389" s="629" t="s">
        <v>5131</v>
      </c>
    </row>
    <row r="390" spans="1:9" ht="50">
      <c r="A390" s="649" t="s">
        <v>4963</v>
      </c>
      <c r="B390" s="641" t="s">
        <v>2804</v>
      </c>
      <c r="C390" s="623"/>
      <c r="D390" s="643"/>
      <c r="E390" s="645"/>
      <c r="F390" s="633" t="s">
        <v>906</v>
      </c>
      <c r="G390" s="633" t="s">
        <v>4964</v>
      </c>
      <c r="H390" s="629" t="s">
        <v>2803</v>
      </c>
      <c r="I390" s="629" t="s">
        <v>5131</v>
      </c>
    </row>
    <row r="391" spans="1:9" ht="50">
      <c r="A391" s="649" t="s">
        <v>4963</v>
      </c>
      <c r="B391" s="641" t="s">
        <v>2804</v>
      </c>
      <c r="C391" s="623"/>
      <c r="D391" s="643"/>
      <c r="E391" s="645"/>
      <c r="F391" s="633" t="s">
        <v>5070</v>
      </c>
      <c r="G391" s="633" t="s">
        <v>4964</v>
      </c>
      <c r="H391" s="629" t="s">
        <v>2803</v>
      </c>
      <c r="I391" s="629" t="s">
        <v>5131</v>
      </c>
    </row>
    <row r="392" spans="1:9" ht="50">
      <c r="A392" s="649" t="s">
        <v>4963</v>
      </c>
      <c r="B392" s="641" t="s">
        <v>2804</v>
      </c>
      <c r="C392" s="623"/>
      <c r="D392" s="643"/>
      <c r="E392" s="645"/>
      <c r="F392" s="633" t="s">
        <v>5071</v>
      </c>
      <c r="G392" s="633" t="s">
        <v>4964</v>
      </c>
      <c r="H392" s="629" t="s">
        <v>2803</v>
      </c>
      <c r="I392" s="629" t="s">
        <v>5131</v>
      </c>
    </row>
    <row r="393" spans="1:9" ht="50">
      <c r="A393" s="649" t="s">
        <v>4963</v>
      </c>
      <c r="B393" s="641" t="s">
        <v>2804</v>
      </c>
      <c r="C393" s="623"/>
      <c r="D393" s="643"/>
      <c r="E393" s="645"/>
      <c r="F393" s="633" t="s">
        <v>5072</v>
      </c>
      <c r="G393" s="633" t="s">
        <v>4964</v>
      </c>
      <c r="H393" s="629" t="s">
        <v>2803</v>
      </c>
      <c r="I393" s="629" t="s">
        <v>5131</v>
      </c>
    </row>
    <row r="394" spans="1:9" ht="75">
      <c r="A394" s="649" t="s">
        <v>4963</v>
      </c>
      <c r="B394" s="622" t="s">
        <v>2805</v>
      </c>
      <c r="C394" s="623"/>
      <c r="D394" s="624"/>
      <c r="E394" s="645"/>
      <c r="F394" s="633" t="s">
        <v>52</v>
      </c>
      <c r="G394" s="633" t="s">
        <v>4964</v>
      </c>
      <c r="H394" s="628" t="s">
        <v>2806</v>
      </c>
      <c r="I394" s="629" t="s">
        <v>5186</v>
      </c>
    </row>
    <row r="395" spans="1:9" ht="75">
      <c r="A395" s="649" t="s">
        <v>4963</v>
      </c>
      <c r="B395" s="622" t="s">
        <v>2805</v>
      </c>
      <c r="C395" s="634"/>
      <c r="D395" s="635"/>
      <c r="E395" s="645"/>
      <c r="F395" s="626" t="s">
        <v>4975</v>
      </c>
      <c r="G395" s="633" t="s">
        <v>4964</v>
      </c>
      <c r="H395" s="628" t="s">
        <v>2806</v>
      </c>
      <c r="I395" s="629" t="s">
        <v>5187</v>
      </c>
    </row>
    <row r="396" spans="1:9" ht="75">
      <c r="A396" s="649" t="s">
        <v>4963</v>
      </c>
      <c r="B396" s="622" t="s">
        <v>2805</v>
      </c>
      <c r="C396" s="623"/>
      <c r="D396" s="624"/>
      <c r="E396" s="645"/>
      <c r="F396" s="633" t="s">
        <v>445</v>
      </c>
      <c r="G396" s="633" t="s">
        <v>4964</v>
      </c>
      <c r="H396" s="628" t="s">
        <v>2806</v>
      </c>
      <c r="I396" s="629" t="s">
        <v>5188</v>
      </c>
    </row>
    <row r="397" spans="1:9" ht="75">
      <c r="A397" s="649" t="s">
        <v>4963</v>
      </c>
      <c r="B397" s="622" t="s">
        <v>2805</v>
      </c>
      <c r="C397" s="634"/>
      <c r="D397" s="635"/>
      <c r="E397" s="645"/>
      <c r="F397" s="626" t="s">
        <v>4976</v>
      </c>
      <c r="G397" s="633" t="s">
        <v>4964</v>
      </c>
      <c r="H397" s="628" t="s">
        <v>2806</v>
      </c>
      <c r="I397" s="629" t="s">
        <v>5188</v>
      </c>
    </row>
    <row r="398" spans="1:9" ht="75">
      <c r="A398" s="649" t="s">
        <v>4963</v>
      </c>
      <c r="B398" s="622" t="s">
        <v>2805</v>
      </c>
      <c r="C398" s="623"/>
      <c r="D398" s="624"/>
      <c r="E398" s="645"/>
      <c r="F398" s="633" t="s">
        <v>447</v>
      </c>
      <c r="G398" s="633" t="s">
        <v>4964</v>
      </c>
      <c r="H398" s="628" t="s">
        <v>2806</v>
      </c>
      <c r="I398" s="629" t="s">
        <v>5160</v>
      </c>
    </row>
    <row r="399" spans="1:9" ht="75">
      <c r="A399" s="649" t="s">
        <v>4963</v>
      </c>
      <c r="B399" s="622" t="s">
        <v>2805</v>
      </c>
      <c r="C399" s="634"/>
      <c r="D399" s="635"/>
      <c r="E399" s="645"/>
      <c r="F399" s="626" t="s">
        <v>4978</v>
      </c>
      <c r="G399" s="633" t="s">
        <v>4964</v>
      </c>
      <c r="H399" s="628" t="s">
        <v>2806</v>
      </c>
      <c r="I399" s="629" t="s">
        <v>5171</v>
      </c>
    </row>
    <row r="400" spans="1:9" ht="75">
      <c r="A400" s="649" t="s">
        <v>4963</v>
      </c>
      <c r="B400" s="641" t="s">
        <v>2805</v>
      </c>
      <c r="C400" s="623"/>
      <c r="D400" s="643"/>
      <c r="E400" s="645"/>
      <c r="F400" s="633" t="s">
        <v>904</v>
      </c>
      <c r="G400" s="633" t="s">
        <v>4964</v>
      </c>
      <c r="H400" s="629" t="s">
        <v>2806</v>
      </c>
      <c r="I400" s="629" t="s">
        <v>5131</v>
      </c>
    </row>
    <row r="401" spans="1:9" ht="75">
      <c r="A401" s="649" t="s">
        <v>4963</v>
      </c>
      <c r="B401" s="641" t="s">
        <v>2805</v>
      </c>
      <c r="C401" s="623"/>
      <c r="D401" s="643"/>
      <c r="E401" s="645"/>
      <c r="F401" s="633" t="s">
        <v>906</v>
      </c>
      <c r="G401" s="633" t="s">
        <v>4964</v>
      </c>
      <c r="H401" s="629" t="s">
        <v>2806</v>
      </c>
      <c r="I401" s="629" t="s">
        <v>5131</v>
      </c>
    </row>
    <row r="402" spans="1:9" ht="75">
      <c r="A402" s="649" t="s">
        <v>4963</v>
      </c>
      <c r="B402" s="641" t="s">
        <v>2805</v>
      </c>
      <c r="C402" s="623"/>
      <c r="D402" s="643"/>
      <c r="E402" s="645"/>
      <c r="F402" s="633" t="s">
        <v>5070</v>
      </c>
      <c r="G402" s="633" t="s">
        <v>4964</v>
      </c>
      <c r="H402" s="629" t="s">
        <v>2806</v>
      </c>
      <c r="I402" s="629" t="s">
        <v>5131</v>
      </c>
    </row>
    <row r="403" spans="1:9" ht="75">
      <c r="A403" s="649" t="s">
        <v>4963</v>
      </c>
      <c r="B403" s="641" t="s">
        <v>2805</v>
      </c>
      <c r="C403" s="623"/>
      <c r="D403" s="643"/>
      <c r="E403" s="645"/>
      <c r="F403" s="633" t="s">
        <v>5071</v>
      </c>
      <c r="G403" s="633" t="s">
        <v>4964</v>
      </c>
      <c r="H403" s="629" t="s">
        <v>2806</v>
      </c>
      <c r="I403" s="629" t="s">
        <v>5131</v>
      </c>
    </row>
    <row r="404" spans="1:9" ht="75">
      <c r="A404" s="649" t="s">
        <v>4963</v>
      </c>
      <c r="B404" s="641" t="s">
        <v>2805</v>
      </c>
      <c r="C404" s="623"/>
      <c r="D404" s="643"/>
      <c r="E404" s="645"/>
      <c r="F404" s="633" t="s">
        <v>5072</v>
      </c>
      <c r="G404" s="633" t="s">
        <v>4964</v>
      </c>
      <c r="H404" s="629" t="s">
        <v>2806</v>
      </c>
      <c r="I404" s="629" t="s">
        <v>5131</v>
      </c>
    </row>
    <row r="405" spans="1:9" ht="75">
      <c r="A405" s="649" t="s">
        <v>4963</v>
      </c>
      <c r="B405" s="641" t="s">
        <v>2807</v>
      </c>
      <c r="C405" s="623"/>
      <c r="D405" s="643"/>
      <c r="E405" s="645"/>
      <c r="F405" s="633" t="s">
        <v>52</v>
      </c>
      <c r="G405" s="633" t="s">
        <v>4964</v>
      </c>
      <c r="H405" s="629" t="s">
        <v>2808</v>
      </c>
      <c r="I405" s="629" t="s">
        <v>5147</v>
      </c>
    </row>
    <row r="406" spans="1:9" ht="75">
      <c r="A406" s="649" t="s">
        <v>4963</v>
      </c>
      <c r="B406" s="641" t="s">
        <v>2807</v>
      </c>
      <c r="C406" s="623"/>
      <c r="D406" s="643"/>
      <c r="E406" s="645"/>
      <c r="F406" s="633" t="s">
        <v>4975</v>
      </c>
      <c r="G406" s="633" t="s">
        <v>4964</v>
      </c>
      <c r="H406" s="629" t="s">
        <v>2808</v>
      </c>
      <c r="I406" s="629" t="s">
        <v>5189</v>
      </c>
    </row>
    <row r="407" spans="1:9" ht="75">
      <c r="A407" s="649" t="s">
        <v>4963</v>
      </c>
      <c r="B407" s="622" t="s">
        <v>2807</v>
      </c>
      <c r="C407" s="634"/>
      <c r="D407" s="635"/>
      <c r="E407" s="645"/>
      <c r="F407" s="626" t="s">
        <v>445</v>
      </c>
      <c r="G407" s="633" t="s">
        <v>4964</v>
      </c>
      <c r="H407" s="628" t="s">
        <v>2808</v>
      </c>
      <c r="I407" s="629" t="s">
        <v>5190</v>
      </c>
    </row>
    <row r="408" spans="1:9" ht="75">
      <c r="A408" s="649" t="s">
        <v>4963</v>
      </c>
      <c r="B408" s="622" t="s">
        <v>2807</v>
      </c>
      <c r="C408" s="634"/>
      <c r="D408" s="635"/>
      <c r="E408" s="645"/>
      <c r="F408" s="626" t="s">
        <v>4976</v>
      </c>
      <c r="G408" s="633" t="s">
        <v>4964</v>
      </c>
      <c r="H408" s="628" t="s">
        <v>2808</v>
      </c>
      <c r="I408" s="629" t="s">
        <v>5191</v>
      </c>
    </row>
    <row r="409" spans="1:9" ht="75">
      <c r="A409" s="649" t="s">
        <v>4963</v>
      </c>
      <c r="B409" s="622" t="s">
        <v>2807</v>
      </c>
      <c r="C409" s="634"/>
      <c r="D409" s="635"/>
      <c r="E409" s="645"/>
      <c r="F409" s="626" t="s">
        <v>447</v>
      </c>
      <c r="G409" s="633" t="s">
        <v>4964</v>
      </c>
      <c r="H409" s="628" t="s">
        <v>2808</v>
      </c>
      <c r="I409" s="629" t="s">
        <v>5192</v>
      </c>
    </row>
    <row r="410" spans="1:9" ht="75">
      <c r="A410" s="649" t="s">
        <v>4963</v>
      </c>
      <c r="B410" s="641" t="s">
        <v>2807</v>
      </c>
      <c r="C410" s="623"/>
      <c r="D410" s="643"/>
      <c r="E410" s="645"/>
      <c r="F410" s="633" t="s">
        <v>4978</v>
      </c>
      <c r="G410" s="633" t="s">
        <v>4964</v>
      </c>
      <c r="H410" s="629" t="s">
        <v>2808</v>
      </c>
      <c r="I410" s="629" t="s">
        <v>5131</v>
      </c>
    </row>
    <row r="411" spans="1:9" ht="75">
      <c r="A411" s="649" t="s">
        <v>4963</v>
      </c>
      <c r="B411" s="641" t="s">
        <v>2807</v>
      </c>
      <c r="C411" s="623"/>
      <c r="D411" s="643"/>
      <c r="E411" s="645"/>
      <c r="F411" s="633" t="s">
        <v>904</v>
      </c>
      <c r="G411" s="633" t="s">
        <v>4964</v>
      </c>
      <c r="H411" s="629" t="s">
        <v>2808</v>
      </c>
      <c r="I411" s="629" t="s">
        <v>5131</v>
      </c>
    </row>
    <row r="412" spans="1:9" ht="75">
      <c r="A412" s="649" t="s">
        <v>4963</v>
      </c>
      <c r="B412" s="641" t="s">
        <v>2807</v>
      </c>
      <c r="C412" s="623"/>
      <c r="D412" s="643"/>
      <c r="E412" s="645"/>
      <c r="F412" s="633" t="s">
        <v>906</v>
      </c>
      <c r="G412" s="633" t="s">
        <v>4964</v>
      </c>
      <c r="H412" s="629" t="s">
        <v>2808</v>
      </c>
      <c r="I412" s="629" t="s">
        <v>5131</v>
      </c>
    </row>
    <row r="413" spans="1:9" ht="75">
      <c r="A413" s="649" t="s">
        <v>4963</v>
      </c>
      <c r="B413" s="641" t="s">
        <v>2807</v>
      </c>
      <c r="C413" s="623"/>
      <c r="D413" s="643"/>
      <c r="E413" s="645"/>
      <c r="F413" s="633" t="s">
        <v>5070</v>
      </c>
      <c r="G413" s="633" t="s">
        <v>4964</v>
      </c>
      <c r="H413" s="629" t="s">
        <v>2808</v>
      </c>
      <c r="I413" s="629" t="s">
        <v>5131</v>
      </c>
    </row>
    <row r="414" spans="1:9" ht="75">
      <c r="A414" s="649" t="s">
        <v>4963</v>
      </c>
      <c r="B414" s="641" t="s">
        <v>2807</v>
      </c>
      <c r="C414" s="623"/>
      <c r="D414" s="643"/>
      <c r="E414" s="645"/>
      <c r="F414" s="633" t="s">
        <v>5071</v>
      </c>
      <c r="G414" s="633" t="s">
        <v>4964</v>
      </c>
      <c r="H414" s="629" t="s">
        <v>2808</v>
      </c>
      <c r="I414" s="629" t="s">
        <v>5131</v>
      </c>
    </row>
    <row r="415" spans="1:9" ht="75">
      <c r="A415" s="649" t="s">
        <v>4963</v>
      </c>
      <c r="B415" s="641" t="s">
        <v>2807</v>
      </c>
      <c r="C415" s="623"/>
      <c r="D415" s="643"/>
      <c r="E415" s="645"/>
      <c r="F415" s="633" t="s">
        <v>5072</v>
      </c>
      <c r="G415" s="633" t="s">
        <v>4964</v>
      </c>
      <c r="H415" s="629" t="s">
        <v>2808</v>
      </c>
      <c r="I415" s="629" t="s">
        <v>5131</v>
      </c>
    </row>
    <row r="416" spans="1:9" ht="37.5">
      <c r="A416" s="649" t="s">
        <v>4963</v>
      </c>
      <c r="B416" s="622" t="s">
        <v>2809</v>
      </c>
      <c r="C416" s="623" t="s">
        <v>465</v>
      </c>
      <c r="D416" s="639"/>
      <c r="E416" s="645"/>
      <c r="F416" s="633" t="s">
        <v>52</v>
      </c>
      <c r="G416" s="633" t="s">
        <v>4964</v>
      </c>
      <c r="H416" s="628" t="s">
        <v>2810</v>
      </c>
      <c r="I416" s="629" t="s">
        <v>5131</v>
      </c>
    </row>
    <row r="417" spans="1:9" ht="37.5">
      <c r="A417" s="649" t="s">
        <v>4963</v>
      </c>
      <c r="B417" s="622" t="s">
        <v>2809</v>
      </c>
      <c r="C417" s="623" t="s">
        <v>1265</v>
      </c>
      <c r="D417" s="642" t="s">
        <v>513</v>
      </c>
      <c r="E417" s="645"/>
      <c r="F417" s="633" t="s">
        <v>445</v>
      </c>
      <c r="G417" s="633" t="s">
        <v>4964</v>
      </c>
      <c r="H417" s="628" t="s">
        <v>2810</v>
      </c>
      <c r="I417" s="629" t="s">
        <v>5193</v>
      </c>
    </row>
    <row r="418" spans="1:9" ht="37.5">
      <c r="A418" s="649" t="s">
        <v>4963</v>
      </c>
      <c r="B418" s="622" t="s">
        <v>2809</v>
      </c>
      <c r="C418" s="623" t="s">
        <v>1265</v>
      </c>
      <c r="D418" s="642" t="s">
        <v>515</v>
      </c>
      <c r="E418" s="645"/>
      <c r="F418" s="633" t="s">
        <v>447</v>
      </c>
      <c r="G418" s="633" t="s">
        <v>4964</v>
      </c>
      <c r="H418" s="628" t="s">
        <v>2810</v>
      </c>
      <c r="I418" s="629" t="s">
        <v>5131</v>
      </c>
    </row>
    <row r="419" spans="1:9" ht="50">
      <c r="A419" s="649" t="s">
        <v>4963</v>
      </c>
      <c r="B419" s="622" t="s">
        <v>2830</v>
      </c>
      <c r="C419" s="623"/>
      <c r="D419" s="624"/>
      <c r="E419" s="645"/>
      <c r="F419" s="633" t="s">
        <v>52</v>
      </c>
      <c r="G419" s="633" t="s">
        <v>4964</v>
      </c>
      <c r="H419" s="628" t="s">
        <v>2831</v>
      </c>
      <c r="I419" s="629" t="s">
        <v>5151</v>
      </c>
    </row>
    <row r="420" spans="1:9" ht="50">
      <c r="A420" s="649" t="s">
        <v>4963</v>
      </c>
      <c r="B420" s="622" t="s">
        <v>2830</v>
      </c>
      <c r="C420" s="634"/>
      <c r="D420" s="635"/>
      <c r="E420" s="645"/>
      <c r="F420" s="626" t="s">
        <v>4975</v>
      </c>
      <c r="G420" s="633" t="s">
        <v>4964</v>
      </c>
      <c r="H420" s="628" t="s">
        <v>2831</v>
      </c>
      <c r="I420" s="629" t="s">
        <v>5194</v>
      </c>
    </row>
    <row r="421" spans="1:9" ht="50">
      <c r="A421" s="649" t="s">
        <v>4963</v>
      </c>
      <c r="B421" s="622" t="s">
        <v>2830</v>
      </c>
      <c r="C421" s="623"/>
      <c r="D421" s="624"/>
      <c r="E421" s="645"/>
      <c r="F421" s="633" t="s">
        <v>445</v>
      </c>
      <c r="G421" s="633" t="s">
        <v>4964</v>
      </c>
      <c r="H421" s="628" t="s">
        <v>2831</v>
      </c>
      <c r="I421" s="629" t="s">
        <v>5195</v>
      </c>
    </row>
    <row r="422" spans="1:9" ht="50">
      <c r="A422" s="649" t="s">
        <v>4963</v>
      </c>
      <c r="B422" s="622" t="s">
        <v>2830</v>
      </c>
      <c r="C422" s="634"/>
      <c r="D422" s="635"/>
      <c r="E422" s="645"/>
      <c r="F422" s="626" t="s">
        <v>4976</v>
      </c>
      <c r="G422" s="633" t="s">
        <v>4964</v>
      </c>
      <c r="H422" s="628" t="s">
        <v>2831</v>
      </c>
      <c r="I422" s="629" t="s">
        <v>5196</v>
      </c>
    </row>
    <row r="423" spans="1:9" ht="50">
      <c r="A423" s="649" t="s">
        <v>4963</v>
      </c>
      <c r="B423" s="622" t="s">
        <v>2830</v>
      </c>
      <c r="C423" s="623"/>
      <c r="D423" s="624"/>
      <c r="E423" s="645"/>
      <c r="F423" s="633" t="s">
        <v>447</v>
      </c>
      <c r="G423" s="633" t="s">
        <v>4964</v>
      </c>
      <c r="H423" s="628" t="s">
        <v>2831</v>
      </c>
      <c r="I423" s="629" t="s">
        <v>5197</v>
      </c>
    </row>
    <row r="424" spans="1:9" ht="50">
      <c r="A424" s="649" t="s">
        <v>4963</v>
      </c>
      <c r="B424" s="622" t="s">
        <v>2830</v>
      </c>
      <c r="C424" s="634"/>
      <c r="D424" s="635"/>
      <c r="E424" s="645"/>
      <c r="F424" s="626" t="s">
        <v>4978</v>
      </c>
      <c r="G424" s="633" t="s">
        <v>4964</v>
      </c>
      <c r="H424" s="628" t="s">
        <v>2831</v>
      </c>
      <c r="I424" s="629" t="s">
        <v>5198</v>
      </c>
    </row>
    <row r="425" spans="1:9" ht="50">
      <c r="A425" s="649" t="s">
        <v>4963</v>
      </c>
      <c r="B425" s="641" t="s">
        <v>2830</v>
      </c>
      <c r="C425" s="623"/>
      <c r="D425" s="624"/>
      <c r="E425" s="645"/>
      <c r="F425" s="633" t="s">
        <v>904</v>
      </c>
      <c r="G425" s="633" t="s">
        <v>4964</v>
      </c>
      <c r="H425" s="629" t="s">
        <v>2831</v>
      </c>
      <c r="I425" s="629" t="s">
        <v>5131</v>
      </c>
    </row>
    <row r="426" spans="1:9" ht="50">
      <c r="A426" s="649" t="s">
        <v>4963</v>
      </c>
      <c r="B426" s="641" t="s">
        <v>2830</v>
      </c>
      <c r="C426" s="623"/>
      <c r="D426" s="624"/>
      <c r="E426" s="645"/>
      <c r="F426" s="633" t="s">
        <v>906</v>
      </c>
      <c r="G426" s="633" t="s">
        <v>4964</v>
      </c>
      <c r="H426" s="629" t="s">
        <v>2831</v>
      </c>
      <c r="I426" s="629" t="s">
        <v>5131</v>
      </c>
    </row>
    <row r="427" spans="1:9" ht="50">
      <c r="A427" s="649" t="s">
        <v>4963</v>
      </c>
      <c r="B427" s="641" t="s">
        <v>2830</v>
      </c>
      <c r="C427" s="623"/>
      <c r="D427" s="624"/>
      <c r="E427" s="645"/>
      <c r="F427" s="633" t="s">
        <v>5070</v>
      </c>
      <c r="G427" s="633" t="s">
        <v>4964</v>
      </c>
      <c r="H427" s="629" t="s">
        <v>2831</v>
      </c>
      <c r="I427" s="629" t="s">
        <v>5131</v>
      </c>
    </row>
    <row r="428" spans="1:9" ht="50">
      <c r="A428" s="649" t="s">
        <v>4963</v>
      </c>
      <c r="B428" s="641" t="s">
        <v>2830</v>
      </c>
      <c r="C428" s="623"/>
      <c r="D428" s="624"/>
      <c r="E428" s="645"/>
      <c r="F428" s="633" t="s">
        <v>5071</v>
      </c>
      <c r="G428" s="633" t="s">
        <v>4964</v>
      </c>
      <c r="H428" s="629" t="s">
        <v>2831</v>
      </c>
      <c r="I428" s="629" t="s">
        <v>5131</v>
      </c>
    </row>
    <row r="429" spans="1:9" ht="50">
      <c r="A429" s="649" t="s">
        <v>4963</v>
      </c>
      <c r="B429" s="641" t="s">
        <v>2830</v>
      </c>
      <c r="C429" s="623"/>
      <c r="D429" s="624"/>
      <c r="E429" s="645"/>
      <c r="F429" s="633" t="s">
        <v>5072</v>
      </c>
      <c r="G429" s="633" t="s">
        <v>4964</v>
      </c>
      <c r="H429" s="629" t="s">
        <v>2831</v>
      </c>
      <c r="I429" s="629" t="s">
        <v>5131</v>
      </c>
    </row>
    <row r="430" spans="1:9" ht="25">
      <c r="A430" s="649" t="s">
        <v>4963</v>
      </c>
      <c r="B430" s="641" t="s">
        <v>2835</v>
      </c>
      <c r="C430" s="634"/>
      <c r="D430" s="635"/>
      <c r="E430" s="645"/>
      <c r="F430" s="626" t="s">
        <v>52</v>
      </c>
      <c r="G430" s="633" t="s">
        <v>909</v>
      </c>
      <c r="H430" s="628" t="s">
        <v>2836</v>
      </c>
      <c r="I430" s="628" t="s">
        <v>2837</v>
      </c>
    </row>
    <row r="431" spans="1:9" ht="37.5">
      <c r="A431" s="649" t="s">
        <v>4963</v>
      </c>
      <c r="B431" s="641" t="s">
        <v>2835</v>
      </c>
      <c r="C431" s="634"/>
      <c r="D431" s="635"/>
      <c r="E431" s="645"/>
      <c r="F431" s="633" t="s">
        <v>445</v>
      </c>
      <c r="G431" s="633" t="s">
        <v>909</v>
      </c>
      <c r="H431" s="628" t="s">
        <v>2836</v>
      </c>
      <c r="I431" s="628" t="s">
        <v>5199</v>
      </c>
    </row>
    <row r="432" spans="1:9" ht="25">
      <c r="A432" s="649" t="s">
        <v>4963</v>
      </c>
      <c r="B432" s="652" t="s">
        <v>2835</v>
      </c>
      <c r="C432" s="634"/>
      <c r="D432" s="635"/>
      <c r="E432" s="645"/>
      <c r="F432" s="633" t="s">
        <v>447</v>
      </c>
      <c r="G432" s="633" t="s">
        <v>909</v>
      </c>
      <c r="H432" s="628" t="s">
        <v>2836</v>
      </c>
      <c r="I432" s="628" t="s">
        <v>2837</v>
      </c>
    </row>
    <row r="433" spans="1:9" ht="37.5">
      <c r="A433" s="649" t="s">
        <v>4963</v>
      </c>
      <c r="B433" s="652" t="s">
        <v>2839</v>
      </c>
      <c r="C433" s="634"/>
      <c r="D433" s="635"/>
      <c r="E433" s="645"/>
      <c r="F433" s="626" t="s">
        <v>52</v>
      </c>
      <c r="G433" s="633" t="s">
        <v>909</v>
      </c>
      <c r="H433" s="628" t="s">
        <v>2840</v>
      </c>
      <c r="I433" s="628" t="s">
        <v>2837</v>
      </c>
    </row>
    <row r="434" spans="1:9" ht="37.5">
      <c r="A434" s="649" t="s">
        <v>4963</v>
      </c>
      <c r="B434" s="652" t="s">
        <v>2839</v>
      </c>
      <c r="C434" s="634"/>
      <c r="D434" s="635"/>
      <c r="E434" s="645"/>
      <c r="F434" s="633" t="s">
        <v>445</v>
      </c>
      <c r="G434" s="633" t="s">
        <v>909</v>
      </c>
      <c r="H434" s="628" t="s">
        <v>2840</v>
      </c>
      <c r="I434" s="628" t="s">
        <v>5199</v>
      </c>
    </row>
    <row r="435" spans="1:9" ht="37.5">
      <c r="A435" s="649" t="s">
        <v>4963</v>
      </c>
      <c r="B435" s="652" t="s">
        <v>2839</v>
      </c>
      <c r="C435" s="634"/>
      <c r="D435" s="635"/>
      <c r="E435" s="645"/>
      <c r="F435" s="633" t="s">
        <v>447</v>
      </c>
      <c r="G435" s="633" t="s">
        <v>909</v>
      </c>
      <c r="H435" s="628" t="s">
        <v>2840</v>
      </c>
      <c r="I435" s="628" t="s">
        <v>2837</v>
      </c>
    </row>
    <row r="436" spans="1:9" ht="25">
      <c r="A436" s="649" t="s">
        <v>4963</v>
      </c>
      <c r="B436" s="653" t="s">
        <v>2843</v>
      </c>
      <c r="C436" s="634"/>
      <c r="D436" s="635"/>
      <c r="E436" s="645"/>
      <c r="F436" s="626" t="s">
        <v>52</v>
      </c>
      <c r="G436" s="633" t="s">
        <v>4964</v>
      </c>
      <c r="H436" s="628" t="s">
        <v>2844</v>
      </c>
      <c r="I436" s="628" t="s">
        <v>2350</v>
      </c>
    </row>
    <row r="437" spans="1:9" ht="37.5">
      <c r="A437" s="649" t="s">
        <v>4963</v>
      </c>
      <c r="B437" s="653" t="s">
        <v>2843</v>
      </c>
      <c r="C437" s="623"/>
      <c r="D437" s="624"/>
      <c r="E437" s="645"/>
      <c r="F437" s="633" t="s">
        <v>445</v>
      </c>
      <c r="G437" s="633" t="s">
        <v>4964</v>
      </c>
      <c r="H437" s="628" t="s">
        <v>2844</v>
      </c>
      <c r="I437" s="628" t="s">
        <v>5199</v>
      </c>
    </row>
    <row r="438" spans="1:9" ht="25">
      <c r="A438" s="649" t="s">
        <v>4963</v>
      </c>
      <c r="B438" s="653" t="s">
        <v>2843</v>
      </c>
      <c r="C438" s="623"/>
      <c r="D438" s="624"/>
      <c r="E438" s="645"/>
      <c r="F438" s="633" t="s">
        <v>447</v>
      </c>
      <c r="G438" s="633" t="s">
        <v>4964</v>
      </c>
      <c r="H438" s="628" t="s">
        <v>2844</v>
      </c>
      <c r="I438" s="628" t="s">
        <v>2350</v>
      </c>
    </row>
    <row r="439" spans="1:9" ht="37.5">
      <c r="A439" s="649" t="s">
        <v>4963</v>
      </c>
      <c r="B439" s="653" t="s">
        <v>2849</v>
      </c>
      <c r="C439" s="623"/>
      <c r="D439" s="624"/>
      <c r="E439" s="645"/>
      <c r="F439" s="633" t="s">
        <v>52</v>
      </c>
      <c r="G439" s="633" t="s">
        <v>4964</v>
      </c>
      <c r="H439" s="628" t="s">
        <v>2850</v>
      </c>
      <c r="I439" s="629" t="s">
        <v>5200</v>
      </c>
    </row>
    <row r="440" spans="1:9" ht="37.5">
      <c r="A440" s="649" t="s">
        <v>4963</v>
      </c>
      <c r="B440" s="636" t="s">
        <v>2849</v>
      </c>
      <c r="C440" s="634"/>
      <c r="D440" s="635"/>
      <c r="E440" s="645"/>
      <c r="F440" s="626" t="s">
        <v>4975</v>
      </c>
      <c r="G440" s="633" t="s">
        <v>4964</v>
      </c>
      <c r="H440" s="628" t="s">
        <v>2850</v>
      </c>
      <c r="I440" s="629" t="s">
        <v>5200</v>
      </c>
    </row>
    <row r="441" spans="1:9" ht="37.5">
      <c r="A441" s="649" t="s">
        <v>4963</v>
      </c>
      <c r="B441" s="636" t="s">
        <v>2849</v>
      </c>
      <c r="C441" s="623"/>
      <c r="D441" s="624"/>
      <c r="E441" s="645"/>
      <c r="F441" s="633" t="s">
        <v>445</v>
      </c>
      <c r="G441" s="633" t="s">
        <v>4964</v>
      </c>
      <c r="H441" s="628" t="s">
        <v>2850</v>
      </c>
      <c r="I441" s="629" t="s">
        <v>5201</v>
      </c>
    </row>
    <row r="442" spans="1:9" ht="37.5">
      <c r="A442" s="649" t="s">
        <v>4963</v>
      </c>
      <c r="B442" s="636" t="s">
        <v>2849</v>
      </c>
      <c r="C442" s="634"/>
      <c r="D442" s="635"/>
      <c r="E442" s="645"/>
      <c r="F442" s="626" t="s">
        <v>4976</v>
      </c>
      <c r="G442" s="633" t="s">
        <v>4964</v>
      </c>
      <c r="H442" s="628" t="s">
        <v>2850</v>
      </c>
      <c r="I442" s="629" t="s">
        <v>5202</v>
      </c>
    </row>
    <row r="443" spans="1:9" ht="37.5">
      <c r="A443" s="649" t="s">
        <v>4963</v>
      </c>
      <c r="B443" s="636" t="s">
        <v>2849</v>
      </c>
      <c r="C443" s="623"/>
      <c r="D443" s="624"/>
      <c r="E443" s="645"/>
      <c r="F443" s="633" t="s">
        <v>447</v>
      </c>
      <c r="G443" s="633" t="s">
        <v>4964</v>
      </c>
      <c r="H443" s="628" t="s">
        <v>2850</v>
      </c>
      <c r="I443" s="629" t="s">
        <v>5200</v>
      </c>
    </row>
    <row r="444" spans="1:9" ht="37.5">
      <c r="A444" s="649" t="s">
        <v>4963</v>
      </c>
      <c r="B444" s="636" t="s">
        <v>2849</v>
      </c>
      <c r="C444" s="634"/>
      <c r="D444" s="635"/>
      <c r="E444" s="645"/>
      <c r="F444" s="626" t="s">
        <v>4978</v>
      </c>
      <c r="G444" s="633" t="s">
        <v>4964</v>
      </c>
      <c r="H444" s="628" t="s">
        <v>2850</v>
      </c>
      <c r="I444" s="629" t="s">
        <v>5200</v>
      </c>
    </row>
    <row r="445" spans="1:9" ht="25">
      <c r="A445" s="649" t="s">
        <v>4963</v>
      </c>
      <c r="B445" s="636" t="s">
        <v>2853</v>
      </c>
      <c r="C445" s="623"/>
      <c r="D445" s="624"/>
      <c r="E445" s="645"/>
      <c r="F445" s="633" t="s">
        <v>52</v>
      </c>
      <c r="G445" s="633" t="s">
        <v>909</v>
      </c>
      <c r="H445" s="628" t="s">
        <v>5203</v>
      </c>
      <c r="I445" s="629" t="s">
        <v>2350</v>
      </c>
    </row>
    <row r="446" spans="1:9" ht="25">
      <c r="A446" s="649" t="s">
        <v>4963</v>
      </c>
      <c r="B446" s="636" t="s">
        <v>2853</v>
      </c>
      <c r="C446" s="623"/>
      <c r="D446" s="624"/>
      <c r="E446" s="645"/>
      <c r="F446" s="633" t="s">
        <v>445</v>
      </c>
      <c r="G446" s="633" t="s">
        <v>909</v>
      </c>
      <c r="H446" s="628" t="s">
        <v>5203</v>
      </c>
      <c r="I446" s="629" t="s">
        <v>5007</v>
      </c>
    </row>
    <row r="447" spans="1:9" ht="25">
      <c r="A447" s="649" t="s">
        <v>4963</v>
      </c>
      <c r="B447" s="636" t="s">
        <v>2853</v>
      </c>
      <c r="C447" s="623"/>
      <c r="D447" s="624"/>
      <c r="E447" s="645"/>
      <c r="F447" s="633" t="s">
        <v>447</v>
      </c>
      <c r="G447" s="633" t="s">
        <v>909</v>
      </c>
      <c r="H447" s="628" t="s">
        <v>2854</v>
      </c>
      <c r="I447" s="629" t="s">
        <v>2350</v>
      </c>
    </row>
    <row r="448" spans="1:9" ht="37.5">
      <c r="A448" s="649" t="s">
        <v>4963</v>
      </c>
      <c r="B448" s="636" t="s">
        <v>2855</v>
      </c>
      <c r="C448" s="623"/>
      <c r="D448" s="624"/>
      <c r="E448" s="645"/>
      <c r="F448" s="633" t="s">
        <v>52</v>
      </c>
      <c r="G448" s="633" t="s">
        <v>909</v>
      </c>
      <c r="H448" s="628" t="s">
        <v>2856</v>
      </c>
      <c r="I448" s="629" t="s">
        <v>5200</v>
      </c>
    </row>
    <row r="449" spans="1:9" ht="37.5">
      <c r="A449" s="649" t="s">
        <v>4963</v>
      </c>
      <c r="B449" s="636" t="s">
        <v>2855</v>
      </c>
      <c r="C449" s="634"/>
      <c r="D449" s="635"/>
      <c r="E449" s="645"/>
      <c r="F449" s="626" t="s">
        <v>4975</v>
      </c>
      <c r="G449" s="633" t="s">
        <v>909</v>
      </c>
      <c r="H449" s="628" t="s">
        <v>2856</v>
      </c>
      <c r="I449" s="629" t="s">
        <v>5200</v>
      </c>
    </row>
    <row r="450" spans="1:9" ht="37.5">
      <c r="A450" s="649" t="s">
        <v>4963</v>
      </c>
      <c r="B450" s="636" t="s">
        <v>2855</v>
      </c>
      <c r="C450" s="623"/>
      <c r="D450" s="624"/>
      <c r="E450" s="645"/>
      <c r="F450" s="633" t="s">
        <v>445</v>
      </c>
      <c r="G450" s="633" t="s">
        <v>909</v>
      </c>
      <c r="H450" s="628" t="s">
        <v>2856</v>
      </c>
      <c r="I450" s="629" t="s">
        <v>5204</v>
      </c>
    </row>
    <row r="451" spans="1:9" ht="37.5">
      <c r="A451" s="649" t="s">
        <v>4963</v>
      </c>
      <c r="B451" s="636" t="s">
        <v>2855</v>
      </c>
      <c r="C451" s="634"/>
      <c r="D451" s="635"/>
      <c r="E451" s="645"/>
      <c r="F451" s="626" t="s">
        <v>4976</v>
      </c>
      <c r="G451" s="633" t="s">
        <v>909</v>
      </c>
      <c r="H451" s="628" t="s">
        <v>2856</v>
      </c>
      <c r="I451" s="629" t="s">
        <v>5205</v>
      </c>
    </row>
    <row r="452" spans="1:9" ht="37.5">
      <c r="A452" s="649" t="s">
        <v>4963</v>
      </c>
      <c r="B452" s="636" t="s">
        <v>2855</v>
      </c>
      <c r="C452" s="623"/>
      <c r="D452" s="624"/>
      <c r="E452" s="645"/>
      <c r="F452" s="633" t="s">
        <v>447</v>
      </c>
      <c r="G452" s="633" t="s">
        <v>909</v>
      </c>
      <c r="H452" s="628" t="s">
        <v>2856</v>
      </c>
      <c r="I452" s="629" t="s">
        <v>5200</v>
      </c>
    </row>
    <row r="453" spans="1:9" ht="37.5">
      <c r="A453" s="649" t="s">
        <v>4963</v>
      </c>
      <c r="B453" s="636" t="s">
        <v>2855</v>
      </c>
      <c r="C453" s="634"/>
      <c r="D453" s="635"/>
      <c r="E453" s="645"/>
      <c r="F453" s="626" t="s">
        <v>4978</v>
      </c>
      <c r="G453" s="633" t="s">
        <v>909</v>
      </c>
      <c r="H453" s="628" t="s">
        <v>2856</v>
      </c>
      <c r="I453" s="629" t="s">
        <v>5200</v>
      </c>
    </row>
    <row r="454" spans="1:9" ht="25">
      <c r="A454" s="649" t="s">
        <v>4963</v>
      </c>
      <c r="B454" s="636" t="s">
        <v>2859</v>
      </c>
      <c r="C454" s="634"/>
      <c r="D454" s="635"/>
      <c r="E454" s="645"/>
      <c r="F454" s="626" t="s">
        <v>52</v>
      </c>
      <c r="G454" s="633" t="s">
        <v>4964</v>
      </c>
      <c r="H454" s="628" t="s">
        <v>2860</v>
      </c>
      <c r="I454" s="629" t="s">
        <v>5206</v>
      </c>
    </row>
    <row r="455" spans="1:9" ht="25">
      <c r="A455" s="649" t="s">
        <v>4963</v>
      </c>
      <c r="B455" s="636" t="s">
        <v>2859</v>
      </c>
      <c r="C455" s="623"/>
      <c r="D455" s="624"/>
      <c r="E455" s="645"/>
      <c r="F455" s="633" t="s">
        <v>445</v>
      </c>
      <c r="G455" s="633" t="s">
        <v>4964</v>
      </c>
      <c r="H455" s="628" t="s">
        <v>2860</v>
      </c>
      <c r="I455" s="629" t="s">
        <v>5207</v>
      </c>
    </row>
    <row r="456" spans="1:9" ht="25">
      <c r="A456" s="649" t="s">
        <v>4963</v>
      </c>
      <c r="B456" s="636" t="s">
        <v>2859</v>
      </c>
      <c r="C456" s="623"/>
      <c r="D456" s="624"/>
      <c r="E456" s="645"/>
      <c r="F456" s="633" t="s">
        <v>447</v>
      </c>
      <c r="G456" s="633" t="s">
        <v>4964</v>
      </c>
      <c r="H456" s="628" t="s">
        <v>2860</v>
      </c>
      <c r="I456" s="629" t="s">
        <v>2350</v>
      </c>
    </row>
    <row r="457" spans="1:9" ht="37.5">
      <c r="A457" s="649" t="s">
        <v>4963</v>
      </c>
      <c r="B457" s="636" t="s">
        <v>2862</v>
      </c>
      <c r="C457" s="623"/>
      <c r="D457" s="624"/>
      <c r="E457" s="645"/>
      <c r="F457" s="633" t="s">
        <v>52</v>
      </c>
      <c r="G457" s="633" t="s">
        <v>4964</v>
      </c>
      <c r="H457" s="628" t="s">
        <v>2863</v>
      </c>
      <c r="I457" s="629" t="s">
        <v>5200</v>
      </c>
    </row>
    <row r="458" spans="1:9" ht="37.5">
      <c r="A458" s="649" t="s">
        <v>4963</v>
      </c>
      <c r="B458" s="636" t="s">
        <v>2862</v>
      </c>
      <c r="C458" s="634"/>
      <c r="D458" s="635"/>
      <c r="E458" s="645"/>
      <c r="F458" s="626" t="s">
        <v>4975</v>
      </c>
      <c r="G458" s="633" t="s">
        <v>4964</v>
      </c>
      <c r="H458" s="628" t="s">
        <v>2863</v>
      </c>
      <c r="I458" s="629" t="s">
        <v>5200</v>
      </c>
    </row>
    <row r="459" spans="1:9" ht="37.5">
      <c r="A459" s="649" t="s">
        <v>4963</v>
      </c>
      <c r="B459" s="636" t="s">
        <v>2862</v>
      </c>
      <c r="C459" s="623"/>
      <c r="D459" s="624"/>
      <c r="E459" s="645"/>
      <c r="F459" s="633" t="s">
        <v>445</v>
      </c>
      <c r="G459" s="633" t="s">
        <v>4964</v>
      </c>
      <c r="H459" s="628" t="s">
        <v>2863</v>
      </c>
      <c r="I459" s="629" t="s">
        <v>5208</v>
      </c>
    </row>
    <row r="460" spans="1:9" ht="37.5">
      <c r="A460" s="649" t="s">
        <v>4963</v>
      </c>
      <c r="B460" s="636" t="s">
        <v>2862</v>
      </c>
      <c r="C460" s="634"/>
      <c r="D460" s="635"/>
      <c r="E460" s="645"/>
      <c r="F460" s="626" t="s">
        <v>4976</v>
      </c>
      <c r="G460" s="633" t="s">
        <v>4964</v>
      </c>
      <c r="H460" s="628" t="s">
        <v>2863</v>
      </c>
      <c r="I460" s="629" t="s">
        <v>5209</v>
      </c>
    </row>
    <row r="461" spans="1:9" ht="37.5">
      <c r="A461" s="649" t="s">
        <v>4963</v>
      </c>
      <c r="B461" s="636" t="s">
        <v>2862</v>
      </c>
      <c r="C461" s="623"/>
      <c r="D461" s="624"/>
      <c r="E461" s="645"/>
      <c r="F461" s="633" t="s">
        <v>447</v>
      </c>
      <c r="G461" s="633" t="s">
        <v>4964</v>
      </c>
      <c r="H461" s="628" t="s">
        <v>2863</v>
      </c>
      <c r="I461" s="629" t="s">
        <v>5200</v>
      </c>
    </row>
    <row r="462" spans="1:9" ht="37.5">
      <c r="A462" s="649" t="s">
        <v>4963</v>
      </c>
      <c r="B462" s="636" t="s">
        <v>2862</v>
      </c>
      <c r="C462" s="634"/>
      <c r="D462" s="635"/>
      <c r="E462" s="645"/>
      <c r="F462" s="626" t="s">
        <v>4978</v>
      </c>
      <c r="G462" s="633" t="s">
        <v>4964</v>
      </c>
      <c r="H462" s="628" t="s">
        <v>2863</v>
      </c>
      <c r="I462" s="629" t="s">
        <v>5200</v>
      </c>
    </row>
    <row r="463" spans="1:9" ht="25">
      <c r="A463" s="649" t="s">
        <v>4963</v>
      </c>
      <c r="B463" s="622" t="s">
        <v>2871</v>
      </c>
      <c r="C463" s="638"/>
      <c r="D463" s="644"/>
      <c r="E463" s="645"/>
      <c r="F463" s="633" t="s">
        <v>52</v>
      </c>
      <c r="G463" s="633" t="s">
        <v>4964</v>
      </c>
      <c r="H463" s="629" t="s">
        <v>5210</v>
      </c>
      <c r="I463" s="629" t="s">
        <v>5211</v>
      </c>
    </row>
    <row r="464" spans="1:9" ht="62.5">
      <c r="A464" s="649" t="s">
        <v>4963</v>
      </c>
      <c r="B464" s="622" t="s">
        <v>2871</v>
      </c>
      <c r="C464" s="638"/>
      <c r="D464" s="644"/>
      <c r="E464" s="645"/>
      <c r="F464" s="626" t="s">
        <v>4975</v>
      </c>
      <c r="G464" s="633" t="s">
        <v>4964</v>
      </c>
      <c r="H464" s="629" t="s">
        <v>5212</v>
      </c>
      <c r="I464" s="629" t="s">
        <v>5211</v>
      </c>
    </row>
    <row r="465" spans="1:9" ht="37.5">
      <c r="A465" s="649" t="s">
        <v>4963</v>
      </c>
      <c r="B465" s="622" t="s">
        <v>2871</v>
      </c>
      <c r="C465" s="638"/>
      <c r="D465" s="644"/>
      <c r="E465" s="645"/>
      <c r="F465" s="633" t="s">
        <v>445</v>
      </c>
      <c r="G465" s="633" t="s">
        <v>4964</v>
      </c>
      <c r="H465" s="629" t="s">
        <v>5213</v>
      </c>
      <c r="I465" s="629" t="s">
        <v>5214</v>
      </c>
    </row>
    <row r="466" spans="1:9" ht="62.5">
      <c r="A466" s="649" t="s">
        <v>4963</v>
      </c>
      <c r="B466" s="622" t="s">
        <v>2871</v>
      </c>
      <c r="C466" s="638"/>
      <c r="D466" s="644"/>
      <c r="E466" s="645"/>
      <c r="F466" s="626" t="s">
        <v>4976</v>
      </c>
      <c r="G466" s="633" t="s">
        <v>4964</v>
      </c>
      <c r="H466" s="629" t="s">
        <v>5215</v>
      </c>
      <c r="I466" s="629" t="s">
        <v>5216</v>
      </c>
    </row>
    <row r="467" spans="1:9" ht="37.5">
      <c r="A467" s="649" t="s">
        <v>4963</v>
      </c>
      <c r="B467" s="622" t="s">
        <v>2871</v>
      </c>
      <c r="C467" s="638"/>
      <c r="D467" s="644"/>
      <c r="E467" s="645"/>
      <c r="F467" s="633" t="s">
        <v>447</v>
      </c>
      <c r="G467" s="633" t="s">
        <v>4964</v>
      </c>
      <c r="H467" s="629" t="s">
        <v>5217</v>
      </c>
      <c r="I467" s="629" t="s">
        <v>5211</v>
      </c>
    </row>
    <row r="468" spans="1:9" ht="75">
      <c r="A468" s="649" t="s">
        <v>4963</v>
      </c>
      <c r="B468" s="622" t="s">
        <v>2871</v>
      </c>
      <c r="C468" s="638"/>
      <c r="D468" s="644"/>
      <c r="E468" s="645"/>
      <c r="F468" s="626" t="s">
        <v>4978</v>
      </c>
      <c r="G468" s="633" t="s">
        <v>4964</v>
      </c>
      <c r="H468" s="629" t="s">
        <v>5218</v>
      </c>
      <c r="I468" s="629" t="s">
        <v>5211</v>
      </c>
    </row>
    <row r="469" spans="1:9" ht="25">
      <c r="A469" s="649" t="s">
        <v>4963</v>
      </c>
      <c r="B469" s="622" t="s">
        <v>2877</v>
      </c>
      <c r="C469" s="638"/>
      <c r="D469" s="644"/>
      <c r="E469" s="645"/>
      <c r="F469" s="633" t="s">
        <v>52</v>
      </c>
      <c r="G469" s="633" t="s">
        <v>4964</v>
      </c>
      <c r="H469" s="629" t="s">
        <v>5219</v>
      </c>
      <c r="I469" s="629" t="s">
        <v>5220</v>
      </c>
    </row>
    <row r="470" spans="1:9" ht="62.5">
      <c r="A470" s="649" t="s">
        <v>4963</v>
      </c>
      <c r="B470" s="622" t="s">
        <v>2877</v>
      </c>
      <c r="C470" s="638"/>
      <c r="D470" s="644"/>
      <c r="E470" s="645"/>
      <c r="F470" s="626" t="s">
        <v>4975</v>
      </c>
      <c r="G470" s="633" t="s">
        <v>4964</v>
      </c>
      <c r="H470" s="629" t="s">
        <v>5221</v>
      </c>
      <c r="I470" s="629" t="s">
        <v>5220</v>
      </c>
    </row>
    <row r="471" spans="1:9" ht="37.5">
      <c r="A471" s="649" t="s">
        <v>4963</v>
      </c>
      <c r="B471" s="622" t="s">
        <v>2877</v>
      </c>
      <c r="C471" s="638"/>
      <c r="D471" s="644"/>
      <c r="E471" s="645"/>
      <c r="F471" s="633" t="s">
        <v>445</v>
      </c>
      <c r="G471" s="633" t="s">
        <v>4964</v>
      </c>
      <c r="H471" s="629" t="s">
        <v>5222</v>
      </c>
      <c r="I471" s="629" t="s">
        <v>5223</v>
      </c>
    </row>
    <row r="472" spans="1:9" ht="62.5">
      <c r="A472" s="649" t="s">
        <v>4963</v>
      </c>
      <c r="B472" s="622" t="s">
        <v>2877</v>
      </c>
      <c r="C472" s="638"/>
      <c r="D472" s="644"/>
      <c r="E472" s="645"/>
      <c r="F472" s="626" t="s">
        <v>4976</v>
      </c>
      <c r="G472" s="633" t="s">
        <v>4964</v>
      </c>
      <c r="H472" s="629" t="s">
        <v>5224</v>
      </c>
      <c r="I472" s="629" t="s">
        <v>5225</v>
      </c>
    </row>
    <row r="473" spans="1:9" ht="37.5">
      <c r="A473" s="649" t="s">
        <v>4963</v>
      </c>
      <c r="B473" s="622" t="s">
        <v>2877</v>
      </c>
      <c r="C473" s="638"/>
      <c r="D473" s="644"/>
      <c r="E473" s="645"/>
      <c r="F473" s="633" t="s">
        <v>447</v>
      </c>
      <c r="G473" s="633" t="s">
        <v>4964</v>
      </c>
      <c r="H473" s="629" t="s">
        <v>5226</v>
      </c>
      <c r="I473" s="629" t="s">
        <v>5220</v>
      </c>
    </row>
    <row r="474" spans="1:9" ht="62.5">
      <c r="A474" s="649" t="s">
        <v>4963</v>
      </c>
      <c r="B474" s="622" t="s">
        <v>2877</v>
      </c>
      <c r="C474" s="638"/>
      <c r="D474" s="644"/>
      <c r="E474" s="645"/>
      <c r="F474" s="626" t="s">
        <v>4978</v>
      </c>
      <c r="G474" s="633" t="s">
        <v>4964</v>
      </c>
      <c r="H474" s="629" t="s">
        <v>5224</v>
      </c>
      <c r="I474" s="629" t="s">
        <v>5220</v>
      </c>
    </row>
    <row r="475" spans="1:9" ht="37.5">
      <c r="A475" s="649" t="s">
        <v>4963</v>
      </c>
      <c r="B475" s="622" t="s">
        <v>2882</v>
      </c>
      <c r="C475" s="638"/>
      <c r="D475" s="644"/>
      <c r="E475" s="645"/>
      <c r="F475" s="633" t="s">
        <v>52</v>
      </c>
      <c r="G475" s="633" t="s">
        <v>4964</v>
      </c>
      <c r="H475" s="629" t="s">
        <v>5227</v>
      </c>
      <c r="I475" s="629" t="s">
        <v>5220</v>
      </c>
    </row>
    <row r="476" spans="1:9" ht="75">
      <c r="A476" s="649" t="s">
        <v>4963</v>
      </c>
      <c r="B476" s="622" t="s">
        <v>2882</v>
      </c>
      <c r="C476" s="638"/>
      <c r="D476" s="644"/>
      <c r="E476" s="645"/>
      <c r="F476" s="626" t="s">
        <v>4975</v>
      </c>
      <c r="G476" s="633" t="s">
        <v>4964</v>
      </c>
      <c r="H476" s="629" t="s">
        <v>5228</v>
      </c>
      <c r="I476" s="629" t="s">
        <v>5220</v>
      </c>
    </row>
    <row r="477" spans="1:9" ht="50">
      <c r="A477" s="649" t="s">
        <v>4963</v>
      </c>
      <c r="B477" s="622" t="s">
        <v>2882</v>
      </c>
      <c r="C477" s="638"/>
      <c r="D477" s="644"/>
      <c r="E477" s="645"/>
      <c r="F477" s="633" t="s">
        <v>445</v>
      </c>
      <c r="G477" s="633" t="s">
        <v>4964</v>
      </c>
      <c r="H477" s="629" t="s">
        <v>5229</v>
      </c>
      <c r="I477" s="629" t="s">
        <v>5230</v>
      </c>
    </row>
    <row r="478" spans="1:9" ht="87.5">
      <c r="A478" s="649" t="s">
        <v>4963</v>
      </c>
      <c r="B478" s="622" t="s">
        <v>2882</v>
      </c>
      <c r="C478" s="638"/>
      <c r="D478" s="644"/>
      <c r="E478" s="645"/>
      <c r="F478" s="626" t="s">
        <v>4976</v>
      </c>
      <c r="G478" s="633" t="s">
        <v>4964</v>
      </c>
      <c r="H478" s="629" t="s">
        <v>5231</v>
      </c>
      <c r="I478" s="629" t="s">
        <v>5232</v>
      </c>
    </row>
    <row r="479" spans="1:9" ht="50">
      <c r="A479" s="649" t="s">
        <v>4963</v>
      </c>
      <c r="B479" s="622" t="s">
        <v>2882</v>
      </c>
      <c r="C479" s="638"/>
      <c r="D479" s="644"/>
      <c r="E479" s="645"/>
      <c r="F479" s="633" t="s">
        <v>447</v>
      </c>
      <c r="G479" s="633" t="s">
        <v>4964</v>
      </c>
      <c r="H479" s="629" t="s">
        <v>5233</v>
      </c>
      <c r="I479" s="629" t="s">
        <v>5220</v>
      </c>
    </row>
    <row r="480" spans="1:9" ht="75">
      <c r="A480" s="649" t="s">
        <v>4963</v>
      </c>
      <c r="B480" s="622" t="s">
        <v>2882</v>
      </c>
      <c r="C480" s="638"/>
      <c r="D480" s="644"/>
      <c r="E480" s="645"/>
      <c r="F480" s="626" t="s">
        <v>4978</v>
      </c>
      <c r="G480" s="633" t="s">
        <v>4964</v>
      </c>
      <c r="H480" s="629" t="s">
        <v>5234</v>
      </c>
      <c r="I480" s="629" t="s">
        <v>5220</v>
      </c>
    </row>
    <row r="481" spans="1:9" ht="37.5">
      <c r="A481" s="649" t="s">
        <v>4963</v>
      </c>
      <c r="B481" s="622" t="s">
        <v>2890</v>
      </c>
      <c r="C481" s="631"/>
      <c r="D481" s="639"/>
      <c r="E481" s="645"/>
      <c r="F481" s="633" t="s">
        <v>52</v>
      </c>
      <c r="G481" s="633" t="s">
        <v>4964</v>
      </c>
      <c r="H481" s="629" t="s">
        <v>2891</v>
      </c>
      <c r="I481" s="629" t="s">
        <v>5235</v>
      </c>
    </row>
    <row r="482" spans="1:9" ht="37.5">
      <c r="A482" s="649" t="s">
        <v>4963</v>
      </c>
      <c r="B482" s="622" t="s">
        <v>2890</v>
      </c>
      <c r="C482" s="631"/>
      <c r="D482" s="654"/>
      <c r="E482" s="645"/>
      <c r="F482" s="626" t="s">
        <v>4975</v>
      </c>
      <c r="G482" s="633" t="s">
        <v>4964</v>
      </c>
      <c r="H482" s="629" t="s">
        <v>2891</v>
      </c>
      <c r="I482" s="629" t="s">
        <v>5235</v>
      </c>
    </row>
    <row r="483" spans="1:9" ht="50">
      <c r="A483" s="649" t="s">
        <v>4963</v>
      </c>
      <c r="B483" s="622" t="s">
        <v>2890</v>
      </c>
      <c r="C483" s="631"/>
      <c r="D483" s="642"/>
      <c r="E483" s="645"/>
      <c r="F483" s="633" t="s">
        <v>445</v>
      </c>
      <c r="G483" s="633" t="s">
        <v>4964</v>
      </c>
      <c r="H483" s="629" t="s">
        <v>2891</v>
      </c>
      <c r="I483" s="629" t="s">
        <v>5230</v>
      </c>
    </row>
    <row r="484" spans="1:9" ht="50">
      <c r="A484" s="649" t="s">
        <v>4963</v>
      </c>
      <c r="B484" s="622" t="s">
        <v>2890</v>
      </c>
      <c r="C484" s="631"/>
      <c r="D484" s="654"/>
      <c r="E484" s="645"/>
      <c r="F484" s="626" t="s">
        <v>4976</v>
      </c>
      <c r="G484" s="633" t="s">
        <v>4964</v>
      </c>
      <c r="H484" s="629" t="s">
        <v>2891</v>
      </c>
      <c r="I484" s="629" t="s">
        <v>5232</v>
      </c>
    </row>
    <row r="485" spans="1:9" ht="37.5">
      <c r="A485" s="649" t="s">
        <v>4963</v>
      </c>
      <c r="B485" s="622" t="s">
        <v>2890</v>
      </c>
      <c r="C485" s="631"/>
      <c r="D485" s="642"/>
      <c r="E485" s="645"/>
      <c r="F485" s="633" t="s">
        <v>447</v>
      </c>
      <c r="G485" s="633" t="s">
        <v>4964</v>
      </c>
      <c r="H485" s="629" t="s">
        <v>2891</v>
      </c>
      <c r="I485" s="629" t="s">
        <v>5235</v>
      </c>
    </row>
    <row r="486" spans="1:9" ht="37.5">
      <c r="A486" s="649" t="s">
        <v>4963</v>
      </c>
      <c r="B486" s="622" t="s">
        <v>2890</v>
      </c>
      <c r="C486" s="637"/>
      <c r="D486" s="654"/>
      <c r="E486" s="645"/>
      <c r="F486" s="626" t="s">
        <v>4978</v>
      </c>
      <c r="G486" s="633" t="s">
        <v>4964</v>
      </c>
      <c r="H486" s="629" t="s">
        <v>2891</v>
      </c>
      <c r="I486" s="629" t="s">
        <v>5235</v>
      </c>
    </row>
    <row r="487" spans="1:9" ht="25">
      <c r="A487" s="649" t="s">
        <v>4963</v>
      </c>
      <c r="B487" s="622" t="s">
        <v>2895</v>
      </c>
      <c r="C487" s="627" t="s">
        <v>465</v>
      </c>
      <c r="D487" s="639"/>
      <c r="E487" s="645"/>
      <c r="F487" s="633" t="s">
        <v>52</v>
      </c>
      <c r="G487" s="633" t="s">
        <v>4964</v>
      </c>
      <c r="H487" s="629" t="s">
        <v>2896</v>
      </c>
      <c r="I487" s="629" t="s">
        <v>2897</v>
      </c>
    </row>
    <row r="488" spans="1:9" ht="37.5">
      <c r="A488" s="649" t="s">
        <v>4963</v>
      </c>
      <c r="B488" s="622" t="s">
        <v>2895</v>
      </c>
      <c r="C488" s="623" t="s">
        <v>465</v>
      </c>
      <c r="D488" s="639"/>
      <c r="E488" s="645"/>
      <c r="F488" s="633" t="s">
        <v>445</v>
      </c>
      <c r="G488" s="633" t="s">
        <v>4964</v>
      </c>
      <c r="H488" s="629" t="s">
        <v>2896</v>
      </c>
      <c r="I488" s="629" t="s">
        <v>5236</v>
      </c>
    </row>
    <row r="489" spans="1:9" ht="25">
      <c r="A489" s="649" t="s">
        <v>4963</v>
      </c>
      <c r="B489" s="622" t="s">
        <v>2895</v>
      </c>
      <c r="C489" s="623" t="s">
        <v>465</v>
      </c>
      <c r="D489" s="639"/>
      <c r="E489" s="645"/>
      <c r="F489" s="633" t="s">
        <v>447</v>
      </c>
      <c r="G489" s="633" t="s">
        <v>4964</v>
      </c>
      <c r="H489" s="629" t="s">
        <v>2896</v>
      </c>
      <c r="I489" s="629" t="s">
        <v>2897</v>
      </c>
    </row>
    <row r="490" spans="1:9" ht="50">
      <c r="A490" s="649" t="s">
        <v>4963</v>
      </c>
      <c r="B490" s="622" t="s">
        <v>2898</v>
      </c>
      <c r="C490" s="634"/>
      <c r="D490" s="654"/>
      <c r="E490" s="645"/>
      <c r="F490" s="626" t="s">
        <v>52</v>
      </c>
      <c r="G490" s="633" t="s">
        <v>4964</v>
      </c>
      <c r="H490" s="629" t="s">
        <v>2899</v>
      </c>
      <c r="I490" s="629" t="s">
        <v>5237</v>
      </c>
    </row>
    <row r="491" spans="1:9" ht="50">
      <c r="A491" s="649" t="s">
        <v>4963</v>
      </c>
      <c r="B491" s="622" t="s">
        <v>2898</v>
      </c>
      <c r="C491" s="634"/>
      <c r="D491" s="654"/>
      <c r="E491" s="645"/>
      <c r="F491" s="626" t="s">
        <v>4975</v>
      </c>
      <c r="G491" s="633" t="s">
        <v>4964</v>
      </c>
      <c r="H491" s="628" t="s">
        <v>2899</v>
      </c>
      <c r="I491" s="629" t="s">
        <v>5238</v>
      </c>
    </row>
    <row r="492" spans="1:9" ht="50">
      <c r="A492" s="649" t="s">
        <v>4963</v>
      </c>
      <c r="B492" s="641" t="s">
        <v>2898</v>
      </c>
      <c r="C492" s="623"/>
      <c r="D492" s="655"/>
      <c r="E492" s="645"/>
      <c r="F492" s="633" t="s">
        <v>445</v>
      </c>
      <c r="G492" s="633" t="s">
        <v>4964</v>
      </c>
      <c r="H492" s="629" t="s">
        <v>2899</v>
      </c>
      <c r="I492" s="629" t="s">
        <v>5239</v>
      </c>
    </row>
    <row r="493" spans="1:9" ht="50">
      <c r="A493" s="649" t="s">
        <v>4963</v>
      </c>
      <c r="B493" s="641" t="s">
        <v>2898</v>
      </c>
      <c r="C493" s="623"/>
      <c r="D493" s="655"/>
      <c r="E493" s="645"/>
      <c r="F493" s="633" t="s">
        <v>4976</v>
      </c>
      <c r="G493" s="633" t="s">
        <v>4964</v>
      </c>
      <c r="H493" s="629" t="s">
        <v>2899</v>
      </c>
      <c r="I493" s="629" t="s">
        <v>5240</v>
      </c>
    </row>
    <row r="494" spans="1:9" ht="50">
      <c r="A494" s="649" t="s">
        <v>4963</v>
      </c>
      <c r="B494" s="641" t="s">
        <v>2898</v>
      </c>
      <c r="C494" s="623"/>
      <c r="D494" s="655"/>
      <c r="E494" s="645"/>
      <c r="F494" s="633" t="s">
        <v>447</v>
      </c>
      <c r="G494" s="633" t="s">
        <v>4964</v>
      </c>
      <c r="H494" s="629" t="s">
        <v>2899</v>
      </c>
      <c r="I494" s="629" t="s">
        <v>5241</v>
      </c>
    </row>
    <row r="495" spans="1:9" ht="50">
      <c r="A495" s="649" t="s">
        <v>4963</v>
      </c>
      <c r="B495" s="641" t="s">
        <v>2898</v>
      </c>
      <c r="C495" s="623"/>
      <c r="D495" s="655"/>
      <c r="E495" s="645"/>
      <c r="F495" s="633" t="s">
        <v>4978</v>
      </c>
      <c r="G495" s="633" t="s">
        <v>4964</v>
      </c>
      <c r="H495" s="629" t="s">
        <v>2899</v>
      </c>
      <c r="I495" s="629" t="s">
        <v>5242</v>
      </c>
    </row>
    <row r="496" spans="1:9" ht="50">
      <c r="A496" s="649" t="s">
        <v>4963</v>
      </c>
      <c r="B496" s="641" t="s">
        <v>2898</v>
      </c>
      <c r="C496" s="623"/>
      <c r="D496" s="655"/>
      <c r="E496" s="645"/>
      <c r="F496" s="633" t="s">
        <v>904</v>
      </c>
      <c r="G496" s="633" t="s">
        <v>4964</v>
      </c>
      <c r="H496" s="629" t="s">
        <v>2899</v>
      </c>
      <c r="I496" s="629" t="s">
        <v>5243</v>
      </c>
    </row>
    <row r="497" spans="1:9" ht="50">
      <c r="A497" s="649" t="s">
        <v>4963</v>
      </c>
      <c r="B497" s="641" t="s">
        <v>2898</v>
      </c>
      <c r="C497" s="623"/>
      <c r="D497" s="655"/>
      <c r="E497" s="645"/>
      <c r="F497" s="633" t="s">
        <v>906</v>
      </c>
      <c r="G497" s="633" t="s">
        <v>4964</v>
      </c>
      <c r="H497" s="629" t="s">
        <v>2899</v>
      </c>
      <c r="I497" s="629" t="s">
        <v>5243</v>
      </c>
    </row>
    <row r="498" spans="1:9" ht="50">
      <c r="A498" s="649" t="s">
        <v>4963</v>
      </c>
      <c r="B498" s="641" t="s">
        <v>2898</v>
      </c>
      <c r="C498" s="623"/>
      <c r="D498" s="655"/>
      <c r="E498" s="645"/>
      <c r="F498" s="633" t="s">
        <v>2773</v>
      </c>
      <c r="G498" s="633" t="s">
        <v>4964</v>
      </c>
      <c r="H498" s="629" t="s">
        <v>2899</v>
      </c>
      <c r="I498" s="629" t="s">
        <v>5243</v>
      </c>
    </row>
    <row r="499" spans="1:9" ht="50">
      <c r="A499" s="649" t="s">
        <v>4963</v>
      </c>
      <c r="B499" s="641" t="s">
        <v>2898</v>
      </c>
      <c r="C499" s="623"/>
      <c r="D499" s="655"/>
      <c r="E499" s="645"/>
      <c r="F499" s="633" t="s">
        <v>2774</v>
      </c>
      <c r="G499" s="633" t="s">
        <v>4964</v>
      </c>
      <c r="H499" s="629" t="s">
        <v>2899</v>
      </c>
      <c r="I499" s="629" t="s">
        <v>5243</v>
      </c>
    </row>
    <row r="500" spans="1:9" ht="50">
      <c r="A500" s="649" t="s">
        <v>4963</v>
      </c>
      <c r="B500" s="641" t="s">
        <v>2898</v>
      </c>
      <c r="C500" s="623"/>
      <c r="D500" s="655"/>
      <c r="E500" s="645"/>
      <c r="F500" s="633" t="s">
        <v>2775</v>
      </c>
      <c r="G500" s="633" t="s">
        <v>4964</v>
      </c>
      <c r="H500" s="629" t="s">
        <v>2899</v>
      </c>
      <c r="I500" s="629" t="s">
        <v>5243</v>
      </c>
    </row>
    <row r="501" spans="1:9" ht="50">
      <c r="A501" s="649" t="s">
        <v>4963</v>
      </c>
      <c r="B501" s="641" t="s">
        <v>2898</v>
      </c>
      <c r="C501" s="623"/>
      <c r="D501" s="655"/>
      <c r="E501" s="645"/>
      <c r="F501" s="633" t="s">
        <v>5070</v>
      </c>
      <c r="G501" s="633" t="s">
        <v>4964</v>
      </c>
      <c r="H501" s="629" t="s">
        <v>2899</v>
      </c>
      <c r="I501" s="629" t="s">
        <v>5243</v>
      </c>
    </row>
    <row r="502" spans="1:9" ht="50">
      <c r="A502" s="649" t="s">
        <v>4963</v>
      </c>
      <c r="B502" s="641" t="s">
        <v>2898</v>
      </c>
      <c r="C502" s="623"/>
      <c r="D502" s="655"/>
      <c r="E502" s="645"/>
      <c r="F502" s="633" t="s">
        <v>5071</v>
      </c>
      <c r="G502" s="633" t="s">
        <v>4964</v>
      </c>
      <c r="H502" s="629" t="s">
        <v>2899</v>
      </c>
      <c r="I502" s="628" t="s">
        <v>5244</v>
      </c>
    </row>
    <row r="503" spans="1:9" ht="50">
      <c r="A503" s="649" t="s">
        <v>4963</v>
      </c>
      <c r="B503" s="641" t="s">
        <v>2898</v>
      </c>
      <c r="C503" s="623"/>
      <c r="D503" s="655"/>
      <c r="E503" s="645"/>
      <c r="F503" s="633" t="s">
        <v>5072</v>
      </c>
      <c r="G503" s="633" t="s">
        <v>4964</v>
      </c>
      <c r="H503" s="629" t="s">
        <v>2899</v>
      </c>
      <c r="I503" s="628" t="s">
        <v>5244</v>
      </c>
    </row>
    <row r="504" spans="1:9" ht="62.5">
      <c r="A504" s="649" t="s">
        <v>4963</v>
      </c>
      <c r="B504" s="622" t="s">
        <v>2906</v>
      </c>
      <c r="C504" s="638"/>
      <c r="D504" s="654"/>
      <c r="E504" s="645"/>
      <c r="F504" s="626" t="s">
        <v>52</v>
      </c>
      <c r="G504" s="633" t="s">
        <v>4964</v>
      </c>
      <c r="H504" s="628" t="s">
        <v>5245</v>
      </c>
      <c r="I504" s="629" t="s">
        <v>5246</v>
      </c>
    </row>
    <row r="505" spans="1:9" ht="62.5">
      <c r="A505" s="649" t="s">
        <v>4963</v>
      </c>
      <c r="B505" s="622" t="s">
        <v>2906</v>
      </c>
      <c r="C505" s="638"/>
      <c r="D505" s="654"/>
      <c r="E505" s="645"/>
      <c r="F505" s="633" t="s">
        <v>4975</v>
      </c>
      <c r="G505" s="633" t="s">
        <v>4964</v>
      </c>
      <c r="H505" s="629" t="s">
        <v>5245</v>
      </c>
      <c r="I505" s="629" t="s">
        <v>5247</v>
      </c>
    </row>
    <row r="506" spans="1:9" ht="62.5">
      <c r="A506" s="649" t="s">
        <v>4963</v>
      </c>
      <c r="B506" s="622" t="s">
        <v>2906</v>
      </c>
      <c r="C506" s="638"/>
      <c r="D506" s="654"/>
      <c r="E506" s="645"/>
      <c r="F506" s="633" t="s">
        <v>445</v>
      </c>
      <c r="G506" s="633" t="s">
        <v>4964</v>
      </c>
      <c r="H506" s="629" t="s">
        <v>5245</v>
      </c>
      <c r="I506" s="629" t="s">
        <v>5248</v>
      </c>
    </row>
    <row r="507" spans="1:9" ht="62.5">
      <c r="A507" s="649" t="s">
        <v>4963</v>
      </c>
      <c r="B507" s="622" t="s">
        <v>2906</v>
      </c>
      <c r="C507" s="638"/>
      <c r="D507" s="654"/>
      <c r="E507" s="645"/>
      <c r="F507" s="633" t="s">
        <v>4976</v>
      </c>
      <c r="G507" s="633" t="s">
        <v>4964</v>
      </c>
      <c r="H507" s="629" t="s">
        <v>5245</v>
      </c>
      <c r="I507" s="629" t="s">
        <v>5249</v>
      </c>
    </row>
    <row r="508" spans="1:9" ht="62.5">
      <c r="A508" s="649" t="s">
        <v>4963</v>
      </c>
      <c r="B508" s="622" t="s">
        <v>2906</v>
      </c>
      <c r="C508" s="638"/>
      <c r="D508" s="654"/>
      <c r="E508" s="645"/>
      <c r="F508" s="633" t="s">
        <v>447</v>
      </c>
      <c r="G508" s="633" t="s">
        <v>4964</v>
      </c>
      <c r="H508" s="629" t="s">
        <v>5245</v>
      </c>
      <c r="I508" s="629" t="s">
        <v>5250</v>
      </c>
    </row>
    <row r="509" spans="1:9" ht="62.5">
      <c r="A509" s="649" t="s">
        <v>4963</v>
      </c>
      <c r="B509" s="641" t="s">
        <v>2906</v>
      </c>
      <c r="C509" s="638"/>
      <c r="D509" s="654"/>
      <c r="E509" s="645"/>
      <c r="F509" s="633" t="s">
        <v>4978</v>
      </c>
      <c r="G509" s="633" t="s">
        <v>4964</v>
      </c>
      <c r="H509" s="629" t="s">
        <v>5245</v>
      </c>
      <c r="I509" s="629" t="s">
        <v>5251</v>
      </c>
    </row>
    <row r="510" spans="1:9" ht="62.5">
      <c r="A510" s="649" t="s">
        <v>4963</v>
      </c>
      <c r="B510" s="641" t="s">
        <v>2906</v>
      </c>
      <c r="C510" s="638"/>
      <c r="D510" s="654"/>
      <c r="E510" s="645"/>
      <c r="F510" s="633" t="s">
        <v>904</v>
      </c>
      <c r="G510" s="633" t="s">
        <v>4964</v>
      </c>
      <c r="H510" s="629" t="s">
        <v>5245</v>
      </c>
      <c r="I510" s="629" t="s">
        <v>5243</v>
      </c>
    </row>
    <row r="511" spans="1:9" ht="62.5">
      <c r="A511" s="649" t="s">
        <v>4963</v>
      </c>
      <c r="B511" s="641" t="s">
        <v>2906</v>
      </c>
      <c r="C511" s="638"/>
      <c r="D511" s="654"/>
      <c r="E511" s="645"/>
      <c r="F511" s="633" t="s">
        <v>906</v>
      </c>
      <c r="G511" s="633" t="s">
        <v>4964</v>
      </c>
      <c r="H511" s="629" t="s">
        <v>5245</v>
      </c>
      <c r="I511" s="629" t="s">
        <v>5243</v>
      </c>
    </row>
    <row r="512" spans="1:9" ht="62.5">
      <c r="A512" s="649" t="s">
        <v>4963</v>
      </c>
      <c r="B512" s="641" t="s">
        <v>2906</v>
      </c>
      <c r="C512" s="638"/>
      <c r="D512" s="654"/>
      <c r="E512" s="645"/>
      <c r="F512" s="633" t="s">
        <v>5070</v>
      </c>
      <c r="G512" s="633" t="s">
        <v>4964</v>
      </c>
      <c r="H512" s="629" t="s">
        <v>5245</v>
      </c>
      <c r="I512" s="629" t="s">
        <v>5243</v>
      </c>
    </row>
    <row r="513" spans="1:9" ht="62.5">
      <c r="A513" s="649" t="s">
        <v>4963</v>
      </c>
      <c r="B513" s="641" t="s">
        <v>2906</v>
      </c>
      <c r="C513" s="638"/>
      <c r="D513" s="654"/>
      <c r="E513" s="645"/>
      <c r="F513" s="633" t="s">
        <v>5071</v>
      </c>
      <c r="G513" s="633" t="s">
        <v>4964</v>
      </c>
      <c r="H513" s="629" t="s">
        <v>5245</v>
      </c>
      <c r="I513" s="629" t="s">
        <v>5243</v>
      </c>
    </row>
    <row r="514" spans="1:9" ht="62.5">
      <c r="A514" s="649" t="s">
        <v>4963</v>
      </c>
      <c r="B514" s="641" t="s">
        <v>2906</v>
      </c>
      <c r="C514" s="638"/>
      <c r="D514" s="654"/>
      <c r="E514" s="645"/>
      <c r="F514" s="633" t="s">
        <v>5072</v>
      </c>
      <c r="G514" s="633" t="s">
        <v>4964</v>
      </c>
      <c r="H514" s="629" t="s">
        <v>5245</v>
      </c>
      <c r="I514" s="629" t="s">
        <v>5243</v>
      </c>
    </row>
    <row r="515" spans="1:9" ht="25">
      <c r="A515" s="649" t="s">
        <v>4963</v>
      </c>
      <c r="B515" s="622" t="s">
        <v>2927</v>
      </c>
      <c r="C515" s="638"/>
      <c r="D515" s="654"/>
      <c r="E515" s="645"/>
      <c r="F515" s="632" t="s">
        <v>2431</v>
      </c>
      <c r="G515" s="633" t="s">
        <v>4964</v>
      </c>
      <c r="H515" s="628" t="s">
        <v>5252</v>
      </c>
      <c r="I515" s="629" t="s">
        <v>5253</v>
      </c>
    </row>
    <row r="516" spans="1:9" ht="25">
      <c r="A516" s="649" t="s">
        <v>4963</v>
      </c>
      <c r="B516" s="622" t="s">
        <v>2927</v>
      </c>
      <c r="C516" s="638"/>
      <c r="D516" s="654"/>
      <c r="E516" s="645"/>
      <c r="F516" s="632" t="s">
        <v>4967</v>
      </c>
      <c r="G516" s="633" t="s">
        <v>4964</v>
      </c>
      <c r="H516" s="628" t="s">
        <v>5252</v>
      </c>
      <c r="I516" s="629" t="s">
        <v>5253</v>
      </c>
    </row>
    <row r="517" spans="1:9" ht="37.5">
      <c r="A517" s="649" t="s">
        <v>4963</v>
      </c>
      <c r="B517" s="622" t="s">
        <v>2927</v>
      </c>
      <c r="C517" s="638"/>
      <c r="D517" s="654"/>
      <c r="E517" s="645"/>
      <c r="F517" s="632" t="s">
        <v>2266</v>
      </c>
      <c r="G517" s="633" t="s">
        <v>4964</v>
      </c>
      <c r="H517" s="628" t="s">
        <v>5252</v>
      </c>
      <c r="I517" s="629" t="s">
        <v>5254</v>
      </c>
    </row>
    <row r="518" spans="1:9" ht="37.5">
      <c r="A518" s="649" t="s">
        <v>4963</v>
      </c>
      <c r="B518" s="622" t="s">
        <v>2927</v>
      </c>
      <c r="C518" s="638"/>
      <c r="D518" s="654"/>
      <c r="E518" s="645"/>
      <c r="F518" s="632" t="s">
        <v>4968</v>
      </c>
      <c r="G518" s="633" t="s">
        <v>4964</v>
      </c>
      <c r="H518" s="628" t="s">
        <v>5252</v>
      </c>
      <c r="I518" s="629" t="s">
        <v>5255</v>
      </c>
    </row>
    <row r="519" spans="1:9" ht="25">
      <c r="A519" s="649" t="s">
        <v>4963</v>
      </c>
      <c r="B519" s="622" t="s">
        <v>2927</v>
      </c>
      <c r="C519" s="638"/>
      <c r="D519" s="654"/>
      <c r="E519" s="645"/>
      <c r="F519" s="632" t="s">
        <v>2670</v>
      </c>
      <c r="G519" s="633" t="s">
        <v>4964</v>
      </c>
      <c r="H519" s="628" t="s">
        <v>5252</v>
      </c>
      <c r="I519" s="629" t="s">
        <v>5253</v>
      </c>
    </row>
    <row r="520" spans="1:9" ht="25">
      <c r="A520" s="649" t="s">
        <v>4963</v>
      </c>
      <c r="B520" s="622" t="s">
        <v>2927</v>
      </c>
      <c r="C520" s="638"/>
      <c r="D520" s="654"/>
      <c r="E520" s="645"/>
      <c r="F520" s="632" t="s">
        <v>4970</v>
      </c>
      <c r="G520" s="633" t="s">
        <v>4964</v>
      </c>
      <c r="H520" s="628" t="s">
        <v>5252</v>
      </c>
      <c r="I520" s="629" t="s">
        <v>5253</v>
      </c>
    </row>
    <row r="521" spans="1:9" ht="37.5">
      <c r="A521" s="649" t="s">
        <v>4963</v>
      </c>
      <c r="B521" s="622" t="s">
        <v>2933</v>
      </c>
      <c r="C521" s="638"/>
      <c r="D521" s="654"/>
      <c r="E521" s="645"/>
      <c r="F521" s="632" t="s">
        <v>2431</v>
      </c>
      <c r="G521" s="633" t="s">
        <v>4964</v>
      </c>
      <c r="H521" s="628" t="s">
        <v>5256</v>
      </c>
      <c r="I521" s="629" t="s">
        <v>5253</v>
      </c>
    </row>
    <row r="522" spans="1:9" ht="37.5">
      <c r="A522" s="649" t="s">
        <v>4963</v>
      </c>
      <c r="B522" s="622" t="s">
        <v>2933</v>
      </c>
      <c r="C522" s="638"/>
      <c r="D522" s="654"/>
      <c r="E522" s="645"/>
      <c r="F522" s="632" t="s">
        <v>4967</v>
      </c>
      <c r="G522" s="633" t="s">
        <v>4964</v>
      </c>
      <c r="H522" s="628" t="s">
        <v>5256</v>
      </c>
      <c r="I522" s="629" t="s">
        <v>5253</v>
      </c>
    </row>
    <row r="523" spans="1:9" ht="37.5">
      <c r="A523" s="649" t="s">
        <v>4963</v>
      </c>
      <c r="B523" s="622" t="s">
        <v>2933</v>
      </c>
      <c r="C523" s="638"/>
      <c r="D523" s="654"/>
      <c r="E523" s="645"/>
      <c r="F523" s="632" t="s">
        <v>2266</v>
      </c>
      <c r="G523" s="633" t="s">
        <v>4964</v>
      </c>
      <c r="H523" s="628" t="s">
        <v>5256</v>
      </c>
      <c r="I523" s="629" t="s">
        <v>5257</v>
      </c>
    </row>
    <row r="524" spans="1:9" ht="50">
      <c r="A524" s="649" t="s">
        <v>4963</v>
      </c>
      <c r="B524" s="622" t="s">
        <v>2933</v>
      </c>
      <c r="C524" s="638"/>
      <c r="D524" s="654"/>
      <c r="E524" s="645"/>
      <c r="F524" s="632" t="s">
        <v>4968</v>
      </c>
      <c r="G524" s="633" t="s">
        <v>4964</v>
      </c>
      <c r="H524" s="628" t="s">
        <v>5256</v>
      </c>
      <c r="I524" s="629" t="s">
        <v>5258</v>
      </c>
    </row>
    <row r="525" spans="1:9" ht="37.5">
      <c r="A525" s="649" t="s">
        <v>4963</v>
      </c>
      <c r="B525" s="622" t="s">
        <v>2933</v>
      </c>
      <c r="C525" s="638"/>
      <c r="D525" s="654"/>
      <c r="E525" s="645"/>
      <c r="F525" s="632" t="s">
        <v>2670</v>
      </c>
      <c r="G525" s="633" t="s">
        <v>4964</v>
      </c>
      <c r="H525" s="628" t="s">
        <v>5256</v>
      </c>
      <c r="I525" s="629" t="s">
        <v>5253</v>
      </c>
    </row>
    <row r="526" spans="1:9" ht="37.5">
      <c r="A526" s="649" t="s">
        <v>4963</v>
      </c>
      <c r="B526" s="622" t="s">
        <v>2933</v>
      </c>
      <c r="C526" s="638"/>
      <c r="D526" s="654"/>
      <c r="E526" s="645"/>
      <c r="F526" s="632" t="s">
        <v>4970</v>
      </c>
      <c r="G526" s="633" t="s">
        <v>4964</v>
      </c>
      <c r="H526" s="628" t="s">
        <v>5256</v>
      </c>
      <c r="I526" s="629" t="s">
        <v>5253</v>
      </c>
    </row>
    <row r="527" spans="1:9" ht="37.5">
      <c r="A527" s="649" t="s">
        <v>4963</v>
      </c>
      <c r="B527" s="622" t="s">
        <v>2940</v>
      </c>
      <c r="C527" s="638"/>
      <c r="D527" s="654"/>
      <c r="E527" s="645"/>
      <c r="F527" s="632" t="s">
        <v>2431</v>
      </c>
      <c r="G527" s="633" t="s">
        <v>4964</v>
      </c>
      <c r="H527" s="628" t="s">
        <v>5259</v>
      </c>
      <c r="I527" s="629" t="s">
        <v>5253</v>
      </c>
    </row>
    <row r="528" spans="1:9" ht="37.5">
      <c r="A528" s="649" t="s">
        <v>4963</v>
      </c>
      <c r="B528" s="622" t="s">
        <v>2940</v>
      </c>
      <c r="C528" s="638"/>
      <c r="D528" s="654"/>
      <c r="E528" s="645"/>
      <c r="F528" s="632" t="s">
        <v>4967</v>
      </c>
      <c r="G528" s="633" t="s">
        <v>4964</v>
      </c>
      <c r="H528" s="628" t="s">
        <v>5259</v>
      </c>
      <c r="I528" s="629" t="s">
        <v>5253</v>
      </c>
    </row>
    <row r="529" spans="1:9" ht="37.5">
      <c r="A529" s="649" t="s">
        <v>4963</v>
      </c>
      <c r="B529" s="622" t="s">
        <v>2940</v>
      </c>
      <c r="C529" s="638"/>
      <c r="D529" s="654"/>
      <c r="E529" s="645"/>
      <c r="F529" s="632" t="s">
        <v>2266</v>
      </c>
      <c r="G529" s="633" t="s">
        <v>4964</v>
      </c>
      <c r="H529" s="628" t="s">
        <v>5259</v>
      </c>
      <c r="I529" s="629" t="s">
        <v>5260</v>
      </c>
    </row>
    <row r="530" spans="1:9" ht="37.5">
      <c r="A530" s="649" t="s">
        <v>4963</v>
      </c>
      <c r="B530" s="622" t="s">
        <v>2940</v>
      </c>
      <c r="C530" s="638"/>
      <c r="D530" s="654"/>
      <c r="E530" s="645"/>
      <c r="F530" s="632" t="s">
        <v>4968</v>
      </c>
      <c r="G530" s="633" t="s">
        <v>4964</v>
      </c>
      <c r="H530" s="628" t="s">
        <v>5259</v>
      </c>
      <c r="I530" s="629" t="s">
        <v>5261</v>
      </c>
    </row>
    <row r="531" spans="1:9" ht="37.5">
      <c r="A531" s="649" t="s">
        <v>4963</v>
      </c>
      <c r="B531" s="622" t="s">
        <v>2940</v>
      </c>
      <c r="C531" s="638"/>
      <c r="D531" s="654"/>
      <c r="E531" s="645"/>
      <c r="F531" s="632" t="s">
        <v>2670</v>
      </c>
      <c r="G531" s="633" t="s">
        <v>4964</v>
      </c>
      <c r="H531" s="628" t="s">
        <v>5259</v>
      </c>
      <c r="I531" s="629" t="s">
        <v>5253</v>
      </c>
    </row>
    <row r="532" spans="1:9" ht="37.5">
      <c r="A532" s="649" t="s">
        <v>4963</v>
      </c>
      <c r="B532" s="622" t="s">
        <v>2940</v>
      </c>
      <c r="C532" s="638"/>
      <c r="D532" s="654"/>
      <c r="E532" s="645"/>
      <c r="F532" s="632" t="s">
        <v>4970</v>
      </c>
      <c r="G532" s="633" t="s">
        <v>4964</v>
      </c>
      <c r="H532" s="628" t="s">
        <v>5259</v>
      </c>
      <c r="I532" s="629" t="s">
        <v>5253</v>
      </c>
    </row>
    <row r="533" spans="1:9" ht="25">
      <c r="A533" s="649" t="s">
        <v>4963</v>
      </c>
      <c r="B533" s="622" t="s">
        <v>2944</v>
      </c>
      <c r="C533" s="638"/>
      <c r="D533" s="654"/>
      <c r="E533" s="645"/>
      <c r="F533" s="632" t="s">
        <v>2431</v>
      </c>
      <c r="G533" s="633" t="s">
        <v>4964</v>
      </c>
      <c r="H533" s="628" t="s">
        <v>5262</v>
      </c>
      <c r="I533" s="629" t="s">
        <v>5263</v>
      </c>
    </row>
    <row r="534" spans="1:9" ht="25">
      <c r="A534" s="649" t="s">
        <v>4963</v>
      </c>
      <c r="B534" s="622" t="s">
        <v>2944</v>
      </c>
      <c r="C534" s="638"/>
      <c r="D534" s="654"/>
      <c r="E534" s="645"/>
      <c r="F534" s="632" t="s">
        <v>4967</v>
      </c>
      <c r="G534" s="633" t="s">
        <v>4964</v>
      </c>
      <c r="H534" s="628" t="s">
        <v>5262</v>
      </c>
      <c r="I534" s="629" t="s">
        <v>5263</v>
      </c>
    </row>
    <row r="535" spans="1:9" ht="37.5">
      <c r="A535" s="649" t="s">
        <v>4963</v>
      </c>
      <c r="B535" s="622" t="s">
        <v>2944</v>
      </c>
      <c r="C535" s="638"/>
      <c r="D535" s="654"/>
      <c r="E535" s="645"/>
      <c r="F535" s="632" t="s">
        <v>2266</v>
      </c>
      <c r="G535" s="633" t="s">
        <v>4964</v>
      </c>
      <c r="H535" s="628" t="s">
        <v>5262</v>
      </c>
      <c r="I535" s="629" t="s">
        <v>5264</v>
      </c>
    </row>
    <row r="536" spans="1:9" ht="50">
      <c r="A536" s="649" t="s">
        <v>4963</v>
      </c>
      <c r="B536" s="622" t="s">
        <v>2944</v>
      </c>
      <c r="C536" s="638"/>
      <c r="D536" s="654"/>
      <c r="E536" s="645"/>
      <c r="F536" s="632" t="s">
        <v>4968</v>
      </c>
      <c r="G536" s="633" t="s">
        <v>4964</v>
      </c>
      <c r="H536" s="628" t="s">
        <v>5262</v>
      </c>
      <c r="I536" s="629" t="s">
        <v>5265</v>
      </c>
    </row>
    <row r="537" spans="1:9" ht="25">
      <c r="A537" s="649" t="s">
        <v>4963</v>
      </c>
      <c r="B537" s="622" t="s">
        <v>2944</v>
      </c>
      <c r="C537" s="638"/>
      <c r="D537" s="654"/>
      <c r="E537" s="645"/>
      <c r="F537" s="632" t="s">
        <v>2670</v>
      </c>
      <c r="G537" s="633" t="s">
        <v>4964</v>
      </c>
      <c r="H537" s="628" t="s">
        <v>5262</v>
      </c>
      <c r="I537" s="629" t="s">
        <v>5263</v>
      </c>
    </row>
    <row r="538" spans="1:9" ht="25">
      <c r="A538" s="649" t="s">
        <v>4963</v>
      </c>
      <c r="B538" s="622" t="s">
        <v>2944</v>
      </c>
      <c r="C538" s="638"/>
      <c r="D538" s="654"/>
      <c r="E538" s="645"/>
      <c r="F538" s="632" t="s">
        <v>4970</v>
      </c>
      <c r="G538" s="633" t="s">
        <v>4964</v>
      </c>
      <c r="H538" s="628" t="s">
        <v>5262</v>
      </c>
      <c r="I538" s="629" t="s">
        <v>5263</v>
      </c>
    </row>
    <row r="539" spans="1:9" ht="37.5">
      <c r="A539" s="649" t="s">
        <v>4963</v>
      </c>
      <c r="B539" s="622" t="s">
        <v>2950</v>
      </c>
      <c r="C539" s="638"/>
      <c r="D539" s="654"/>
      <c r="E539" s="645"/>
      <c r="F539" s="632" t="s">
        <v>2431</v>
      </c>
      <c r="G539" s="633" t="s">
        <v>4964</v>
      </c>
      <c r="H539" s="628" t="s">
        <v>5266</v>
      </c>
      <c r="I539" s="629" t="s">
        <v>5263</v>
      </c>
    </row>
    <row r="540" spans="1:9" ht="37.5">
      <c r="A540" s="649" t="s">
        <v>4963</v>
      </c>
      <c r="B540" s="622" t="s">
        <v>2950</v>
      </c>
      <c r="C540" s="638"/>
      <c r="D540" s="654"/>
      <c r="E540" s="645"/>
      <c r="F540" s="632" t="s">
        <v>4967</v>
      </c>
      <c r="G540" s="633" t="s">
        <v>4964</v>
      </c>
      <c r="H540" s="628" t="s">
        <v>5266</v>
      </c>
      <c r="I540" s="629" t="s">
        <v>5263</v>
      </c>
    </row>
    <row r="541" spans="1:9" ht="37.5">
      <c r="A541" s="649" t="s">
        <v>4963</v>
      </c>
      <c r="B541" s="622" t="s">
        <v>2950</v>
      </c>
      <c r="C541" s="638"/>
      <c r="D541" s="654"/>
      <c r="E541" s="645"/>
      <c r="F541" s="632" t="s">
        <v>2266</v>
      </c>
      <c r="G541" s="633" t="s">
        <v>4964</v>
      </c>
      <c r="H541" s="628" t="s">
        <v>5266</v>
      </c>
      <c r="I541" s="629" t="s">
        <v>5267</v>
      </c>
    </row>
    <row r="542" spans="1:9" ht="50">
      <c r="A542" s="649" t="s">
        <v>4963</v>
      </c>
      <c r="B542" s="622" t="s">
        <v>2950</v>
      </c>
      <c r="C542" s="638"/>
      <c r="D542" s="654"/>
      <c r="E542" s="645"/>
      <c r="F542" s="632" t="s">
        <v>4968</v>
      </c>
      <c r="G542" s="633" t="s">
        <v>4964</v>
      </c>
      <c r="H542" s="628" t="s">
        <v>5266</v>
      </c>
      <c r="I542" s="629" t="s">
        <v>5268</v>
      </c>
    </row>
    <row r="543" spans="1:9" ht="37.5">
      <c r="A543" s="649" t="s">
        <v>4963</v>
      </c>
      <c r="B543" s="622" t="s">
        <v>2950</v>
      </c>
      <c r="C543" s="638"/>
      <c r="D543" s="654"/>
      <c r="E543" s="645"/>
      <c r="F543" s="632" t="s">
        <v>2670</v>
      </c>
      <c r="G543" s="633" t="s">
        <v>4964</v>
      </c>
      <c r="H543" s="628" t="s">
        <v>5266</v>
      </c>
      <c r="I543" s="629" t="s">
        <v>5263</v>
      </c>
    </row>
    <row r="544" spans="1:9" ht="37.5">
      <c r="A544" s="649" t="s">
        <v>4963</v>
      </c>
      <c r="B544" s="622" t="s">
        <v>2950</v>
      </c>
      <c r="C544" s="638"/>
      <c r="D544" s="654"/>
      <c r="E544" s="645"/>
      <c r="F544" s="632" t="s">
        <v>4970</v>
      </c>
      <c r="G544" s="633" t="s">
        <v>4964</v>
      </c>
      <c r="H544" s="628" t="s">
        <v>5266</v>
      </c>
      <c r="I544" s="629" t="s">
        <v>5263</v>
      </c>
    </row>
    <row r="545" spans="1:9" ht="25">
      <c r="A545" s="649" t="s">
        <v>4963</v>
      </c>
      <c r="B545" s="622" t="s">
        <v>2956</v>
      </c>
      <c r="C545" s="638"/>
      <c r="D545" s="654"/>
      <c r="E545" s="645"/>
      <c r="F545" s="632" t="s">
        <v>2431</v>
      </c>
      <c r="G545" s="633" t="s">
        <v>4964</v>
      </c>
      <c r="H545" s="628" t="s">
        <v>5269</v>
      </c>
      <c r="I545" s="628" t="s">
        <v>5270</v>
      </c>
    </row>
    <row r="546" spans="1:9" ht="25">
      <c r="A546" s="649" t="s">
        <v>4963</v>
      </c>
      <c r="B546" s="622" t="s">
        <v>2956</v>
      </c>
      <c r="C546" s="638"/>
      <c r="D546" s="654"/>
      <c r="E546" s="645"/>
      <c r="F546" s="632" t="s">
        <v>4967</v>
      </c>
      <c r="G546" s="633" t="s">
        <v>4964</v>
      </c>
      <c r="H546" s="628" t="s">
        <v>5269</v>
      </c>
      <c r="I546" s="628" t="s">
        <v>2958</v>
      </c>
    </row>
    <row r="547" spans="1:9" ht="25">
      <c r="A547" s="649" t="s">
        <v>4963</v>
      </c>
      <c r="B547" s="622" t="s">
        <v>2956</v>
      </c>
      <c r="C547" s="638"/>
      <c r="D547" s="654"/>
      <c r="E547" s="645"/>
      <c r="F547" s="632" t="s">
        <v>2266</v>
      </c>
      <c r="G547" s="633" t="s">
        <v>4964</v>
      </c>
      <c r="H547" s="628" t="s">
        <v>5269</v>
      </c>
      <c r="I547" s="628" t="s">
        <v>5270</v>
      </c>
    </row>
    <row r="548" spans="1:9" ht="37.5">
      <c r="A548" s="649" t="s">
        <v>4963</v>
      </c>
      <c r="B548" s="622" t="s">
        <v>2956</v>
      </c>
      <c r="C548" s="656"/>
      <c r="D548" s="654"/>
      <c r="E548" s="645"/>
      <c r="F548" s="632" t="s">
        <v>4968</v>
      </c>
      <c r="G548" s="633" t="s">
        <v>4964</v>
      </c>
      <c r="H548" s="628" t="s">
        <v>5269</v>
      </c>
      <c r="I548" s="628" t="s">
        <v>5271</v>
      </c>
    </row>
    <row r="549" spans="1:9" ht="25">
      <c r="A549" s="649" t="s">
        <v>4963</v>
      </c>
      <c r="B549" s="622" t="s">
        <v>2956</v>
      </c>
      <c r="C549" s="638"/>
      <c r="D549" s="654"/>
      <c r="E549" s="645"/>
      <c r="F549" s="632" t="s">
        <v>2670</v>
      </c>
      <c r="G549" s="633" t="s">
        <v>4964</v>
      </c>
      <c r="H549" s="628" t="s">
        <v>5269</v>
      </c>
      <c r="I549" s="628" t="s">
        <v>5270</v>
      </c>
    </row>
    <row r="550" spans="1:9" ht="25">
      <c r="A550" s="649" t="s">
        <v>4963</v>
      </c>
      <c r="B550" s="622" t="s">
        <v>2956</v>
      </c>
      <c r="C550" s="638"/>
      <c r="D550" s="654"/>
      <c r="E550" s="645"/>
      <c r="F550" s="632" t="s">
        <v>4970</v>
      </c>
      <c r="G550" s="633" t="s">
        <v>4964</v>
      </c>
      <c r="H550" s="628" t="s">
        <v>5269</v>
      </c>
      <c r="I550" s="628" t="s">
        <v>2958</v>
      </c>
    </row>
    <row r="551" spans="1:9" ht="25">
      <c r="A551" s="649" t="s">
        <v>4963</v>
      </c>
      <c r="B551" s="622" t="s">
        <v>2961</v>
      </c>
      <c r="C551" s="638"/>
      <c r="D551" s="654"/>
      <c r="E551" s="645"/>
      <c r="F551" s="632" t="s">
        <v>2431</v>
      </c>
      <c r="G551" s="633" t="s">
        <v>4964</v>
      </c>
      <c r="H551" s="628" t="s">
        <v>5272</v>
      </c>
      <c r="I551" s="629" t="s">
        <v>5263</v>
      </c>
    </row>
    <row r="552" spans="1:9" ht="25">
      <c r="A552" s="649" t="s">
        <v>4963</v>
      </c>
      <c r="B552" s="622" t="s">
        <v>2961</v>
      </c>
      <c r="C552" s="638"/>
      <c r="D552" s="654"/>
      <c r="E552" s="645"/>
      <c r="F552" s="632" t="s">
        <v>4967</v>
      </c>
      <c r="G552" s="633" t="s">
        <v>4964</v>
      </c>
      <c r="H552" s="628" t="s">
        <v>5272</v>
      </c>
      <c r="I552" s="629" t="s">
        <v>5263</v>
      </c>
    </row>
    <row r="553" spans="1:9" ht="37.5">
      <c r="A553" s="649" t="s">
        <v>4963</v>
      </c>
      <c r="B553" s="622" t="s">
        <v>2961</v>
      </c>
      <c r="C553" s="638"/>
      <c r="D553" s="654"/>
      <c r="E553" s="645"/>
      <c r="F553" s="632" t="s">
        <v>2266</v>
      </c>
      <c r="G553" s="633" t="s">
        <v>4964</v>
      </c>
      <c r="H553" s="628" t="s">
        <v>5272</v>
      </c>
      <c r="I553" s="629" t="s">
        <v>5273</v>
      </c>
    </row>
    <row r="554" spans="1:9" ht="50">
      <c r="A554" s="649" t="s">
        <v>4963</v>
      </c>
      <c r="B554" s="622" t="s">
        <v>2961</v>
      </c>
      <c r="C554" s="638"/>
      <c r="D554" s="654"/>
      <c r="E554" s="645"/>
      <c r="F554" s="632" t="s">
        <v>4968</v>
      </c>
      <c r="G554" s="633" t="s">
        <v>4964</v>
      </c>
      <c r="H554" s="628" t="s">
        <v>5272</v>
      </c>
      <c r="I554" s="629" t="s">
        <v>5274</v>
      </c>
    </row>
    <row r="555" spans="1:9" ht="25">
      <c r="A555" s="649" t="s">
        <v>4963</v>
      </c>
      <c r="B555" s="622" t="s">
        <v>2961</v>
      </c>
      <c r="C555" s="638"/>
      <c r="D555" s="654"/>
      <c r="E555" s="645"/>
      <c r="F555" s="632" t="s">
        <v>2670</v>
      </c>
      <c r="G555" s="633" t="s">
        <v>4964</v>
      </c>
      <c r="H555" s="628" t="s">
        <v>5272</v>
      </c>
      <c r="I555" s="629" t="s">
        <v>5263</v>
      </c>
    </row>
    <row r="556" spans="1:9" ht="25">
      <c r="A556" s="649" t="s">
        <v>4963</v>
      </c>
      <c r="B556" s="622" t="s">
        <v>2961</v>
      </c>
      <c r="C556" s="638"/>
      <c r="D556" s="654"/>
      <c r="E556" s="645"/>
      <c r="F556" s="632" t="s">
        <v>4970</v>
      </c>
      <c r="G556" s="633" t="s">
        <v>4964</v>
      </c>
      <c r="H556" s="628" t="s">
        <v>5272</v>
      </c>
      <c r="I556" s="629" t="s">
        <v>5263</v>
      </c>
    </row>
    <row r="557" spans="1:9" ht="25">
      <c r="A557" s="649" t="s">
        <v>4963</v>
      </c>
      <c r="B557" s="622" t="s">
        <v>2967</v>
      </c>
      <c r="C557" s="638"/>
      <c r="D557" s="654"/>
      <c r="E557" s="645"/>
      <c r="F557" s="632" t="s">
        <v>2431</v>
      </c>
      <c r="G557" s="633" t="s">
        <v>4964</v>
      </c>
      <c r="H557" s="628" t="s">
        <v>5275</v>
      </c>
      <c r="I557" s="628" t="s">
        <v>5270</v>
      </c>
    </row>
    <row r="558" spans="1:9" ht="25">
      <c r="A558" s="649" t="s">
        <v>4963</v>
      </c>
      <c r="B558" s="622" t="s">
        <v>2967</v>
      </c>
      <c r="C558" s="638"/>
      <c r="D558" s="654"/>
      <c r="E558" s="645"/>
      <c r="F558" s="632" t="s">
        <v>4967</v>
      </c>
      <c r="G558" s="633" t="s">
        <v>4964</v>
      </c>
      <c r="H558" s="628" t="s">
        <v>5275</v>
      </c>
      <c r="I558" s="628" t="s">
        <v>2958</v>
      </c>
    </row>
    <row r="559" spans="1:9" ht="25">
      <c r="A559" s="649" t="s">
        <v>4963</v>
      </c>
      <c r="B559" s="622" t="s">
        <v>2967</v>
      </c>
      <c r="C559" s="638"/>
      <c r="D559" s="654"/>
      <c r="E559" s="645"/>
      <c r="F559" s="632" t="s">
        <v>2266</v>
      </c>
      <c r="G559" s="633" t="s">
        <v>4964</v>
      </c>
      <c r="H559" s="628" t="s">
        <v>5275</v>
      </c>
      <c r="I559" s="628" t="s">
        <v>5117</v>
      </c>
    </row>
    <row r="560" spans="1:9" ht="37.5">
      <c r="A560" s="649" t="s">
        <v>4963</v>
      </c>
      <c r="B560" s="622" t="s">
        <v>2967</v>
      </c>
      <c r="C560" s="638"/>
      <c r="D560" s="654"/>
      <c r="E560" s="645"/>
      <c r="F560" s="632" t="s">
        <v>4968</v>
      </c>
      <c r="G560" s="633" t="s">
        <v>4964</v>
      </c>
      <c r="H560" s="628" t="s">
        <v>5275</v>
      </c>
      <c r="I560" s="628" t="s">
        <v>5276</v>
      </c>
    </row>
    <row r="561" spans="1:9" ht="25">
      <c r="A561" s="649" t="s">
        <v>4963</v>
      </c>
      <c r="B561" s="622" t="s">
        <v>2967</v>
      </c>
      <c r="C561" s="638"/>
      <c r="D561" s="654"/>
      <c r="E561" s="645"/>
      <c r="F561" s="632" t="s">
        <v>2670</v>
      </c>
      <c r="G561" s="633" t="s">
        <v>4964</v>
      </c>
      <c r="H561" s="628" t="s">
        <v>5275</v>
      </c>
      <c r="I561" s="628" t="s">
        <v>5270</v>
      </c>
    </row>
    <row r="562" spans="1:9" ht="25">
      <c r="A562" s="649" t="s">
        <v>4963</v>
      </c>
      <c r="B562" s="622" t="s">
        <v>2967</v>
      </c>
      <c r="C562" s="638"/>
      <c r="D562" s="654"/>
      <c r="E562" s="645"/>
      <c r="F562" s="632" t="s">
        <v>4970</v>
      </c>
      <c r="G562" s="633" t="s">
        <v>4964</v>
      </c>
      <c r="H562" s="628" t="s">
        <v>5275</v>
      </c>
      <c r="I562" s="628" t="s">
        <v>2958</v>
      </c>
    </row>
    <row r="563" spans="1:9" ht="25">
      <c r="A563" s="649" t="s">
        <v>4963</v>
      </c>
      <c r="B563" s="622" t="s">
        <v>2971</v>
      </c>
      <c r="C563" s="638"/>
      <c r="D563" s="654"/>
      <c r="E563" s="645"/>
      <c r="F563" s="632" t="s">
        <v>2431</v>
      </c>
      <c r="G563" s="633" t="s">
        <v>4964</v>
      </c>
      <c r="H563" s="628" t="s">
        <v>5277</v>
      </c>
      <c r="I563" s="629" t="s">
        <v>5263</v>
      </c>
    </row>
    <row r="564" spans="1:9" ht="25">
      <c r="A564" s="649" t="s">
        <v>4963</v>
      </c>
      <c r="B564" s="622" t="s">
        <v>2971</v>
      </c>
      <c r="C564" s="638"/>
      <c r="D564" s="654"/>
      <c r="E564" s="645"/>
      <c r="F564" s="632" t="s">
        <v>4967</v>
      </c>
      <c r="G564" s="633" t="s">
        <v>4964</v>
      </c>
      <c r="H564" s="628" t="s">
        <v>5277</v>
      </c>
      <c r="I564" s="629" t="s">
        <v>5263</v>
      </c>
    </row>
    <row r="565" spans="1:9" ht="37.5">
      <c r="A565" s="649" t="s">
        <v>4963</v>
      </c>
      <c r="B565" s="622" t="s">
        <v>2971</v>
      </c>
      <c r="C565" s="638"/>
      <c r="D565" s="654"/>
      <c r="E565" s="645"/>
      <c r="F565" s="632" t="s">
        <v>2266</v>
      </c>
      <c r="G565" s="633" t="s">
        <v>4964</v>
      </c>
      <c r="H565" s="628" t="s">
        <v>5277</v>
      </c>
      <c r="I565" s="629" t="s">
        <v>5278</v>
      </c>
    </row>
    <row r="566" spans="1:9" ht="50">
      <c r="A566" s="649" t="s">
        <v>4963</v>
      </c>
      <c r="B566" s="622" t="s">
        <v>2971</v>
      </c>
      <c r="C566" s="638"/>
      <c r="D566" s="654"/>
      <c r="E566" s="645"/>
      <c r="F566" s="632" t="s">
        <v>4968</v>
      </c>
      <c r="G566" s="633" t="s">
        <v>4964</v>
      </c>
      <c r="H566" s="628" t="s">
        <v>5277</v>
      </c>
      <c r="I566" s="629" t="s">
        <v>5279</v>
      </c>
    </row>
    <row r="567" spans="1:9" ht="25">
      <c r="A567" s="649" t="s">
        <v>4963</v>
      </c>
      <c r="B567" s="622" t="s">
        <v>2971</v>
      </c>
      <c r="C567" s="638"/>
      <c r="D567" s="654"/>
      <c r="E567" s="645"/>
      <c r="F567" s="632" t="s">
        <v>2670</v>
      </c>
      <c r="G567" s="633" t="s">
        <v>4964</v>
      </c>
      <c r="H567" s="628" t="s">
        <v>5277</v>
      </c>
      <c r="I567" s="629" t="s">
        <v>5263</v>
      </c>
    </row>
    <row r="568" spans="1:9" ht="25">
      <c r="A568" s="649" t="s">
        <v>4963</v>
      </c>
      <c r="B568" s="622" t="s">
        <v>2971</v>
      </c>
      <c r="C568" s="638"/>
      <c r="D568" s="654"/>
      <c r="E568" s="645"/>
      <c r="F568" s="632" t="s">
        <v>4970</v>
      </c>
      <c r="G568" s="633" t="s">
        <v>4964</v>
      </c>
      <c r="H568" s="628" t="s">
        <v>5277</v>
      </c>
      <c r="I568" s="629" t="s">
        <v>5263</v>
      </c>
    </row>
    <row r="569" spans="1:9" ht="37.5">
      <c r="A569" s="649" t="s">
        <v>4963</v>
      </c>
      <c r="B569" s="622" t="s">
        <v>2978</v>
      </c>
      <c r="C569" s="638"/>
      <c r="D569" s="654"/>
      <c r="E569" s="645"/>
      <c r="F569" s="632" t="s">
        <v>2431</v>
      </c>
      <c r="G569" s="633" t="s">
        <v>4964</v>
      </c>
      <c r="H569" s="628" t="s">
        <v>5280</v>
      </c>
      <c r="I569" s="629" t="s">
        <v>2958</v>
      </c>
    </row>
    <row r="570" spans="1:9" ht="37.5">
      <c r="A570" s="649" t="s">
        <v>4963</v>
      </c>
      <c r="B570" s="622" t="s">
        <v>2978</v>
      </c>
      <c r="C570" s="638"/>
      <c r="D570" s="654"/>
      <c r="E570" s="645"/>
      <c r="F570" s="632" t="s">
        <v>4967</v>
      </c>
      <c r="G570" s="633" t="s">
        <v>4964</v>
      </c>
      <c r="H570" s="628" t="s">
        <v>5280</v>
      </c>
      <c r="I570" s="628" t="s">
        <v>2958</v>
      </c>
    </row>
    <row r="571" spans="1:9" ht="37.5">
      <c r="A571" s="649" t="s">
        <v>4963</v>
      </c>
      <c r="B571" s="622" t="s">
        <v>2978</v>
      </c>
      <c r="C571" s="638"/>
      <c r="D571" s="654"/>
      <c r="E571" s="645"/>
      <c r="F571" s="632" t="s">
        <v>2266</v>
      </c>
      <c r="G571" s="633" t="s">
        <v>4964</v>
      </c>
      <c r="H571" s="628" t="s">
        <v>5280</v>
      </c>
      <c r="I571" s="628" t="s">
        <v>5281</v>
      </c>
    </row>
    <row r="572" spans="1:9" ht="37.5">
      <c r="A572" s="649" t="s">
        <v>4963</v>
      </c>
      <c r="B572" s="622" t="s">
        <v>2978</v>
      </c>
      <c r="C572" s="638"/>
      <c r="D572" s="654"/>
      <c r="E572" s="645"/>
      <c r="F572" s="632" t="s">
        <v>4968</v>
      </c>
      <c r="G572" s="633" t="s">
        <v>4964</v>
      </c>
      <c r="H572" s="628" t="s">
        <v>5280</v>
      </c>
      <c r="I572" s="628" t="s">
        <v>5276</v>
      </c>
    </row>
    <row r="573" spans="1:9" ht="37.5">
      <c r="A573" s="649" t="s">
        <v>4963</v>
      </c>
      <c r="B573" s="622" t="s">
        <v>2978</v>
      </c>
      <c r="C573" s="638"/>
      <c r="D573" s="654"/>
      <c r="E573" s="645"/>
      <c r="F573" s="632" t="s">
        <v>2670</v>
      </c>
      <c r="G573" s="633" t="s">
        <v>4964</v>
      </c>
      <c r="H573" s="628" t="s">
        <v>5280</v>
      </c>
      <c r="I573" s="628" t="s">
        <v>5270</v>
      </c>
    </row>
    <row r="574" spans="1:9" ht="37.5">
      <c r="A574" s="649" t="s">
        <v>4963</v>
      </c>
      <c r="B574" s="622" t="s">
        <v>2978</v>
      </c>
      <c r="C574" s="638"/>
      <c r="D574" s="654"/>
      <c r="E574" s="645"/>
      <c r="F574" s="632" t="s">
        <v>4970</v>
      </c>
      <c r="G574" s="633" t="s">
        <v>4964</v>
      </c>
      <c r="H574" s="628" t="s">
        <v>5280</v>
      </c>
      <c r="I574" s="628" t="s">
        <v>2958</v>
      </c>
    </row>
    <row r="575" spans="1:9" ht="37.5">
      <c r="A575" s="649" t="s">
        <v>4963</v>
      </c>
      <c r="B575" s="622" t="s">
        <v>2982</v>
      </c>
      <c r="C575" s="638"/>
      <c r="D575" s="654"/>
      <c r="E575" s="645"/>
      <c r="F575" s="632" t="s">
        <v>2431</v>
      </c>
      <c r="G575" s="633" t="s">
        <v>4964</v>
      </c>
      <c r="H575" s="628" t="s">
        <v>5282</v>
      </c>
      <c r="I575" s="629" t="s">
        <v>5263</v>
      </c>
    </row>
    <row r="576" spans="1:9" ht="37.5">
      <c r="A576" s="649" t="s">
        <v>4963</v>
      </c>
      <c r="B576" s="622" t="s">
        <v>2982</v>
      </c>
      <c r="C576" s="638"/>
      <c r="D576" s="654"/>
      <c r="E576" s="645"/>
      <c r="F576" s="632" t="s">
        <v>4967</v>
      </c>
      <c r="G576" s="633" t="s">
        <v>4964</v>
      </c>
      <c r="H576" s="628" t="s">
        <v>5282</v>
      </c>
      <c r="I576" s="629" t="s">
        <v>5263</v>
      </c>
    </row>
    <row r="577" spans="1:9" ht="37.5">
      <c r="A577" s="649" t="s">
        <v>4963</v>
      </c>
      <c r="B577" s="622" t="s">
        <v>2982</v>
      </c>
      <c r="C577" s="638"/>
      <c r="D577" s="654"/>
      <c r="E577" s="645"/>
      <c r="F577" s="632" t="s">
        <v>2266</v>
      </c>
      <c r="G577" s="633" t="s">
        <v>4964</v>
      </c>
      <c r="H577" s="628" t="s">
        <v>5282</v>
      </c>
      <c r="I577" s="629" t="s">
        <v>5283</v>
      </c>
    </row>
    <row r="578" spans="1:9" ht="50">
      <c r="A578" s="649" t="s">
        <v>4963</v>
      </c>
      <c r="B578" s="622" t="s">
        <v>2982</v>
      </c>
      <c r="C578" s="638"/>
      <c r="D578" s="654"/>
      <c r="E578" s="645"/>
      <c r="F578" s="632" t="s">
        <v>4968</v>
      </c>
      <c r="G578" s="633" t="s">
        <v>4964</v>
      </c>
      <c r="H578" s="628" t="s">
        <v>5282</v>
      </c>
      <c r="I578" s="629" t="s">
        <v>5268</v>
      </c>
    </row>
    <row r="579" spans="1:9" ht="37.5">
      <c r="A579" s="649" t="s">
        <v>4963</v>
      </c>
      <c r="B579" s="622" t="s">
        <v>2982</v>
      </c>
      <c r="C579" s="638"/>
      <c r="D579" s="654"/>
      <c r="E579" s="645"/>
      <c r="F579" s="632" t="s">
        <v>2670</v>
      </c>
      <c r="G579" s="633" t="s">
        <v>4964</v>
      </c>
      <c r="H579" s="628" t="s">
        <v>5282</v>
      </c>
      <c r="I579" s="629" t="s">
        <v>5263</v>
      </c>
    </row>
    <row r="580" spans="1:9" ht="37.5">
      <c r="A580" s="649" t="s">
        <v>4963</v>
      </c>
      <c r="B580" s="622" t="s">
        <v>2982</v>
      </c>
      <c r="C580" s="638"/>
      <c r="D580" s="654"/>
      <c r="E580" s="645"/>
      <c r="F580" s="632" t="s">
        <v>4970</v>
      </c>
      <c r="G580" s="633" t="s">
        <v>4964</v>
      </c>
      <c r="H580" s="628" t="s">
        <v>5282</v>
      </c>
      <c r="I580" s="629" t="s">
        <v>5263</v>
      </c>
    </row>
    <row r="581" spans="1:9" ht="37.5">
      <c r="A581" s="649" t="s">
        <v>4963</v>
      </c>
      <c r="B581" s="622" t="s">
        <v>2989</v>
      </c>
      <c r="C581" s="638"/>
      <c r="D581" s="654"/>
      <c r="E581" s="645"/>
      <c r="F581" s="632" t="s">
        <v>2431</v>
      </c>
      <c r="G581" s="633" t="s">
        <v>4964</v>
      </c>
      <c r="H581" s="628" t="s">
        <v>5284</v>
      </c>
      <c r="I581" s="629" t="s">
        <v>5263</v>
      </c>
    </row>
    <row r="582" spans="1:9" ht="37.5">
      <c r="A582" s="649" t="s">
        <v>4963</v>
      </c>
      <c r="B582" s="622" t="s">
        <v>2989</v>
      </c>
      <c r="C582" s="638"/>
      <c r="D582" s="654"/>
      <c r="E582" s="645"/>
      <c r="F582" s="632" t="s">
        <v>4967</v>
      </c>
      <c r="G582" s="633" t="s">
        <v>4964</v>
      </c>
      <c r="H582" s="628" t="s">
        <v>5284</v>
      </c>
      <c r="I582" s="629" t="s">
        <v>5263</v>
      </c>
    </row>
    <row r="583" spans="1:9" ht="37.5">
      <c r="A583" s="649" t="s">
        <v>4963</v>
      </c>
      <c r="B583" s="622" t="s">
        <v>2989</v>
      </c>
      <c r="C583" s="638"/>
      <c r="D583" s="654"/>
      <c r="E583" s="645"/>
      <c r="F583" s="632" t="s">
        <v>2266</v>
      </c>
      <c r="G583" s="633" t="s">
        <v>4964</v>
      </c>
      <c r="H583" s="628" t="s">
        <v>5284</v>
      </c>
      <c r="I583" s="629" t="s">
        <v>5285</v>
      </c>
    </row>
    <row r="584" spans="1:9" ht="50">
      <c r="A584" s="649" t="s">
        <v>4963</v>
      </c>
      <c r="B584" s="622" t="s">
        <v>2989</v>
      </c>
      <c r="C584" s="638"/>
      <c r="D584" s="654"/>
      <c r="E584" s="645"/>
      <c r="F584" s="632" t="s">
        <v>4968</v>
      </c>
      <c r="G584" s="633" t="s">
        <v>4964</v>
      </c>
      <c r="H584" s="628" t="s">
        <v>5284</v>
      </c>
      <c r="I584" s="629" t="s">
        <v>5274</v>
      </c>
    </row>
    <row r="585" spans="1:9" ht="37.5">
      <c r="A585" s="649" t="s">
        <v>4963</v>
      </c>
      <c r="B585" s="622" t="s">
        <v>2989</v>
      </c>
      <c r="C585" s="638"/>
      <c r="D585" s="654"/>
      <c r="E585" s="645"/>
      <c r="F585" s="632" t="s">
        <v>2670</v>
      </c>
      <c r="G585" s="633" t="s">
        <v>4964</v>
      </c>
      <c r="H585" s="628" t="s">
        <v>5284</v>
      </c>
      <c r="I585" s="629" t="s">
        <v>5263</v>
      </c>
    </row>
    <row r="586" spans="1:9" ht="37.5">
      <c r="A586" s="649" t="s">
        <v>4963</v>
      </c>
      <c r="B586" s="622" t="s">
        <v>2989</v>
      </c>
      <c r="C586" s="638"/>
      <c r="D586" s="654"/>
      <c r="E586" s="645"/>
      <c r="F586" s="632" t="s">
        <v>4970</v>
      </c>
      <c r="G586" s="633" t="s">
        <v>4964</v>
      </c>
      <c r="H586" s="628" t="s">
        <v>5284</v>
      </c>
      <c r="I586" s="629" t="s">
        <v>5263</v>
      </c>
    </row>
    <row r="587" spans="1:9" ht="37.5">
      <c r="A587" s="649" t="s">
        <v>4963</v>
      </c>
      <c r="B587" s="622" t="s">
        <v>2994</v>
      </c>
      <c r="C587" s="638"/>
      <c r="D587" s="654"/>
      <c r="E587" s="645"/>
      <c r="F587" s="632" t="s">
        <v>2431</v>
      </c>
      <c r="G587" s="633" t="s">
        <v>4964</v>
      </c>
      <c r="H587" s="628" t="s">
        <v>5286</v>
      </c>
      <c r="I587" s="629" t="s">
        <v>2958</v>
      </c>
    </row>
    <row r="588" spans="1:9" ht="37.5">
      <c r="A588" s="649" t="s">
        <v>4963</v>
      </c>
      <c r="B588" s="622" t="s">
        <v>2994</v>
      </c>
      <c r="C588" s="638"/>
      <c r="D588" s="654"/>
      <c r="E588" s="645"/>
      <c r="F588" s="632" t="s">
        <v>4967</v>
      </c>
      <c r="G588" s="633" t="s">
        <v>4964</v>
      </c>
      <c r="H588" s="628" t="s">
        <v>5286</v>
      </c>
      <c r="I588" s="629" t="s">
        <v>2958</v>
      </c>
    </row>
    <row r="589" spans="1:9" ht="37.5">
      <c r="A589" s="649" t="s">
        <v>4963</v>
      </c>
      <c r="B589" s="622" t="s">
        <v>2994</v>
      </c>
      <c r="C589" s="638"/>
      <c r="D589" s="654"/>
      <c r="E589" s="645"/>
      <c r="F589" s="632" t="s">
        <v>2266</v>
      </c>
      <c r="G589" s="633" t="s">
        <v>4964</v>
      </c>
      <c r="H589" s="628" t="s">
        <v>5286</v>
      </c>
      <c r="I589" s="629" t="s">
        <v>5281</v>
      </c>
    </row>
    <row r="590" spans="1:9" ht="37.5">
      <c r="A590" s="649" t="s">
        <v>4963</v>
      </c>
      <c r="B590" s="622" t="s">
        <v>2994</v>
      </c>
      <c r="C590" s="638"/>
      <c r="D590" s="654"/>
      <c r="E590" s="645"/>
      <c r="F590" s="632" t="s">
        <v>4968</v>
      </c>
      <c r="G590" s="633" t="s">
        <v>4964</v>
      </c>
      <c r="H590" s="628" t="s">
        <v>5286</v>
      </c>
      <c r="I590" s="629" t="s">
        <v>5276</v>
      </c>
    </row>
    <row r="591" spans="1:9" ht="37.5">
      <c r="A591" s="649" t="s">
        <v>4963</v>
      </c>
      <c r="B591" s="622" t="s">
        <v>2994</v>
      </c>
      <c r="C591" s="638"/>
      <c r="D591" s="654"/>
      <c r="E591" s="645"/>
      <c r="F591" s="632" t="s">
        <v>2670</v>
      </c>
      <c r="G591" s="633" t="s">
        <v>4964</v>
      </c>
      <c r="H591" s="628" t="s">
        <v>5286</v>
      </c>
      <c r="I591" s="628" t="s">
        <v>5270</v>
      </c>
    </row>
    <row r="592" spans="1:9" ht="37.5">
      <c r="A592" s="649" t="s">
        <v>4963</v>
      </c>
      <c r="B592" s="622" t="s">
        <v>2994</v>
      </c>
      <c r="C592" s="638"/>
      <c r="D592" s="654"/>
      <c r="E592" s="645"/>
      <c r="F592" s="632" t="s">
        <v>4970</v>
      </c>
      <c r="G592" s="633" t="s">
        <v>4964</v>
      </c>
      <c r="H592" s="628" t="s">
        <v>5286</v>
      </c>
      <c r="I592" s="628" t="s">
        <v>2958</v>
      </c>
    </row>
    <row r="593" spans="1:9" ht="37.5">
      <c r="A593" s="649" t="s">
        <v>4963</v>
      </c>
      <c r="B593" s="622" t="s">
        <v>2996</v>
      </c>
      <c r="C593" s="638"/>
      <c r="D593" s="654"/>
      <c r="E593" s="645"/>
      <c r="F593" s="632" t="s">
        <v>2431</v>
      </c>
      <c r="G593" s="633" t="s">
        <v>4964</v>
      </c>
      <c r="H593" s="628" t="s">
        <v>5287</v>
      </c>
      <c r="I593" s="629" t="s">
        <v>5288</v>
      </c>
    </row>
    <row r="594" spans="1:9" ht="37.5">
      <c r="A594" s="649" t="s">
        <v>4963</v>
      </c>
      <c r="B594" s="622" t="s">
        <v>2996</v>
      </c>
      <c r="C594" s="638"/>
      <c r="D594" s="654"/>
      <c r="E594" s="645"/>
      <c r="F594" s="632" t="s">
        <v>4967</v>
      </c>
      <c r="G594" s="633" t="s">
        <v>4964</v>
      </c>
      <c r="H594" s="628" t="s">
        <v>5287</v>
      </c>
      <c r="I594" s="629" t="s">
        <v>5288</v>
      </c>
    </row>
    <row r="595" spans="1:9" ht="37.5">
      <c r="A595" s="649" t="s">
        <v>4963</v>
      </c>
      <c r="B595" s="622" t="s">
        <v>2996</v>
      </c>
      <c r="C595" s="638"/>
      <c r="D595" s="654"/>
      <c r="E595" s="645"/>
      <c r="F595" s="632" t="s">
        <v>2266</v>
      </c>
      <c r="G595" s="633" t="s">
        <v>4964</v>
      </c>
      <c r="H595" s="628" t="s">
        <v>5287</v>
      </c>
      <c r="I595" s="629" t="s">
        <v>5289</v>
      </c>
    </row>
    <row r="596" spans="1:9" ht="50">
      <c r="A596" s="649" t="s">
        <v>4963</v>
      </c>
      <c r="B596" s="622" t="s">
        <v>2996</v>
      </c>
      <c r="C596" s="638"/>
      <c r="D596" s="654"/>
      <c r="E596" s="645"/>
      <c r="F596" s="632" t="s">
        <v>4968</v>
      </c>
      <c r="G596" s="633" t="s">
        <v>4964</v>
      </c>
      <c r="H596" s="628" t="s">
        <v>5287</v>
      </c>
      <c r="I596" s="629" t="s">
        <v>5290</v>
      </c>
    </row>
    <row r="597" spans="1:9" ht="37.5">
      <c r="A597" s="649" t="s">
        <v>4963</v>
      </c>
      <c r="B597" s="622" t="s">
        <v>2996</v>
      </c>
      <c r="C597" s="638"/>
      <c r="D597" s="654"/>
      <c r="E597" s="645"/>
      <c r="F597" s="632" t="s">
        <v>2670</v>
      </c>
      <c r="G597" s="633" t="s">
        <v>4964</v>
      </c>
      <c r="H597" s="628" t="s">
        <v>5287</v>
      </c>
      <c r="I597" s="629" t="s">
        <v>5288</v>
      </c>
    </row>
    <row r="598" spans="1:9" ht="37.5">
      <c r="A598" s="649" t="s">
        <v>4963</v>
      </c>
      <c r="B598" s="622" t="s">
        <v>2996</v>
      </c>
      <c r="C598" s="638"/>
      <c r="D598" s="654"/>
      <c r="E598" s="645"/>
      <c r="F598" s="632" t="s">
        <v>4970</v>
      </c>
      <c r="G598" s="633" t="s">
        <v>4964</v>
      </c>
      <c r="H598" s="628" t="s">
        <v>5287</v>
      </c>
      <c r="I598" s="629" t="s">
        <v>5288</v>
      </c>
    </row>
    <row r="599" spans="1:9" ht="25">
      <c r="A599" s="649" t="s">
        <v>4963</v>
      </c>
      <c r="B599" s="622" t="s">
        <v>3002</v>
      </c>
      <c r="C599" s="638"/>
      <c r="D599" s="654"/>
      <c r="E599" s="645"/>
      <c r="F599" s="632" t="s">
        <v>2431</v>
      </c>
      <c r="G599" s="633" t="s">
        <v>4964</v>
      </c>
      <c r="H599" s="628" t="s">
        <v>5291</v>
      </c>
      <c r="I599" s="629" t="s">
        <v>5288</v>
      </c>
    </row>
    <row r="600" spans="1:9" ht="25">
      <c r="A600" s="649" t="s">
        <v>4963</v>
      </c>
      <c r="B600" s="622" t="s">
        <v>3002</v>
      </c>
      <c r="C600" s="638"/>
      <c r="D600" s="654"/>
      <c r="E600" s="645"/>
      <c r="F600" s="632" t="s">
        <v>4967</v>
      </c>
      <c r="G600" s="633" t="s">
        <v>4964</v>
      </c>
      <c r="H600" s="628" t="s">
        <v>5291</v>
      </c>
      <c r="I600" s="629" t="s">
        <v>5288</v>
      </c>
    </row>
    <row r="601" spans="1:9" ht="37.5">
      <c r="A601" s="649" t="s">
        <v>4963</v>
      </c>
      <c r="B601" s="622" t="s">
        <v>3002</v>
      </c>
      <c r="C601" s="638"/>
      <c r="D601" s="654"/>
      <c r="E601" s="645"/>
      <c r="F601" s="632" t="s">
        <v>2266</v>
      </c>
      <c r="G601" s="633" t="s">
        <v>4964</v>
      </c>
      <c r="H601" s="628" t="s">
        <v>5291</v>
      </c>
      <c r="I601" s="629" t="s">
        <v>5292</v>
      </c>
    </row>
    <row r="602" spans="1:9" ht="50">
      <c r="A602" s="649" t="s">
        <v>4963</v>
      </c>
      <c r="B602" s="622" t="s">
        <v>3002</v>
      </c>
      <c r="C602" s="638"/>
      <c r="D602" s="654"/>
      <c r="E602" s="645"/>
      <c r="F602" s="632" t="s">
        <v>4968</v>
      </c>
      <c r="G602" s="633" t="s">
        <v>4964</v>
      </c>
      <c r="H602" s="628" t="s">
        <v>5291</v>
      </c>
      <c r="I602" s="629" t="s">
        <v>5268</v>
      </c>
    </row>
    <row r="603" spans="1:9" ht="25">
      <c r="A603" s="649" t="s">
        <v>4963</v>
      </c>
      <c r="B603" s="622" t="s">
        <v>3002</v>
      </c>
      <c r="C603" s="638"/>
      <c r="D603" s="654"/>
      <c r="E603" s="645"/>
      <c r="F603" s="632" t="s">
        <v>2438</v>
      </c>
      <c r="G603" s="633" t="s">
        <v>4964</v>
      </c>
      <c r="H603" s="628" t="s">
        <v>5291</v>
      </c>
      <c r="I603" s="629" t="s">
        <v>5288</v>
      </c>
    </row>
    <row r="604" spans="1:9" ht="25">
      <c r="A604" s="649" t="s">
        <v>4963</v>
      </c>
      <c r="B604" s="622" t="s">
        <v>3002</v>
      </c>
      <c r="C604" s="638"/>
      <c r="D604" s="654"/>
      <c r="E604" s="645"/>
      <c r="F604" s="632" t="s">
        <v>4970</v>
      </c>
      <c r="G604" s="633" t="s">
        <v>4964</v>
      </c>
      <c r="H604" s="628" t="s">
        <v>5291</v>
      </c>
      <c r="I604" s="629" t="s">
        <v>5288</v>
      </c>
    </row>
    <row r="605" spans="1:9" ht="25">
      <c r="A605" s="649" t="s">
        <v>4963</v>
      </c>
      <c r="B605" s="636" t="s">
        <v>3006</v>
      </c>
      <c r="C605" s="631"/>
      <c r="D605" s="639"/>
      <c r="E605" s="645"/>
      <c r="F605" s="633" t="s">
        <v>52</v>
      </c>
      <c r="G605" s="633" t="s">
        <v>4964</v>
      </c>
      <c r="H605" s="629" t="s">
        <v>5293</v>
      </c>
      <c r="I605" s="629" t="s">
        <v>5294</v>
      </c>
    </row>
    <row r="606" spans="1:9" ht="37.5">
      <c r="A606" s="649" t="s">
        <v>4963</v>
      </c>
      <c r="B606" s="636" t="s">
        <v>3006</v>
      </c>
      <c r="C606" s="631"/>
      <c r="D606" s="642"/>
      <c r="E606" s="645"/>
      <c r="F606" s="633" t="s">
        <v>445</v>
      </c>
      <c r="G606" s="633" t="s">
        <v>4964</v>
      </c>
      <c r="H606" s="629" t="s">
        <v>5295</v>
      </c>
      <c r="I606" s="629" t="s">
        <v>5296</v>
      </c>
    </row>
    <row r="607" spans="1:9" ht="37.5">
      <c r="A607" s="649" t="s">
        <v>4963</v>
      </c>
      <c r="B607" s="636" t="s">
        <v>3006</v>
      </c>
      <c r="C607" s="631"/>
      <c r="D607" s="642"/>
      <c r="E607" s="645"/>
      <c r="F607" s="633" t="s">
        <v>447</v>
      </c>
      <c r="G607" s="633" t="s">
        <v>4964</v>
      </c>
      <c r="H607" s="629" t="s">
        <v>5297</v>
      </c>
      <c r="I607" s="629" t="s">
        <v>5294</v>
      </c>
    </row>
    <row r="608" spans="1:9" ht="37.5">
      <c r="A608" s="649" t="s">
        <v>4963</v>
      </c>
      <c r="B608" s="652" t="s">
        <v>3158</v>
      </c>
      <c r="C608" s="634"/>
      <c r="D608" s="654"/>
      <c r="E608" s="645"/>
      <c r="F608" s="632" t="s">
        <v>3312</v>
      </c>
      <c r="G608" s="633" t="s">
        <v>909</v>
      </c>
      <c r="H608" s="628" t="s">
        <v>3159</v>
      </c>
      <c r="I608" s="629" t="s">
        <v>3160</v>
      </c>
    </row>
    <row r="609" spans="1:9" ht="37.5">
      <c r="A609" s="649" t="s">
        <v>4963</v>
      </c>
      <c r="B609" s="652" t="s">
        <v>3158</v>
      </c>
      <c r="C609" s="634"/>
      <c r="D609" s="654"/>
      <c r="E609" s="645"/>
      <c r="F609" s="632" t="s">
        <v>3282</v>
      </c>
      <c r="G609" s="633" t="s">
        <v>909</v>
      </c>
      <c r="H609" s="628" t="s">
        <v>3159</v>
      </c>
      <c r="I609" s="629" t="s">
        <v>5298</v>
      </c>
    </row>
    <row r="610" spans="1:9" ht="37.5">
      <c r="A610" s="649" t="s">
        <v>4963</v>
      </c>
      <c r="B610" s="652" t="s">
        <v>3158</v>
      </c>
      <c r="C610" s="634"/>
      <c r="D610" s="654"/>
      <c r="E610" s="645"/>
      <c r="F610" s="632" t="s">
        <v>2438</v>
      </c>
      <c r="G610" s="633" t="s">
        <v>909</v>
      </c>
      <c r="H610" s="628" t="s">
        <v>3159</v>
      </c>
      <c r="I610" s="629" t="s">
        <v>3160</v>
      </c>
    </row>
    <row r="611" spans="1:9" ht="37.5">
      <c r="A611" s="649" t="s">
        <v>4963</v>
      </c>
      <c r="B611" s="652" t="s">
        <v>3162</v>
      </c>
      <c r="C611" s="634"/>
      <c r="D611" s="654"/>
      <c r="E611" s="645"/>
      <c r="F611" s="632" t="s">
        <v>3312</v>
      </c>
      <c r="G611" s="633" t="s">
        <v>909</v>
      </c>
      <c r="H611" s="628" t="s">
        <v>3163</v>
      </c>
      <c r="I611" s="629" t="s">
        <v>3160</v>
      </c>
    </row>
    <row r="612" spans="1:9" ht="37.5">
      <c r="A612" s="649" t="s">
        <v>4963</v>
      </c>
      <c r="B612" s="652" t="s">
        <v>3162</v>
      </c>
      <c r="C612" s="634"/>
      <c r="D612" s="654"/>
      <c r="E612" s="645"/>
      <c r="F612" s="632" t="s">
        <v>3282</v>
      </c>
      <c r="G612" s="633" t="s">
        <v>909</v>
      </c>
      <c r="H612" s="628" t="s">
        <v>3163</v>
      </c>
      <c r="I612" s="629" t="s">
        <v>3160</v>
      </c>
    </row>
    <row r="613" spans="1:9" ht="37.5">
      <c r="A613" s="649" t="s">
        <v>4963</v>
      </c>
      <c r="B613" s="652" t="s">
        <v>3162</v>
      </c>
      <c r="C613" s="634"/>
      <c r="D613" s="654"/>
      <c r="E613" s="645"/>
      <c r="F613" s="632" t="s">
        <v>2438</v>
      </c>
      <c r="G613" s="633" t="s">
        <v>909</v>
      </c>
      <c r="H613" s="628" t="s">
        <v>3163</v>
      </c>
      <c r="I613" s="629" t="s">
        <v>3160</v>
      </c>
    </row>
    <row r="614" spans="1:9" ht="37.5">
      <c r="A614" s="649" t="s">
        <v>4963</v>
      </c>
      <c r="B614" s="652" t="s">
        <v>3165</v>
      </c>
      <c r="C614" s="634"/>
      <c r="D614" s="654"/>
      <c r="E614" s="645"/>
      <c r="F614" s="632" t="s">
        <v>3312</v>
      </c>
      <c r="G614" s="633" t="s">
        <v>909</v>
      </c>
      <c r="H614" s="657" t="s">
        <v>3167</v>
      </c>
      <c r="I614" s="629" t="s">
        <v>3160</v>
      </c>
    </row>
    <row r="615" spans="1:9" ht="37.5">
      <c r="A615" s="649" t="s">
        <v>4963</v>
      </c>
      <c r="B615" s="652" t="s">
        <v>3165</v>
      </c>
      <c r="C615" s="634"/>
      <c r="D615" s="654"/>
      <c r="E615" s="645"/>
      <c r="F615" s="632" t="s">
        <v>3282</v>
      </c>
      <c r="G615" s="633" t="s">
        <v>909</v>
      </c>
      <c r="H615" s="657" t="s">
        <v>3167</v>
      </c>
      <c r="I615" s="629" t="s">
        <v>5299</v>
      </c>
    </row>
    <row r="616" spans="1:9" ht="37.5">
      <c r="A616" s="649" t="s">
        <v>4963</v>
      </c>
      <c r="B616" s="652" t="s">
        <v>3165</v>
      </c>
      <c r="C616" s="634"/>
      <c r="D616" s="654"/>
      <c r="E616" s="645"/>
      <c r="F616" s="632" t="s">
        <v>2438</v>
      </c>
      <c r="G616" s="633" t="s">
        <v>909</v>
      </c>
      <c r="H616" s="657" t="s">
        <v>3167</v>
      </c>
      <c r="I616" s="629" t="s">
        <v>3160</v>
      </c>
    </row>
    <row r="617" spans="1:9" ht="50">
      <c r="A617" s="649" t="s">
        <v>4963</v>
      </c>
      <c r="B617" s="652" t="s">
        <v>3174</v>
      </c>
      <c r="C617" s="634"/>
      <c r="D617" s="654"/>
      <c r="E617" s="645"/>
      <c r="F617" s="632" t="s">
        <v>3312</v>
      </c>
      <c r="G617" s="633" t="s">
        <v>909</v>
      </c>
      <c r="H617" s="628" t="s">
        <v>3175</v>
      </c>
      <c r="I617" s="629" t="s">
        <v>3160</v>
      </c>
    </row>
    <row r="618" spans="1:9" ht="50">
      <c r="A618" s="649" t="s">
        <v>4963</v>
      </c>
      <c r="B618" s="652" t="s">
        <v>3174</v>
      </c>
      <c r="C618" s="634"/>
      <c r="D618" s="654"/>
      <c r="E618" s="645"/>
      <c r="F618" s="632" t="s">
        <v>3282</v>
      </c>
      <c r="G618" s="633" t="s">
        <v>909</v>
      </c>
      <c r="H618" s="628" t="s">
        <v>3175</v>
      </c>
      <c r="I618" s="629" t="s">
        <v>5300</v>
      </c>
    </row>
    <row r="619" spans="1:9" ht="50">
      <c r="A619" s="649" t="s">
        <v>4963</v>
      </c>
      <c r="B619" s="652" t="s">
        <v>3174</v>
      </c>
      <c r="C619" s="634"/>
      <c r="D619" s="654"/>
      <c r="E619" s="645"/>
      <c r="F619" s="632" t="s">
        <v>2438</v>
      </c>
      <c r="G619" s="633" t="s">
        <v>909</v>
      </c>
      <c r="H619" s="628" t="s">
        <v>3175</v>
      </c>
      <c r="I619" s="629" t="s">
        <v>3160</v>
      </c>
    </row>
    <row r="620" spans="1:9" ht="62.5">
      <c r="A620" s="649" t="s">
        <v>4963</v>
      </c>
      <c r="B620" s="652" t="s">
        <v>3177</v>
      </c>
      <c r="C620" s="634"/>
      <c r="D620" s="654"/>
      <c r="E620" s="645"/>
      <c r="F620" s="632" t="s">
        <v>3312</v>
      </c>
      <c r="G620" s="633" t="s">
        <v>909</v>
      </c>
      <c r="H620" s="628" t="s">
        <v>3178</v>
      </c>
      <c r="I620" s="629" t="s">
        <v>3160</v>
      </c>
    </row>
    <row r="621" spans="1:9" ht="62.5">
      <c r="A621" s="649" t="s">
        <v>4963</v>
      </c>
      <c r="B621" s="652" t="s">
        <v>3177</v>
      </c>
      <c r="C621" s="634"/>
      <c r="D621" s="654"/>
      <c r="E621" s="645"/>
      <c r="F621" s="632" t="s">
        <v>3282</v>
      </c>
      <c r="G621" s="633" t="s">
        <v>909</v>
      </c>
      <c r="H621" s="628" t="s">
        <v>3178</v>
      </c>
      <c r="I621" s="629" t="s">
        <v>5301</v>
      </c>
    </row>
    <row r="622" spans="1:9" ht="62.5">
      <c r="A622" s="649" t="s">
        <v>4963</v>
      </c>
      <c r="B622" s="652" t="s">
        <v>3177</v>
      </c>
      <c r="C622" s="634"/>
      <c r="D622" s="654"/>
      <c r="E622" s="645"/>
      <c r="F622" s="632" t="s">
        <v>2438</v>
      </c>
      <c r="G622" s="633" t="s">
        <v>909</v>
      </c>
      <c r="H622" s="628" t="s">
        <v>3178</v>
      </c>
      <c r="I622" s="629" t="s">
        <v>3160</v>
      </c>
    </row>
    <row r="623" spans="1:9" ht="25">
      <c r="A623" s="649" t="s">
        <v>4963</v>
      </c>
      <c r="B623" s="652" t="s">
        <v>3181</v>
      </c>
      <c r="C623" s="634"/>
      <c r="D623" s="654"/>
      <c r="E623" s="645"/>
      <c r="F623" s="632" t="s">
        <v>3312</v>
      </c>
      <c r="G623" s="633" t="s">
        <v>909</v>
      </c>
      <c r="H623" s="628" t="s">
        <v>3182</v>
      </c>
      <c r="I623" s="629" t="s">
        <v>3160</v>
      </c>
    </row>
    <row r="624" spans="1:9" ht="25">
      <c r="A624" s="649" t="s">
        <v>4963</v>
      </c>
      <c r="B624" s="652" t="s">
        <v>3181</v>
      </c>
      <c r="C624" s="634"/>
      <c r="D624" s="654"/>
      <c r="E624" s="645"/>
      <c r="F624" s="632" t="s">
        <v>3282</v>
      </c>
      <c r="G624" s="633" t="s">
        <v>909</v>
      </c>
      <c r="H624" s="628" t="s">
        <v>3182</v>
      </c>
      <c r="I624" s="629" t="s">
        <v>3160</v>
      </c>
    </row>
    <row r="625" spans="1:9" ht="25">
      <c r="A625" s="649" t="s">
        <v>4963</v>
      </c>
      <c r="B625" s="652" t="s">
        <v>3181</v>
      </c>
      <c r="C625" s="634"/>
      <c r="D625" s="654"/>
      <c r="E625" s="645"/>
      <c r="F625" s="632" t="s">
        <v>2438</v>
      </c>
      <c r="G625" s="633" t="s">
        <v>909</v>
      </c>
      <c r="H625" s="628" t="s">
        <v>3182</v>
      </c>
      <c r="I625" s="629" t="s">
        <v>3160</v>
      </c>
    </row>
    <row r="626" spans="1:9" ht="37.5">
      <c r="A626" s="649" t="s">
        <v>4963</v>
      </c>
      <c r="B626" s="652" t="s">
        <v>3183</v>
      </c>
      <c r="C626" s="634"/>
      <c r="D626" s="654"/>
      <c r="E626" s="645"/>
      <c r="F626" s="632" t="s">
        <v>3312</v>
      </c>
      <c r="G626" s="633" t="s">
        <v>4964</v>
      </c>
      <c r="H626" s="628" t="s">
        <v>3184</v>
      </c>
      <c r="I626" s="629" t="s">
        <v>3160</v>
      </c>
    </row>
    <row r="627" spans="1:9" ht="37.5">
      <c r="A627" s="649" t="s">
        <v>4963</v>
      </c>
      <c r="B627" s="652" t="s">
        <v>3183</v>
      </c>
      <c r="C627" s="634"/>
      <c r="D627" s="654"/>
      <c r="E627" s="645"/>
      <c r="F627" s="632" t="s">
        <v>3282</v>
      </c>
      <c r="G627" s="633" t="s">
        <v>4964</v>
      </c>
      <c r="H627" s="628" t="s">
        <v>3184</v>
      </c>
      <c r="I627" s="629" t="s">
        <v>5298</v>
      </c>
    </row>
    <row r="628" spans="1:9" ht="37.5">
      <c r="A628" s="649" t="s">
        <v>4963</v>
      </c>
      <c r="B628" s="652" t="s">
        <v>3183</v>
      </c>
      <c r="C628" s="634"/>
      <c r="D628" s="654"/>
      <c r="E628" s="645"/>
      <c r="F628" s="632" t="s">
        <v>2438</v>
      </c>
      <c r="G628" s="633" t="s">
        <v>4964</v>
      </c>
      <c r="H628" s="628" t="s">
        <v>3184</v>
      </c>
      <c r="I628" s="629" t="s">
        <v>3160</v>
      </c>
    </row>
    <row r="629" spans="1:9" ht="25">
      <c r="A629" s="649" t="s">
        <v>4963</v>
      </c>
      <c r="B629" s="652" t="s">
        <v>3185</v>
      </c>
      <c r="C629" s="634"/>
      <c r="D629" s="654"/>
      <c r="E629" s="645"/>
      <c r="F629" s="632" t="s">
        <v>3312</v>
      </c>
      <c r="G629" s="633" t="s">
        <v>4964</v>
      </c>
      <c r="H629" s="628" t="s">
        <v>3186</v>
      </c>
      <c r="I629" s="629" t="s">
        <v>3160</v>
      </c>
    </row>
    <row r="630" spans="1:9" ht="25">
      <c r="A630" s="649" t="s">
        <v>4963</v>
      </c>
      <c r="B630" s="652" t="s">
        <v>3185</v>
      </c>
      <c r="C630" s="634"/>
      <c r="D630" s="654"/>
      <c r="E630" s="645"/>
      <c r="F630" s="632" t="s">
        <v>3282</v>
      </c>
      <c r="G630" s="633" t="s">
        <v>4964</v>
      </c>
      <c r="H630" s="628" t="s">
        <v>3186</v>
      </c>
      <c r="I630" s="629" t="s">
        <v>5302</v>
      </c>
    </row>
    <row r="631" spans="1:9" ht="25">
      <c r="A631" s="649" t="s">
        <v>4963</v>
      </c>
      <c r="B631" s="652" t="s">
        <v>3185</v>
      </c>
      <c r="C631" s="634"/>
      <c r="D631" s="654"/>
      <c r="E631" s="645"/>
      <c r="F631" s="632" t="s">
        <v>2438</v>
      </c>
      <c r="G631" s="633" t="s">
        <v>4964</v>
      </c>
      <c r="H631" s="628" t="s">
        <v>3186</v>
      </c>
      <c r="I631" s="629" t="s">
        <v>3160</v>
      </c>
    </row>
    <row r="632" spans="1:9" ht="25">
      <c r="A632" s="649" t="s">
        <v>4963</v>
      </c>
      <c r="B632" s="622" t="s">
        <v>3235</v>
      </c>
      <c r="C632" s="638"/>
      <c r="D632" s="624"/>
      <c r="E632" s="658"/>
      <c r="F632" s="632" t="s">
        <v>3312</v>
      </c>
      <c r="G632" s="633" t="s">
        <v>4964</v>
      </c>
      <c r="H632" s="628" t="s">
        <v>5303</v>
      </c>
      <c r="I632" s="659" t="s">
        <v>5304</v>
      </c>
    </row>
    <row r="633" spans="1:9" ht="25">
      <c r="A633" s="649" t="s">
        <v>4963</v>
      </c>
      <c r="B633" s="622" t="s">
        <v>3235</v>
      </c>
      <c r="C633" s="638"/>
      <c r="D633" s="624"/>
      <c r="E633" s="658"/>
      <c r="F633" s="632" t="s">
        <v>5305</v>
      </c>
      <c r="G633" s="633" t="s">
        <v>4964</v>
      </c>
      <c r="H633" s="628" t="s">
        <v>5306</v>
      </c>
      <c r="I633" s="659" t="s">
        <v>5304</v>
      </c>
    </row>
    <row r="634" spans="1:9" ht="37.5">
      <c r="A634" s="649" t="s">
        <v>4963</v>
      </c>
      <c r="B634" s="622" t="s">
        <v>3235</v>
      </c>
      <c r="C634" s="638"/>
      <c r="D634" s="624"/>
      <c r="E634" s="658"/>
      <c r="F634" s="632" t="s">
        <v>3282</v>
      </c>
      <c r="G634" s="633" t="s">
        <v>4964</v>
      </c>
      <c r="H634" s="628" t="s">
        <v>5307</v>
      </c>
      <c r="I634" s="629" t="s">
        <v>5308</v>
      </c>
    </row>
    <row r="635" spans="1:9" ht="50">
      <c r="A635" s="649" t="s">
        <v>4963</v>
      </c>
      <c r="B635" s="622" t="s">
        <v>3235</v>
      </c>
      <c r="C635" s="638"/>
      <c r="D635" s="624"/>
      <c r="E635" s="658"/>
      <c r="F635" s="632" t="s">
        <v>5032</v>
      </c>
      <c r="G635" s="633" t="s">
        <v>4964</v>
      </c>
      <c r="H635" s="628" t="s">
        <v>5306</v>
      </c>
      <c r="I635" s="629" t="s">
        <v>5309</v>
      </c>
    </row>
    <row r="636" spans="1:9" ht="25">
      <c r="A636" s="649" t="s">
        <v>4963</v>
      </c>
      <c r="B636" s="622" t="s">
        <v>3235</v>
      </c>
      <c r="C636" s="638"/>
      <c r="D636" s="624"/>
      <c r="E636" s="658"/>
      <c r="F636" s="632" t="s">
        <v>2438</v>
      </c>
      <c r="G636" s="633" t="s">
        <v>4964</v>
      </c>
      <c r="H636" s="628" t="s">
        <v>5306</v>
      </c>
      <c r="I636" s="629" t="s">
        <v>5304</v>
      </c>
    </row>
    <row r="637" spans="1:9" ht="25">
      <c r="A637" s="649" t="s">
        <v>4963</v>
      </c>
      <c r="B637" s="622" t="s">
        <v>3235</v>
      </c>
      <c r="C637" s="638"/>
      <c r="D637" s="624"/>
      <c r="E637" s="658"/>
      <c r="F637" s="632" t="s">
        <v>5310</v>
      </c>
      <c r="G637" s="633" t="s">
        <v>4964</v>
      </c>
      <c r="H637" s="628" t="s">
        <v>5306</v>
      </c>
      <c r="I637" s="629" t="s">
        <v>5304</v>
      </c>
    </row>
    <row r="638" spans="1:9" ht="25">
      <c r="A638" s="649" t="s">
        <v>4963</v>
      </c>
      <c r="B638" s="622" t="s">
        <v>3251</v>
      </c>
      <c r="C638" s="638"/>
      <c r="D638" s="624"/>
      <c r="E638" s="658"/>
      <c r="F638" s="632" t="s">
        <v>3312</v>
      </c>
      <c r="G638" s="633" t="s">
        <v>4964</v>
      </c>
      <c r="H638" s="628" t="s">
        <v>5311</v>
      </c>
      <c r="I638" s="629" t="s">
        <v>5304</v>
      </c>
    </row>
    <row r="639" spans="1:9" ht="25">
      <c r="A639" s="649" t="s">
        <v>4963</v>
      </c>
      <c r="B639" s="622" t="s">
        <v>3251</v>
      </c>
      <c r="C639" s="638"/>
      <c r="D639" s="624"/>
      <c r="E639" s="658"/>
      <c r="F639" s="632" t="s">
        <v>5305</v>
      </c>
      <c r="G639" s="633" t="s">
        <v>4964</v>
      </c>
      <c r="H639" s="628" t="s">
        <v>5311</v>
      </c>
      <c r="I639" s="629" t="s">
        <v>5304</v>
      </c>
    </row>
    <row r="640" spans="1:9" ht="25">
      <c r="A640" s="649" t="s">
        <v>4963</v>
      </c>
      <c r="B640" s="622" t="s">
        <v>3251</v>
      </c>
      <c r="C640" s="638"/>
      <c r="D640" s="624"/>
      <c r="E640" s="658"/>
      <c r="F640" s="632" t="s">
        <v>3282</v>
      </c>
      <c r="G640" s="633" t="s">
        <v>4964</v>
      </c>
      <c r="H640" s="628" t="s">
        <v>5311</v>
      </c>
      <c r="I640" s="629" t="s">
        <v>5304</v>
      </c>
    </row>
    <row r="641" spans="1:9" ht="37.5">
      <c r="A641" s="649" t="s">
        <v>4963</v>
      </c>
      <c r="B641" s="622" t="s">
        <v>3251</v>
      </c>
      <c r="C641" s="638"/>
      <c r="D641" s="624"/>
      <c r="E641" s="658"/>
      <c r="F641" s="632" t="s">
        <v>5032</v>
      </c>
      <c r="G641" s="633" t="s">
        <v>4964</v>
      </c>
      <c r="H641" s="628" t="s">
        <v>5311</v>
      </c>
      <c r="I641" s="629" t="s">
        <v>5312</v>
      </c>
    </row>
    <row r="642" spans="1:9" ht="25">
      <c r="A642" s="649" t="s">
        <v>4963</v>
      </c>
      <c r="B642" s="622" t="s">
        <v>3251</v>
      </c>
      <c r="C642" s="638"/>
      <c r="D642" s="624"/>
      <c r="E642" s="658"/>
      <c r="F642" s="632" t="s">
        <v>2438</v>
      </c>
      <c r="G642" s="633" t="s">
        <v>4964</v>
      </c>
      <c r="H642" s="628" t="s">
        <v>5311</v>
      </c>
      <c r="I642" s="629" t="s">
        <v>5304</v>
      </c>
    </row>
    <row r="643" spans="1:9" ht="25">
      <c r="A643" s="649" t="s">
        <v>4963</v>
      </c>
      <c r="B643" s="622" t="s">
        <v>3251</v>
      </c>
      <c r="C643" s="638"/>
      <c r="D643" s="624"/>
      <c r="E643" s="658"/>
      <c r="F643" s="632" t="s">
        <v>5310</v>
      </c>
      <c r="G643" s="633" t="s">
        <v>4964</v>
      </c>
      <c r="H643" s="628" t="s">
        <v>5311</v>
      </c>
      <c r="I643" s="629" t="s">
        <v>5304</v>
      </c>
    </row>
    <row r="644" spans="1:9" ht="25">
      <c r="A644" s="649" t="s">
        <v>4963</v>
      </c>
      <c r="B644" s="622" t="s">
        <v>3256</v>
      </c>
      <c r="C644" s="638"/>
      <c r="D644" s="624"/>
      <c r="E644" s="658"/>
      <c r="F644" s="632" t="s">
        <v>3312</v>
      </c>
      <c r="G644" s="633" t="s">
        <v>4964</v>
      </c>
      <c r="H644" s="628" t="s">
        <v>5313</v>
      </c>
      <c r="I644" s="629" t="s">
        <v>5304</v>
      </c>
    </row>
    <row r="645" spans="1:9" ht="25">
      <c r="A645" s="649" t="s">
        <v>4963</v>
      </c>
      <c r="B645" s="622" t="s">
        <v>3256</v>
      </c>
      <c r="C645" s="638"/>
      <c r="D645" s="624"/>
      <c r="E645" s="658"/>
      <c r="F645" s="632" t="s">
        <v>5305</v>
      </c>
      <c r="G645" s="633" t="s">
        <v>4964</v>
      </c>
      <c r="H645" s="628" t="s">
        <v>5313</v>
      </c>
      <c r="I645" s="629" t="s">
        <v>5304</v>
      </c>
    </row>
    <row r="646" spans="1:9" ht="25">
      <c r="A646" s="649" t="s">
        <v>4963</v>
      </c>
      <c r="B646" s="622" t="s">
        <v>3256</v>
      </c>
      <c r="C646" s="638"/>
      <c r="D646" s="624"/>
      <c r="E646" s="658"/>
      <c r="F646" s="632" t="s">
        <v>3282</v>
      </c>
      <c r="G646" s="633" t="s">
        <v>4964</v>
      </c>
      <c r="H646" s="628" t="s">
        <v>5313</v>
      </c>
      <c r="I646" s="629" t="s">
        <v>5304</v>
      </c>
    </row>
    <row r="647" spans="1:9" ht="37.5">
      <c r="A647" s="649" t="s">
        <v>4963</v>
      </c>
      <c r="B647" s="622" t="s">
        <v>3256</v>
      </c>
      <c r="C647" s="638"/>
      <c r="D647" s="624"/>
      <c r="E647" s="658"/>
      <c r="F647" s="632" t="s">
        <v>5032</v>
      </c>
      <c r="G647" s="633" t="s">
        <v>4964</v>
      </c>
      <c r="H647" s="628" t="s">
        <v>5313</v>
      </c>
      <c r="I647" s="629" t="s">
        <v>5312</v>
      </c>
    </row>
    <row r="648" spans="1:9" ht="25">
      <c r="A648" s="649" t="s">
        <v>4963</v>
      </c>
      <c r="B648" s="622" t="s">
        <v>3256</v>
      </c>
      <c r="C648" s="638"/>
      <c r="D648" s="624"/>
      <c r="E648" s="658"/>
      <c r="F648" s="632" t="s">
        <v>2438</v>
      </c>
      <c r="G648" s="633" t="s">
        <v>4964</v>
      </c>
      <c r="H648" s="628" t="s">
        <v>5313</v>
      </c>
      <c r="I648" s="629" t="s">
        <v>5304</v>
      </c>
    </row>
    <row r="649" spans="1:9" ht="25">
      <c r="A649" s="649" t="s">
        <v>4963</v>
      </c>
      <c r="B649" s="622" t="s">
        <v>3256</v>
      </c>
      <c r="C649" s="638"/>
      <c r="D649" s="624"/>
      <c r="E649" s="658"/>
      <c r="F649" s="632" t="s">
        <v>5310</v>
      </c>
      <c r="G649" s="633" t="s">
        <v>4964</v>
      </c>
      <c r="H649" s="628" t="s">
        <v>5313</v>
      </c>
      <c r="I649" s="629" t="s">
        <v>5304</v>
      </c>
    </row>
    <row r="650" spans="1:9" ht="25">
      <c r="A650" s="649" t="s">
        <v>4963</v>
      </c>
      <c r="B650" s="622" t="s">
        <v>3260</v>
      </c>
      <c r="C650" s="638"/>
      <c r="D650" s="624"/>
      <c r="E650" s="658"/>
      <c r="F650" s="632" t="s">
        <v>3312</v>
      </c>
      <c r="G650" s="633" t="s">
        <v>4964</v>
      </c>
      <c r="H650" s="628" t="s">
        <v>5314</v>
      </c>
      <c r="I650" s="629" t="s">
        <v>5315</v>
      </c>
    </row>
    <row r="651" spans="1:9" ht="25">
      <c r="A651" s="649" t="s">
        <v>4963</v>
      </c>
      <c r="B651" s="622" t="s">
        <v>3260</v>
      </c>
      <c r="C651" s="638"/>
      <c r="D651" s="624"/>
      <c r="E651" s="658"/>
      <c r="F651" s="632" t="s">
        <v>5305</v>
      </c>
      <c r="G651" s="633" t="s">
        <v>4964</v>
      </c>
      <c r="H651" s="628" t="s">
        <v>5314</v>
      </c>
      <c r="I651" s="629" t="s">
        <v>5304</v>
      </c>
    </row>
    <row r="652" spans="1:9" ht="37.5">
      <c r="A652" s="649" t="s">
        <v>4963</v>
      </c>
      <c r="B652" s="622" t="s">
        <v>3260</v>
      </c>
      <c r="C652" s="638"/>
      <c r="D652" s="624"/>
      <c r="E652" s="658"/>
      <c r="F652" s="632" t="s">
        <v>3282</v>
      </c>
      <c r="G652" s="633" t="s">
        <v>4964</v>
      </c>
      <c r="H652" s="628" t="s">
        <v>5314</v>
      </c>
      <c r="I652" s="629" t="s">
        <v>5316</v>
      </c>
    </row>
    <row r="653" spans="1:9" ht="50">
      <c r="A653" s="649" t="s">
        <v>4963</v>
      </c>
      <c r="B653" s="622" t="s">
        <v>3260</v>
      </c>
      <c r="C653" s="638"/>
      <c r="D653" s="624"/>
      <c r="E653" s="658"/>
      <c r="F653" s="632" t="s">
        <v>5032</v>
      </c>
      <c r="G653" s="633" t="s">
        <v>4964</v>
      </c>
      <c r="H653" s="628" t="s">
        <v>5314</v>
      </c>
      <c r="I653" s="629" t="s">
        <v>5317</v>
      </c>
    </row>
    <row r="654" spans="1:9" ht="25">
      <c r="A654" s="649" t="s">
        <v>4963</v>
      </c>
      <c r="B654" s="622" t="s">
        <v>3260</v>
      </c>
      <c r="C654" s="638"/>
      <c r="D654" s="624"/>
      <c r="E654" s="658"/>
      <c r="F654" s="632" t="s">
        <v>2438</v>
      </c>
      <c r="G654" s="633" t="s">
        <v>4964</v>
      </c>
      <c r="H654" s="628" t="s">
        <v>5314</v>
      </c>
      <c r="I654" s="629" t="s">
        <v>5304</v>
      </c>
    </row>
    <row r="655" spans="1:9" ht="25">
      <c r="A655" s="649" t="s">
        <v>4963</v>
      </c>
      <c r="B655" s="622" t="s">
        <v>3260</v>
      </c>
      <c r="C655" s="638"/>
      <c r="D655" s="624"/>
      <c r="E655" s="658"/>
      <c r="F655" s="632" t="s">
        <v>5310</v>
      </c>
      <c r="G655" s="633" t="s">
        <v>4964</v>
      </c>
      <c r="H655" s="628" t="s">
        <v>5314</v>
      </c>
      <c r="I655" s="629" t="s">
        <v>5304</v>
      </c>
    </row>
    <row r="656" spans="1:9" ht="13">
      <c r="A656" s="649" t="s">
        <v>4963</v>
      </c>
      <c r="B656" s="622" t="s">
        <v>3264</v>
      </c>
      <c r="C656" s="638"/>
      <c r="D656" s="624"/>
      <c r="E656" s="625"/>
      <c r="F656" s="632" t="s">
        <v>52</v>
      </c>
      <c r="G656" s="633" t="s">
        <v>4964</v>
      </c>
      <c r="H656" s="628" t="s">
        <v>3265</v>
      </c>
      <c r="I656" s="629" t="s">
        <v>5318</v>
      </c>
    </row>
    <row r="657" spans="1:9" ht="13">
      <c r="A657" s="649" t="s">
        <v>4963</v>
      </c>
      <c r="B657" s="622" t="s">
        <v>3264</v>
      </c>
      <c r="C657" s="638"/>
      <c r="D657" s="624"/>
      <c r="E657" s="625"/>
      <c r="F657" s="632" t="s">
        <v>4975</v>
      </c>
      <c r="G657" s="633" t="s">
        <v>4964</v>
      </c>
      <c r="H657" s="628" t="s">
        <v>3265</v>
      </c>
      <c r="I657" s="629" t="s">
        <v>5318</v>
      </c>
    </row>
    <row r="658" spans="1:9" ht="37.5">
      <c r="A658" s="649" t="s">
        <v>4963</v>
      </c>
      <c r="B658" s="622" t="s">
        <v>3264</v>
      </c>
      <c r="C658" s="638"/>
      <c r="D658" s="624"/>
      <c r="E658" s="625"/>
      <c r="F658" s="632" t="s">
        <v>445</v>
      </c>
      <c r="G658" s="633" t="s">
        <v>4964</v>
      </c>
      <c r="H658" s="628" t="s">
        <v>3265</v>
      </c>
      <c r="I658" s="629" t="s">
        <v>5319</v>
      </c>
    </row>
    <row r="659" spans="1:9" ht="50">
      <c r="A659" s="649" t="s">
        <v>4963</v>
      </c>
      <c r="B659" s="622" t="s">
        <v>3264</v>
      </c>
      <c r="C659" s="638"/>
      <c r="D659" s="624"/>
      <c r="E659" s="625"/>
      <c r="F659" s="632" t="s">
        <v>4976</v>
      </c>
      <c r="G659" s="633" t="s">
        <v>4964</v>
      </c>
      <c r="H659" s="628" t="s">
        <v>3265</v>
      </c>
      <c r="I659" s="629" t="s">
        <v>5320</v>
      </c>
    </row>
    <row r="660" spans="1:9" ht="13">
      <c r="A660" s="649" t="s">
        <v>4963</v>
      </c>
      <c r="B660" s="622" t="s">
        <v>3264</v>
      </c>
      <c r="C660" s="638"/>
      <c r="D660" s="624"/>
      <c r="E660" s="625"/>
      <c r="F660" s="632" t="s">
        <v>447</v>
      </c>
      <c r="G660" s="633" t="s">
        <v>4964</v>
      </c>
      <c r="H660" s="628" t="s">
        <v>3265</v>
      </c>
      <c r="I660" s="629" t="s">
        <v>5318</v>
      </c>
    </row>
    <row r="661" spans="1:9" ht="13">
      <c r="A661" s="649" t="s">
        <v>4963</v>
      </c>
      <c r="B661" s="622" t="s">
        <v>3264</v>
      </c>
      <c r="C661" s="638"/>
      <c r="D661" s="624"/>
      <c r="E661" s="625"/>
      <c r="F661" s="632" t="s">
        <v>4978</v>
      </c>
      <c r="G661" s="633" t="s">
        <v>4964</v>
      </c>
      <c r="H661" s="628" t="s">
        <v>3265</v>
      </c>
      <c r="I661" s="629" t="s">
        <v>5318</v>
      </c>
    </row>
    <row r="662" spans="1:9" ht="25">
      <c r="A662" s="649" t="s">
        <v>4963</v>
      </c>
      <c r="B662" s="622" t="s">
        <v>3267</v>
      </c>
      <c r="C662" s="638"/>
      <c r="D662" s="624"/>
      <c r="E662" s="658"/>
      <c r="F662" s="632" t="s">
        <v>3312</v>
      </c>
      <c r="G662" s="633" t="s">
        <v>4964</v>
      </c>
      <c r="H662" s="628" t="s">
        <v>5321</v>
      </c>
      <c r="I662" s="629" t="s">
        <v>5322</v>
      </c>
    </row>
    <row r="663" spans="1:9" ht="25">
      <c r="A663" s="649" t="s">
        <v>4963</v>
      </c>
      <c r="B663" s="622" t="s">
        <v>3267</v>
      </c>
      <c r="C663" s="638"/>
      <c r="D663" s="624"/>
      <c r="E663" s="625"/>
      <c r="F663" s="632" t="s">
        <v>5305</v>
      </c>
      <c r="G663" s="633" t="s">
        <v>4964</v>
      </c>
      <c r="H663" s="628" t="s">
        <v>5321</v>
      </c>
      <c r="I663" s="629" t="s">
        <v>5322</v>
      </c>
    </row>
    <row r="664" spans="1:9" ht="37.5">
      <c r="A664" s="649" t="s">
        <v>4963</v>
      </c>
      <c r="B664" s="622" t="s">
        <v>3267</v>
      </c>
      <c r="C664" s="638"/>
      <c r="D664" s="624"/>
      <c r="E664" s="625"/>
      <c r="F664" s="632" t="s">
        <v>3282</v>
      </c>
      <c r="G664" s="633" t="s">
        <v>4964</v>
      </c>
      <c r="H664" s="628" t="s">
        <v>5321</v>
      </c>
      <c r="I664" s="629" t="s">
        <v>5323</v>
      </c>
    </row>
    <row r="665" spans="1:9" ht="50">
      <c r="A665" s="649" t="s">
        <v>4963</v>
      </c>
      <c r="B665" s="622" t="s">
        <v>3267</v>
      </c>
      <c r="C665" s="638"/>
      <c r="D665" s="624"/>
      <c r="E665" s="625"/>
      <c r="F665" s="632" t="s">
        <v>5032</v>
      </c>
      <c r="G665" s="633" t="s">
        <v>4964</v>
      </c>
      <c r="H665" s="628" t="s">
        <v>5321</v>
      </c>
      <c r="I665" s="629" t="s">
        <v>5324</v>
      </c>
    </row>
    <row r="666" spans="1:9" ht="25">
      <c r="A666" s="649" t="s">
        <v>4963</v>
      </c>
      <c r="B666" s="622" t="s">
        <v>3267</v>
      </c>
      <c r="C666" s="638"/>
      <c r="D666" s="624"/>
      <c r="E666" s="625"/>
      <c r="F666" s="632" t="s">
        <v>2438</v>
      </c>
      <c r="G666" s="633" t="s">
        <v>4964</v>
      </c>
      <c r="H666" s="628" t="s">
        <v>5321</v>
      </c>
      <c r="I666" s="629" t="s">
        <v>5322</v>
      </c>
    </row>
    <row r="667" spans="1:9" ht="25">
      <c r="A667" s="649" t="s">
        <v>4963</v>
      </c>
      <c r="B667" s="622" t="s">
        <v>3267</v>
      </c>
      <c r="C667" s="638"/>
      <c r="D667" s="624"/>
      <c r="E667" s="625"/>
      <c r="F667" s="632" t="s">
        <v>5310</v>
      </c>
      <c r="G667" s="633" t="s">
        <v>4964</v>
      </c>
      <c r="H667" s="628" t="s">
        <v>5321</v>
      </c>
      <c r="I667" s="629" t="s">
        <v>5322</v>
      </c>
    </row>
    <row r="668" spans="1:9" ht="25">
      <c r="A668" s="649" t="s">
        <v>4963</v>
      </c>
      <c r="B668" s="622" t="s">
        <v>3269</v>
      </c>
      <c r="C668" s="638"/>
      <c r="D668" s="624"/>
      <c r="E668" s="625"/>
      <c r="F668" s="632" t="s">
        <v>3312</v>
      </c>
      <c r="G668" s="633" t="s">
        <v>4964</v>
      </c>
      <c r="H668" s="628" t="s">
        <v>3270</v>
      </c>
      <c r="I668" s="629" t="s">
        <v>5322</v>
      </c>
    </row>
    <row r="669" spans="1:9" ht="25">
      <c r="A669" s="649" t="s">
        <v>4963</v>
      </c>
      <c r="B669" s="622" t="s">
        <v>3269</v>
      </c>
      <c r="C669" s="638"/>
      <c r="D669" s="624"/>
      <c r="E669" s="625"/>
      <c r="F669" s="632" t="s">
        <v>5305</v>
      </c>
      <c r="G669" s="633" t="s">
        <v>4964</v>
      </c>
      <c r="H669" s="628" t="s">
        <v>3270</v>
      </c>
      <c r="I669" s="629" t="s">
        <v>5322</v>
      </c>
    </row>
    <row r="670" spans="1:9" ht="37.5">
      <c r="A670" s="649" t="s">
        <v>4963</v>
      </c>
      <c r="B670" s="622" t="s">
        <v>3269</v>
      </c>
      <c r="C670" s="638"/>
      <c r="D670" s="624"/>
      <c r="E670" s="625"/>
      <c r="F670" s="632" t="s">
        <v>3282</v>
      </c>
      <c r="G670" s="633" t="s">
        <v>4964</v>
      </c>
      <c r="H670" s="628" t="s">
        <v>3270</v>
      </c>
      <c r="I670" s="629" t="s">
        <v>5325</v>
      </c>
    </row>
    <row r="671" spans="1:9" ht="50">
      <c r="A671" s="649" t="s">
        <v>4963</v>
      </c>
      <c r="B671" s="622" t="s">
        <v>3269</v>
      </c>
      <c r="C671" s="638"/>
      <c r="D671" s="624"/>
      <c r="E671" s="625"/>
      <c r="F671" s="632" t="s">
        <v>5032</v>
      </c>
      <c r="G671" s="633" t="s">
        <v>4964</v>
      </c>
      <c r="H671" s="628" t="s">
        <v>3270</v>
      </c>
      <c r="I671" s="629" t="s">
        <v>5326</v>
      </c>
    </row>
    <row r="672" spans="1:9" ht="25">
      <c r="A672" s="649" t="s">
        <v>4963</v>
      </c>
      <c r="B672" s="622" t="s">
        <v>3269</v>
      </c>
      <c r="C672" s="638"/>
      <c r="D672" s="624"/>
      <c r="E672" s="625"/>
      <c r="F672" s="632" t="s">
        <v>2438</v>
      </c>
      <c r="G672" s="633" t="s">
        <v>4964</v>
      </c>
      <c r="H672" s="628" t="s">
        <v>3270</v>
      </c>
      <c r="I672" s="629" t="s">
        <v>5322</v>
      </c>
    </row>
    <row r="673" spans="1:9" ht="25">
      <c r="A673" s="649" t="s">
        <v>4963</v>
      </c>
      <c r="B673" s="622" t="s">
        <v>3269</v>
      </c>
      <c r="C673" s="638"/>
      <c r="D673" s="624"/>
      <c r="E673" s="625"/>
      <c r="F673" s="632" t="s">
        <v>5310</v>
      </c>
      <c r="G673" s="633" t="s">
        <v>4964</v>
      </c>
      <c r="H673" s="628" t="s">
        <v>3270</v>
      </c>
      <c r="I673" s="629" t="s">
        <v>5322</v>
      </c>
    </row>
    <row r="674" spans="1:9" ht="25">
      <c r="A674" s="649" t="s">
        <v>4963</v>
      </c>
      <c r="B674" s="622" t="s">
        <v>3271</v>
      </c>
      <c r="C674" s="638"/>
      <c r="D674" s="624"/>
      <c r="E674" s="625"/>
      <c r="F674" s="632" t="s">
        <v>3312</v>
      </c>
      <c r="G674" s="633" t="s">
        <v>4964</v>
      </c>
      <c r="H674" s="628" t="s">
        <v>3272</v>
      </c>
      <c r="I674" s="629" t="s">
        <v>5322</v>
      </c>
    </row>
    <row r="675" spans="1:9" ht="25">
      <c r="A675" s="649" t="s">
        <v>4963</v>
      </c>
      <c r="B675" s="622" t="s">
        <v>3271</v>
      </c>
      <c r="C675" s="638"/>
      <c r="D675" s="624"/>
      <c r="E675" s="625"/>
      <c r="F675" s="632" t="s">
        <v>5305</v>
      </c>
      <c r="G675" s="633" t="s">
        <v>4964</v>
      </c>
      <c r="H675" s="628" t="s">
        <v>3272</v>
      </c>
      <c r="I675" s="629" t="s">
        <v>5322</v>
      </c>
    </row>
    <row r="676" spans="1:9" ht="37.5">
      <c r="A676" s="649" t="s">
        <v>4963</v>
      </c>
      <c r="B676" s="622" t="s">
        <v>3271</v>
      </c>
      <c r="C676" s="638"/>
      <c r="D676" s="624"/>
      <c r="E676" s="625"/>
      <c r="F676" s="632" t="s">
        <v>3282</v>
      </c>
      <c r="G676" s="633" t="s">
        <v>4964</v>
      </c>
      <c r="H676" s="628" t="s">
        <v>3272</v>
      </c>
      <c r="I676" s="629" t="s">
        <v>5327</v>
      </c>
    </row>
    <row r="677" spans="1:9" ht="50">
      <c r="A677" s="649" t="s">
        <v>4963</v>
      </c>
      <c r="B677" s="622" t="s">
        <v>3271</v>
      </c>
      <c r="C677" s="638"/>
      <c r="D677" s="624"/>
      <c r="E677" s="625"/>
      <c r="F677" s="632" t="s">
        <v>5032</v>
      </c>
      <c r="G677" s="633" t="s">
        <v>4964</v>
      </c>
      <c r="H677" s="628" t="s">
        <v>3272</v>
      </c>
      <c r="I677" s="629" t="s">
        <v>5328</v>
      </c>
    </row>
    <row r="678" spans="1:9" ht="25">
      <c r="A678" s="649" t="s">
        <v>4963</v>
      </c>
      <c r="B678" s="622" t="s">
        <v>3271</v>
      </c>
      <c r="C678" s="638"/>
      <c r="D678" s="624"/>
      <c r="E678" s="625"/>
      <c r="F678" s="632" t="s">
        <v>2438</v>
      </c>
      <c r="G678" s="633" t="s">
        <v>4964</v>
      </c>
      <c r="H678" s="628" t="s">
        <v>3272</v>
      </c>
      <c r="I678" s="629" t="s">
        <v>5322</v>
      </c>
    </row>
    <row r="679" spans="1:9" ht="25">
      <c r="A679" s="649" t="s">
        <v>4963</v>
      </c>
      <c r="B679" s="622" t="s">
        <v>3271</v>
      </c>
      <c r="C679" s="638"/>
      <c r="D679" s="624"/>
      <c r="E679" s="625"/>
      <c r="F679" s="632" t="s">
        <v>5310</v>
      </c>
      <c r="G679" s="633" t="s">
        <v>4964</v>
      </c>
      <c r="H679" s="628" t="s">
        <v>3272</v>
      </c>
      <c r="I679" s="629" t="s">
        <v>5322</v>
      </c>
    </row>
    <row r="680" spans="1:9" ht="25">
      <c r="A680" s="649" t="s">
        <v>4963</v>
      </c>
      <c r="B680" s="622" t="s">
        <v>3275</v>
      </c>
      <c r="C680" s="638"/>
      <c r="D680" s="624"/>
      <c r="E680" s="625"/>
      <c r="F680" s="632" t="s">
        <v>3312</v>
      </c>
      <c r="G680" s="633" t="s">
        <v>4964</v>
      </c>
      <c r="H680" s="628" t="s">
        <v>3276</v>
      </c>
      <c r="I680" s="629" t="s">
        <v>5322</v>
      </c>
    </row>
    <row r="681" spans="1:9" ht="25">
      <c r="A681" s="649" t="s">
        <v>4963</v>
      </c>
      <c r="B681" s="622" t="s">
        <v>3275</v>
      </c>
      <c r="C681" s="638"/>
      <c r="D681" s="624"/>
      <c r="E681" s="625"/>
      <c r="F681" s="632" t="s">
        <v>5305</v>
      </c>
      <c r="G681" s="633" t="s">
        <v>4964</v>
      </c>
      <c r="H681" s="628" t="s">
        <v>3276</v>
      </c>
      <c r="I681" s="629" t="s">
        <v>5322</v>
      </c>
    </row>
    <row r="682" spans="1:9" ht="37.5">
      <c r="A682" s="649" t="s">
        <v>4963</v>
      </c>
      <c r="B682" s="622" t="s">
        <v>3275</v>
      </c>
      <c r="C682" s="638"/>
      <c r="D682" s="624"/>
      <c r="E682" s="625"/>
      <c r="F682" s="632" t="s">
        <v>3282</v>
      </c>
      <c r="G682" s="633" t="s">
        <v>4964</v>
      </c>
      <c r="H682" s="628" t="s">
        <v>3276</v>
      </c>
      <c r="I682" s="629" t="s">
        <v>5327</v>
      </c>
    </row>
    <row r="683" spans="1:9" ht="50">
      <c r="A683" s="649" t="s">
        <v>4963</v>
      </c>
      <c r="B683" s="622" t="s">
        <v>3275</v>
      </c>
      <c r="C683" s="638"/>
      <c r="D683" s="624"/>
      <c r="E683" s="625"/>
      <c r="F683" s="632" t="s">
        <v>5032</v>
      </c>
      <c r="G683" s="633" t="s">
        <v>4964</v>
      </c>
      <c r="H683" s="628" t="s">
        <v>3276</v>
      </c>
      <c r="I683" s="629" t="s">
        <v>5326</v>
      </c>
    </row>
    <row r="684" spans="1:9" ht="25">
      <c r="A684" s="649" t="s">
        <v>4963</v>
      </c>
      <c r="B684" s="622" t="s">
        <v>3275</v>
      </c>
      <c r="C684" s="638"/>
      <c r="D684" s="624"/>
      <c r="E684" s="625"/>
      <c r="F684" s="632" t="s">
        <v>2438</v>
      </c>
      <c r="G684" s="633" t="s">
        <v>4964</v>
      </c>
      <c r="H684" s="628" t="s">
        <v>3276</v>
      </c>
      <c r="I684" s="629" t="s">
        <v>5322</v>
      </c>
    </row>
    <row r="685" spans="1:9" ht="25">
      <c r="A685" s="649" t="s">
        <v>4963</v>
      </c>
      <c r="B685" s="622" t="s">
        <v>3275</v>
      </c>
      <c r="C685" s="638"/>
      <c r="D685" s="624"/>
      <c r="E685" s="625"/>
      <c r="F685" s="632" t="s">
        <v>5310</v>
      </c>
      <c r="G685" s="633" t="s">
        <v>4964</v>
      </c>
      <c r="H685" s="628" t="s">
        <v>3276</v>
      </c>
      <c r="I685" s="629" t="s">
        <v>5322</v>
      </c>
    </row>
    <row r="686" spans="1:9" ht="25">
      <c r="A686" s="649" t="s">
        <v>4963</v>
      </c>
      <c r="B686" s="622" t="s">
        <v>3279</v>
      </c>
      <c r="C686" s="638"/>
      <c r="D686" s="624"/>
      <c r="E686" s="625"/>
      <c r="F686" s="632" t="s">
        <v>3312</v>
      </c>
      <c r="G686" s="633" t="s">
        <v>4964</v>
      </c>
      <c r="H686" s="628" t="s">
        <v>3280</v>
      </c>
      <c r="I686" s="629" t="s">
        <v>5322</v>
      </c>
    </row>
    <row r="687" spans="1:9" ht="25">
      <c r="A687" s="649" t="s">
        <v>4963</v>
      </c>
      <c r="B687" s="622" t="s">
        <v>3279</v>
      </c>
      <c r="C687" s="638"/>
      <c r="D687" s="624"/>
      <c r="E687" s="625"/>
      <c r="F687" s="632" t="s">
        <v>5305</v>
      </c>
      <c r="G687" s="633" t="s">
        <v>4964</v>
      </c>
      <c r="H687" s="628" t="s">
        <v>3280</v>
      </c>
      <c r="I687" s="629" t="s">
        <v>5322</v>
      </c>
    </row>
    <row r="688" spans="1:9" ht="37.5">
      <c r="A688" s="649" t="s">
        <v>4963</v>
      </c>
      <c r="B688" s="622" t="s">
        <v>3279</v>
      </c>
      <c r="C688" s="638"/>
      <c r="D688" s="624"/>
      <c r="E688" s="625"/>
      <c r="F688" s="632" t="s">
        <v>3282</v>
      </c>
      <c r="G688" s="633" t="s">
        <v>4964</v>
      </c>
      <c r="H688" s="628" t="s">
        <v>3280</v>
      </c>
      <c r="I688" s="629" t="s">
        <v>5329</v>
      </c>
    </row>
    <row r="689" spans="1:9" ht="50">
      <c r="A689" s="649" t="s">
        <v>4963</v>
      </c>
      <c r="B689" s="622" t="s">
        <v>3279</v>
      </c>
      <c r="C689" s="638"/>
      <c r="D689" s="624"/>
      <c r="E689" s="625"/>
      <c r="F689" s="632" t="s">
        <v>5032</v>
      </c>
      <c r="G689" s="633" t="s">
        <v>4964</v>
      </c>
      <c r="H689" s="628" t="s">
        <v>3280</v>
      </c>
      <c r="I689" s="629" t="s">
        <v>5330</v>
      </c>
    </row>
    <row r="690" spans="1:9" ht="25">
      <c r="A690" s="649" t="s">
        <v>4963</v>
      </c>
      <c r="B690" s="622" t="s">
        <v>3279</v>
      </c>
      <c r="C690" s="638"/>
      <c r="D690" s="624"/>
      <c r="E690" s="625"/>
      <c r="F690" s="632" t="s">
        <v>2438</v>
      </c>
      <c r="G690" s="633" t="s">
        <v>4964</v>
      </c>
      <c r="H690" s="628" t="s">
        <v>3280</v>
      </c>
      <c r="I690" s="629" t="s">
        <v>5322</v>
      </c>
    </row>
    <row r="691" spans="1:9" ht="25">
      <c r="A691" s="649" t="s">
        <v>4963</v>
      </c>
      <c r="B691" s="622" t="s">
        <v>3279</v>
      </c>
      <c r="C691" s="638"/>
      <c r="D691" s="624"/>
      <c r="E691" s="625"/>
      <c r="F691" s="632" t="s">
        <v>5310</v>
      </c>
      <c r="G691" s="633" t="s">
        <v>4964</v>
      </c>
      <c r="H691" s="628" t="s">
        <v>3280</v>
      </c>
      <c r="I691" s="629" t="s">
        <v>5322</v>
      </c>
    </row>
    <row r="692" spans="1:9" ht="25">
      <c r="A692" s="649" t="s">
        <v>4963</v>
      </c>
      <c r="B692" s="622" t="s">
        <v>3284</v>
      </c>
      <c r="C692" s="638"/>
      <c r="D692" s="624"/>
      <c r="E692" s="625"/>
      <c r="F692" s="632" t="s">
        <v>3312</v>
      </c>
      <c r="G692" s="633" t="s">
        <v>4964</v>
      </c>
      <c r="H692" s="628" t="s">
        <v>5331</v>
      </c>
      <c r="I692" s="629" t="s">
        <v>5322</v>
      </c>
    </row>
    <row r="693" spans="1:9" ht="25">
      <c r="A693" s="649" t="s">
        <v>4963</v>
      </c>
      <c r="B693" s="622" t="s">
        <v>3284</v>
      </c>
      <c r="C693" s="638"/>
      <c r="D693" s="624"/>
      <c r="E693" s="625"/>
      <c r="F693" s="632" t="s">
        <v>5305</v>
      </c>
      <c r="G693" s="633" t="s">
        <v>4964</v>
      </c>
      <c r="H693" s="628" t="s">
        <v>5331</v>
      </c>
      <c r="I693" s="629" t="s">
        <v>5322</v>
      </c>
    </row>
    <row r="694" spans="1:9" ht="37.5">
      <c r="A694" s="649" t="s">
        <v>4963</v>
      </c>
      <c r="B694" s="622" t="s">
        <v>3284</v>
      </c>
      <c r="C694" s="638"/>
      <c r="D694" s="624"/>
      <c r="E694" s="625"/>
      <c r="F694" s="632" t="s">
        <v>3282</v>
      </c>
      <c r="G694" s="633" t="s">
        <v>4964</v>
      </c>
      <c r="H694" s="628" t="s">
        <v>5331</v>
      </c>
      <c r="I694" s="629" t="s">
        <v>5325</v>
      </c>
    </row>
    <row r="695" spans="1:9" ht="50">
      <c r="A695" s="649" t="s">
        <v>4963</v>
      </c>
      <c r="B695" s="622" t="s">
        <v>3284</v>
      </c>
      <c r="C695" s="638"/>
      <c r="D695" s="624"/>
      <c r="E695" s="625"/>
      <c r="F695" s="632" t="s">
        <v>5032</v>
      </c>
      <c r="G695" s="633" t="s">
        <v>4964</v>
      </c>
      <c r="H695" s="628" t="s">
        <v>5331</v>
      </c>
      <c r="I695" s="629" t="s">
        <v>5332</v>
      </c>
    </row>
    <row r="696" spans="1:9" ht="25">
      <c r="A696" s="649" t="s">
        <v>4963</v>
      </c>
      <c r="B696" s="622" t="s">
        <v>3284</v>
      </c>
      <c r="C696" s="638"/>
      <c r="D696" s="624"/>
      <c r="E696" s="625"/>
      <c r="F696" s="632" t="s">
        <v>2438</v>
      </c>
      <c r="G696" s="633" t="s">
        <v>4964</v>
      </c>
      <c r="H696" s="628" t="s">
        <v>5331</v>
      </c>
      <c r="I696" s="629" t="s">
        <v>5322</v>
      </c>
    </row>
    <row r="697" spans="1:9" ht="25">
      <c r="A697" s="649" t="s">
        <v>4963</v>
      </c>
      <c r="B697" s="622" t="s">
        <v>3284</v>
      </c>
      <c r="C697" s="638"/>
      <c r="D697" s="624"/>
      <c r="E697" s="625"/>
      <c r="F697" s="632" t="s">
        <v>5310</v>
      </c>
      <c r="G697" s="633" t="s">
        <v>4964</v>
      </c>
      <c r="H697" s="628" t="s">
        <v>5331</v>
      </c>
      <c r="I697" s="629" t="s">
        <v>5322</v>
      </c>
    </row>
    <row r="698" spans="1:9" ht="25">
      <c r="A698" s="649" t="s">
        <v>4963</v>
      </c>
      <c r="B698" s="622" t="s">
        <v>3288</v>
      </c>
      <c r="C698" s="638"/>
      <c r="D698" s="624"/>
      <c r="E698" s="625"/>
      <c r="F698" s="632" t="s">
        <v>3312</v>
      </c>
      <c r="G698" s="633" t="s">
        <v>4964</v>
      </c>
      <c r="H698" s="628" t="s">
        <v>5333</v>
      </c>
      <c r="I698" s="629" t="s">
        <v>5322</v>
      </c>
    </row>
    <row r="699" spans="1:9" ht="25">
      <c r="A699" s="649" t="s">
        <v>4963</v>
      </c>
      <c r="B699" s="622" t="s">
        <v>3288</v>
      </c>
      <c r="C699" s="638"/>
      <c r="D699" s="624"/>
      <c r="E699" s="625"/>
      <c r="F699" s="632" t="s">
        <v>5305</v>
      </c>
      <c r="G699" s="633" t="s">
        <v>4964</v>
      </c>
      <c r="H699" s="628" t="s">
        <v>5333</v>
      </c>
      <c r="I699" s="629" t="s">
        <v>5322</v>
      </c>
    </row>
    <row r="700" spans="1:9" ht="37.5">
      <c r="A700" s="649" t="s">
        <v>4963</v>
      </c>
      <c r="B700" s="622" t="s">
        <v>3288</v>
      </c>
      <c r="C700" s="638"/>
      <c r="D700" s="624"/>
      <c r="E700" s="625"/>
      <c r="F700" s="632" t="s">
        <v>3282</v>
      </c>
      <c r="G700" s="633" t="s">
        <v>4964</v>
      </c>
      <c r="H700" s="628" t="s">
        <v>5333</v>
      </c>
      <c r="I700" s="629" t="s">
        <v>5325</v>
      </c>
    </row>
    <row r="701" spans="1:9" ht="50">
      <c r="A701" s="649" t="s">
        <v>4963</v>
      </c>
      <c r="B701" s="622" t="s">
        <v>3288</v>
      </c>
      <c r="C701" s="638"/>
      <c r="D701" s="624"/>
      <c r="E701" s="625"/>
      <c r="F701" s="632" t="s">
        <v>5032</v>
      </c>
      <c r="G701" s="633" t="s">
        <v>4964</v>
      </c>
      <c r="H701" s="628" t="s">
        <v>5333</v>
      </c>
      <c r="I701" s="629" t="s">
        <v>5334</v>
      </c>
    </row>
    <row r="702" spans="1:9" ht="25">
      <c r="A702" s="649" t="s">
        <v>4963</v>
      </c>
      <c r="B702" s="622" t="s">
        <v>3288</v>
      </c>
      <c r="C702" s="638"/>
      <c r="D702" s="624"/>
      <c r="E702" s="625"/>
      <c r="F702" s="632" t="s">
        <v>2438</v>
      </c>
      <c r="G702" s="633" t="s">
        <v>4964</v>
      </c>
      <c r="H702" s="628" t="s">
        <v>5333</v>
      </c>
      <c r="I702" s="629" t="s">
        <v>5322</v>
      </c>
    </row>
    <row r="703" spans="1:9" ht="25">
      <c r="A703" s="649" t="s">
        <v>4963</v>
      </c>
      <c r="B703" s="622" t="s">
        <v>3288</v>
      </c>
      <c r="C703" s="638"/>
      <c r="D703" s="624"/>
      <c r="E703" s="625"/>
      <c r="F703" s="632" t="s">
        <v>5310</v>
      </c>
      <c r="G703" s="633" t="s">
        <v>4964</v>
      </c>
      <c r="H703" s="628" t="s">
        <v>5333</v>
      </c>
      <c r="I703" s="629" t="s">
        <v>5322</v>
      </c>
    </row>
    <row r="704" spans="1:9" ht="25">
      <c r="A704" s="649" t="s">
        <v>4963</v>
      </c>
      <c r="B704" s="622" t="s">
        <v>3291</v>
      </c>
      <c r="C704" s="631"/>
      <c r="D704" s="624"/>
      <c r="E704" s="625"/>
      <c r="F704" s="632" t="s">
        <v>3312</v>
      </c>
      <c r="G704" s="633" t="s">
        <v>4964</v>
      </c>
      <c r="H704" s="628" t="s">
        <v>5333</v>
      </c>
      <c r="I704" s="629" t="s">
        <v>5322</v>
      </c>
    </row>
    <row r="705" spans="1:9" ht="25">
      <c r="A705" s="649" t="s">
        <v>4963</v>
      </c>
      <c r="B705" s="622" t="s">
        <v>3291</v>
      </c>
      <c r="C705" s="631"/>
      <c r="D705" s="635"/>
      <c r="E705" s="634"/>
      <c r="F705" s="632" t="s">
        <v>5305</v>
      </c>
      <c r="G705" s="633" t="s">
        <v>4964</v>
      </c>
      <c r="H705" s="628" t="s">
        <v>5333</v>
      </c>
      <c r="I705" s="629" t="s">
        <v>5322</v>
      </c>
    </row>
    <row r="706" spans="1:9" ht="37.5">
      <c r="A706" s="649" t="s">
        <v>4963</v>
      </c>
      <c r="B706" s="622" t="s">
        <v>3291</v>
      </c>
      <c r="C706" s="631"/>
      <c r="D706" s="624"/>
      <c r="E706" s="625"/>
      <c r="F706" s="632" t="s">
        <v>3282</v>
      </c>
      <c r="G706" s="633" t="s">
        <v>4964</v>
      </c>
      <c r="H706" s="628" t="s">
        <v>5333</v>
      </c>
      <c r="I706" s="629" t="s">
        <v>5335</v>
      </c>
    </row>
    <row r="707" spans="1:9" ht="50">
      <c r="A707" s="649" t="s">
        <v>4963</v>
      </c>
      <c r="B707" s="622" t="s">
        <v>3291</v>
      </c>
      <c r="C707" s="631"/>
      <c r="D707" s="635"/>
      <c r="E707" s="634"/>
      <c r="F707" s="632" t="s">
        <v>5032</v>
      </c>
      <c r="G707" s="633" t="s">
        <v>4964</v>
      </c>
      <c r="H707" s="628" t="s">
        <v>5333</v>
      </c>
      <c r="I707" s="629" t="s">
        <v>5336</v>
      </c>
    </row>
    <row r="708" spans="1:9" ht="25">
      <c r="A708" s="649" t="s">
        <v>4963</v>
      </c>
      <c r="B708" s="622" t="s">
        <v>3291</v>
      </c>
      <c r="C708" s="631"/>
      <c r="D708" s="624"/>
      <c r="E708" s="625"/>
      <c r="F708" s="632" t="s">
        <v>2438</v>
      </c>
      <c r="G708" s="633" t="s">
        <v>4964</v>
      </c>
      <c r="H708" s="628" t="s">
        <v>5333</v>
      </c>
      <c r="I708" s="629" t="s">
        <v>5322</v>
      </c>
    </row>
    <row r="709" spans="1:9" ht="25">
      <c r="A709" s="649" t="s">
        <v>4963</v>
      </c>
      <c r="B709" s="622" t="s">
        <v>3291</v>
      </c>
      <c r="C709" s="637"/>
      <c r="D709" s="635"/>
      <c r="E709" s="634"/>
      <c r="F709" s="632" t="s">
        <v>5310</v>
      </c>
      <c r="G709" s="633" t="s">
        <v>4964</v>
      </c>
      <c r="H709" s="628" t="s">
        <v>5333</v>
      </c>
      <c r="I709" s="629" t="s">
        <v>5322</v>
      </c>
    </row>
    <row r="710" spans="1:9" ht="25">
      <c r="A710" s="649" t="s">
        <v>4963</v>
      </c>
      <c r="B710" s="622" t="s">
        <v>3293</v>
      </c>
      <c r="C710" s="638"/>
      <c r="D710" s="624"/>
      <c r="E710" s="625"/>
      <c r="F710" s="632" t="s">
        <v>3312</v>
      </c>
      <c r="G710" s="633" t="s">
        <v>4964</v>
      </c>
      <c r="H710" s="628" t="s">
        <v>5337</v>
      </c>
      <c r="I710" s="629" t="s">
        <v>5322</v>
      </c>
    </row>
    <row r="711" spans="1:9" ht="25">
      <c r="A711" s="649" t="s">
        <v>4963</v>
      </c>
      <c r="B711" s="622" t="s">
        <v>3293</v>
      </c>
      <c r="C711" s="638"/>
      <c r="D711" s="624"/>
      <c r="E711" s="625"/>
      <c r="F711" s="632" t="s">
        <v>5305</v>
      </c>
      <c r="G711" s="633" t="s">
        <v>4964</v>
      </c>
      <c r="H711" s="628" t="s">
        <v>5337</v>
      </c>
      <c r="I711" s="629" t="s">
        <v>5322</v>
      </c>
    </row>
    <row r="712" spans="1:9" ht="37.5">
      <c r="A712" s="649" t="s">
        <v>4963</v>
      </c>
      <c r="B712" s="622" t="s">
        <v>3293</v>
      </c>
      <c r="C712" s="638"/>
      <c r="D712" s="624"/>
      <c r="E712" s="625"/>
      <c r="F712" s="632" t="s">
        <v>3282</v>
      </c>
      <c r="G712" s="633" t="s">
        <v>4964</v>
      </c>
      <c r="H712" s="628" t="s">
        <v>5337</v>
      </c>
      <c r="I712" s="629" t="s">
        <v>5338</v>
      </c>
    </row>
    <row r="713" spans="1:9" ht="50">
      <c r="A713" s="649" t="s">
        <v>4963</v>
      </c>
      <c r="B713" s="622" t="s">
        <v>3293</v>
      </c>
      <c r="C713" s="638"/>
      <c r="D713" s="624"/>
      <c r="E713" s="625"/>
      <c r="F713" s="632" t="s">
        <v>5032</v>
      </c>
      <c r="G713" s="633" t="s">
        <v>4964</v>
      </c>
      <c r="H713" s="628" t="s">
        <v>5337</v>
      </c>
      <c r="I713" s="629" t="s">
        <v>5336</v>
      </c>
    </row>
    <row r="714" spans="1:9" ht="25">
      <c r="A714" s="649" t="s">
        <v>4963</v>
      </c>
      <c r="B714" s="622" t="s">
        <v>3293</v>
      </c>
      <c r="C714" s="638"/>
      <c r="D714" s="624"/>
      <c r="E714" s="625"/>
      <c r="F714" s="632" t="s">
        <v>2438</v>
      </c>
      <c r="G714" s="633" t="s">
        <v>4964</v>
      </c>
      <c r="H714" s="628" t="s">
        <v>5337</v>
      </c>
      <c r="I714" s="629" t="s">
        <v>5322</v>
      </c>
    </row>
    <row r="715" spans="1:9" ht="25">
      <c r="A715" s="649" t="s">
        <v>4963</v>
      </c>
      <c r="B715" s="622" t="s">
        <v>3293</v>
      </c>
      <c r="C715" s="638"/>
      <c r="D715" s="624"/>
      <c r="E715" s="625"/>
      <c r="F715" s="632" t="s">
        <v>5310</v>
      </c>
      <c r="G715" s="633" t="s">
        <v>4964</v>
      </c>
      <c r="H715" s="628" t="s">
        <v>5337</v>
      </c>
      <c r="I715" s="629" t="s">
        <v>5322</v>
      </c>
    </row>
    <row r="716" spans="1:9" ht="25">
      <c r="A716" s="649" t="s">
        <v>4963</v>
      </c>
      <c r="B716" s="622" t="s">
        <v>3296</v>
      </c>
      <c r="C716" s="638"/>
      <c r="D716" s="624"/>
      <c r="E716" s="625"/>
      <c r="F716" s="632" t="s">
        <v>3312</v>
      </c>
      <c r="G716" s="633" t="s">
        <v>4964</v>
      </c>
      <c r="H716" s="628" t="s">
        <v>5339</v>
      </c>
      <c r="I716" s="629" t="s">
        <v>5322</v>
      </c>
    </row>
    <row r="717" spans="1:9" ht="25">
      <c r="A717" s="649" t="s">
        <v>4963</v>
      </c>
      <c r="B717" s="622" t="s">
        <v>3296</v>
      </c>
      <c r="C717" s="638"/>
      <c r="D717" s="624"/>
      <c r="E717" s="625"/>
      <c r="F717" s="632" t="s">
        <v>5305</v>
      </c>
      <c r="G717" s="633" t="s">
        <v>4964</v>
      </c>
      <c r="H717" s="628" t="s">
        <v>5339</v>
      </c>
      <c r="I717" s="629" t="s">
        <v>5322</v>
      </c>
    </row>
    <row r="718" spans="1:9" ht="37.5">
      <c r="A718" s="649" t="s">
        <v>4963</v>
      </c>
      <c r="B718" s="622" t="s">
        <v>3296</v>
      </c>
      <c r="C718" s="638"/>
      <c r="D718" s="624"/>
      <c r="E718" s="625"/>
      <c r="F718" s="632" t="s">
        <v>3282</v>
      </c>
      <c r="G718" s="633" t="s">
        <v>4964</v>
      </c>
      <c r="H718" s="628" t="s">
        <v>5339</v>
      </c>
      <c r="I718" s="629" t="s">
        <v>5340</v>
      </c>
    </row>
    <row r="719" spans="1:9" ht="50">
      <c r="A719" s="649" t="s">
        <v>4963</v>
      </c>
      <c r="B719" s="622" t="s">
        <v>3296</v>
      </c>
      <c r="C719" s="638"/>
      <c r="D719" s="624"/>
      <c r="E719" s="625"/>
      <c r="F719" s="632" t="s">
        <v>5032</v>
      </c>
      <c r="G719" s="633" t="s">
        <v>4964</v>
      </c>
      <c r="H719" s="628" t="s">
        <v>5339</v>
      </c>
      <c r="I719" s="629" t="s">
        <v>5341</v>
      </c>
    </row>
    <row r="720" spans="1:9" ht="25">
      <c r="A720" s="649" t="s">
        <v>4963</v>
      </c>
      <c r="B720" s="622" t="s">
        <v>3296</v>
      </c>
      <c r="C720" s="638"/>
      <c r="D720" s="624"/>
      <c r="E720" s="625"/>
      <c r="F720" s="632" t="s">
        <v>2438</v>
      </c>
      <c r="G720" s="633" t="s">
        <v>4964</v>
      </c>
      <c r="H720" s="628" t="s">
        <v>5339</v>
      </c>
      <c r="I720" s="629" t="s">
        <v>5322</v>
      </c>
    </row>
    <row r="721" spans="1:9" ht="25">
      <c r="A721" s="649" t="s">
        <v>4963</v>
      </c>
      <c r="B721" s="622" t="s">
        <v>3296</v>
      </c>
      <c r="C721" s="638"/>
      <c r="D721" s="624"/>
      <c r="E721" s="625"/>
      <c r="F721" s="632" t="s">
        <v>5310</v>
      </c>
      <c r="G721" s="633" t="s">
        <v>4964</v>
      </c>
      <c r="H721" s="628" t="s">
        <v>5339</v>
      </c>
      <c r="I721" s="629" t="s">
        <v>5322</v>
      </c>
    </row>
    <row r="722" spans="1:9" ht="25">
      <c r="A722" s="649" t="s">
        <v>4963</v>
      </c>
      <c r="B722" s="622" t="s">
        <v>3298</v>
      </c>
      <c r="C722" s="638"/>
      <c r="D722" s="624"/>
      <c r="E722" s="625"/>
      <c r="F722" s="632" t="s">
        <v>3312</v>
      </c>
      <c r="G722" s="633" t="s">
        <v>4964</v>
      </c>
      <c r="H722" s="628" t="s">
        <v>5339</v>
      </c>
      <c r="I722" s="629" t="s">
        <v>5322</v>
      </c>
    </row>
    <row r="723" spans="1:9" ht="25">
      <c r="A723" s="649" t="s">
        <v>4963</v>
      </c>
      <c r="B723" s="622" t="s">
        <v>3298</v>
      </c>
      <c r="C723" s="638"/>
      <c r="D723" s="624"/>
      <c r="E723" s="625"/>
      <c r="F723" s="632" t="s">
        <v>5305</v>
      </c>
      <c r="G723" s="633" t="s">
        <v>4964</v>
      </c>
      <c r="H723" s="628" t="s">
        <v>5339</v>
      </c>
      <c r="I723" s="629" t="s">
        <v>5322</v>
      </c>
    </row>
    <row r="724" spans="1:9" ht="37.5">
      <c r="A724" s="649" t="s">
        <v>4963</v>
      </c>
      <c r="B724" s="622" t="s">
        <v>3298</v>
      </c>
      <c r="C724" s="638"/>
      <c r="D724" s="624"/>
      <c r="E724" s="625"/>
      <c r="F724" s="632" t="s">
        <v>3282</v>
      </c>
      <c r="G724" s="633" t="s">
        <v>4964</v>
      </c>
      <c r="H724" s="628" t="s">
        <v>5339</v>
      </c>
      <c r="I724" s="629" t="s">
        <v>5342</v>
      </c>
    </row>
    <row r="725" spans="1:9" ht="37.5">
      <c r="A725" s="649" t="s">
        <v>4963</v>
      </c>
      <c r="B725" s="622" t="s">
        <v>3298</v>
      </c>
      <c r="C725" s="638"/>
      <c r="D725" s="624"/>
      <c r="E725" s="625"/>
      <c r="F725" s="632" t="s">
        <v>5032</v>
      </c>
      <c r="G725" s="633" t="s">
        <v>4964</v>
      </c>
      <c r="H725" s="628" t="s">
        <v>5339</v>
      </c>
      <c r="I725" s="629" t="s">
        <v>5343</v>
      </c>
    </row>
    <row r="726" spans="1:9" ht="25">
      <c r="A726" s="649" t="s">
        <v>4963</v>
      </c>
      <c r="B726" s="622" t="s">
        <v>3298</v>
      </c>
      <c r="C726" s="638"/>
      <c r="D726" s="624"/>
      <c r="E726" s="625"/>
      <c r="F726" s="632" t="s">
        <v>2438</v>
      </c>
      <c r="G726" s="633" t="s">
        <v>4964</v>
      </c>
      <c r="H726" s="628" t="s">
        <v>5339</v>
      </c>
      <c r="I726" s="629" t="s">
        <v>5322</v>
      </c>
    </row>
    <row r="727" spans="1:9" ht="25">
      <c r="A727" s="649" t="s">
        <v>4963</v>
      </c>
      <c r="B727" s="622" t="s">
        <v>3298</v>
      </c>
      <c r="C727" s="638"/>
      <c r="D727" s="624"/>
      <c r="E727" s="625"/>
      <c r="F727" s="632" t="s">
        <v>5310</v>
      </c>
      <c r="G727" s="633" t="s">
        <v>4964</v>
      </c>
      <c r="H727" s="628" t="s">
        <v>5339</v>
      </c>
      <c r="I727" s="629" t="s">
        <v>5322</v>
      </c>
    </row>
    <row r="728" spans="1:9" ht="25">
      <c r="A728" s="649" t="s">
        <v>4963</v>
      </c>
      <c r="B728" s="622" t="s">
        <v>3301</v>
      </c>
      <c r="C728" s="638"/>
      <c r="D728" s="624"/>
      <c r="E728" s="625"/>
      <c r="F728" s="632" t="s">
        <v>3312</v>
      </c>
      <c r="G728" s="633" t="s">
        <v>4964</v>
      </c>
      <c r="H728" s="628" t="s">
        <v>5344</v>
      </c>
      <c r="I728" s="629" t="s">
        <v>5322</v>
      </c>
    </row>
    <row r="729" spans="1:9" ht="25">
      <c r="A729" s="649" t="s">
        <v>4963</v>
      </c>
      <c r="B729" s="622" t="s">
        <v>3301</v>
      </c>
      <c r="C729" s="638"/>
      <c r="D729" s="624"/>
      <c r="E729" s="625"/>
      <c r="F729" s="632" t="s">
        <v>5305</v>
      </c>
      <c r="G729" s="633" t="s">
        <v>4964</v>
      </c>
      <c r="H729" s="628" t="s">
        <v>5344</v>
      </c>
      <c r="I729" s="629" t="s">
        <v>5322</v>
      </c>
    </row>
    <row r="730" spans="1:9" ht="37.5">
      <c r="A730" s="649" t="s">
        <v>4963</v>
      </c>
      <c r="B730" s="622" t="s">
        <v>3301</v>
      </c>
      <c r="C730" s="638"/>
      <c r="D730" s="624"/>
      <c r="E730" s="625"/>
      <c r="F730" s="632" t="s">
        <v>3282</v>
      </c>
      <c r="G730" s="633" t="s">
        <v>4964</v>
      </c>
      <c r="H730" s="628" t="s">
        <v>5344</v>
      </c>
      <c r="I730" s="629" t="s">
        <v>5345</v>
      </c>
    </row>
    <row r="731" spans="1:9" ht="50">
      <c r="A731" s="649" t="s">
        <v>4963</v>
      </c>
      <c r="B731" s="622" t="s">
        <v>3301</v>
      </c>
      <c r="C731" s="638"/>
      <c r="D731" s="624"/>
      <c r="E731" s="625"/>
      <c r="F731" s="632" t="s">
        <v>5032</v>
      </c>
      <c r="G731" s="633" t="s">
        <v>4964</v>
      </c>
      <c r="H731" s="628" t="s">
        <v>5344</v>
      </c>
      <c r="I731" s="629" t="s">
        <v>5334</v>
      </c>
    </row>
    <row r="732" spans="1:9" ht="25">
      <c r="A732" s="649" t="s">
        <v>4963</v>
      </c>
      <c r="B732" s="622" t="s">
        <v>3301</v>
      </c>
      <c r="C732" s="638"/>
      <c r="D732" s="624"/>
      <c r="E732" s="625"/>
      <c r="F732" s="632" t="s">
        <v>2438</v>
      </c>
      <c r="G732" s="633" t="s">
        <v>4964</v>
      </c>
      <c r="H732" s="628" t="s">
        <v>5344</v>
      </c>
      <c r="I732" s="629" t="s">
        <v>5322</v>
      </c>
    </row>
    <row r="733" spans="1:9" ht="25">
      <c r="A733" s="649" t="s">
        <v>4963</v>
      </c>
      <c r="B733" s="622" t="s">
        <v>3301</v>
      </c>
      <c r="C733" s="638"/>
      <c r="D733" s="624"/>
      <c r="E733" s="625"/>
      <c r="F733" s="632" t="s">
        <v>5310</v>
      </c>
      <c r="G733" s="633" t="s">
        <v>4964</v>
      </c>
      <c r="H733" s="628" t="s">
        <v>5344</v>
      </c>
      <c r="I733" s="629" t="s">
        <v>5322</v>
      </c>
    </row>
    <row r="734" spans="1:9" ht="25">
      <c r="A734" s="649" t="s">
        <v>4963</v>
      </c>
      <c r="B734" s="622" t="s">
        <v>3308</v>
      </c>
      <c r="C734" s="638"/>
      <c r="D734" s="624"/>
      <c r="E734" s="625"/>
      <c r="F734" s="632" t="s">
        <v>3312</v>
      </c>
      <c r="G734" s="633" t="s">
        <v>4964</v>
      </c>
      <c r="H734" s="628" t="s">
        <v>5346</v>
      </c>
      <c r="I734" s="629" t="s">
        <v>5322</v>
      </c>
    </row>
    <row r="735" spans="1:9" ht="25">
      <c r="A735" s="649" t="s">
        <v>4963</v>
      </c>
      <c r="B735" s="622" t="s">
        <v>3308</v>
      </c>
      <c r="C735" s="638"/>
      <c r="D735" s="624"/>
      <c r="E735" s="625"/>
      <c r="F735" s="632" t="s">
        <v>5305</v>
      </c>
      <c r="G735" s="633" t="s">
        <v>4964</v>
      </c>
      <c r="H735" s="628" t="s">
        <v>5346</v>
      </c>
      <c r="I735" s="629" t="s">
        <v>5322</v>
      </c>
    </row>
    <row r="736" spans="1:9" ht="37.5">
      <c r="A736" s="649" t="s">
        <v>4963</v>
      </c>
      <c r="B736" s="622" t="s">
        <v>3308</v>
      </c>
      <c r="C736" s="638"/>
      <c r="D736" s="624"/>
      <c r="E736" s="625"/>
      <c r="F736" s="632" t="s">
        <v>3282</v>
      </c>
      <c r="G736" s="633" t="s">
        <v>4964</v>
      </c>
      <c r="H736" s="628" t="s">
        <v>5346</v>
      </c>
      <c r="I736" s="629" t="s">
        <v>5347</v>
      </c>
    </row>
    <row r="737" spans="1:9" ht="50">
      <c r="A737" s="649" t="s">
        <v>4963</v>
      </c>
      <c r="B737" s="622" t="s">
        <v>3308</v>
      </c>
      <c r="C737" s="638"/>
      <c r="D737" s="624"/>
      <c r="E737" s="625"/>
      <c r="F737" s="632" t="s">
        <v>5032</v>
      </c>
      <c r="G737" s="633" t="s">
        <v>4964</v>
      </c>
      <c r="H737" s="628" t="s">
        <v>5346</v>
      </c>
      <c r="I737" s="629" t="s">
        <v>5348</v>
      </c>
    </row>
    <row r="738" spans="1:9" ht="25">
      <c r="A738" s="649" t="s">
        <v>4963</v>
      </c>
      <c r="B738" s="622" t="s">
        <v>3308</v>
      </c>
      <c r="C738" s="638"/>
      <c r="D738" s="624"/>
      <c r="E738" s="625"/>
      <c r="F738" s="632" t="s">
        <v>2438</v>
      </c>
      <c r="G738" s="633" t="s">
        <v>4964</v>
      </c>
      <c r="H738" s="628" t="s">
        <v>5346</v>
      </c>
      <c r="I738" s="629" t="s">
        <v>5322</v>
      </c>
    </row>
    <row r="739" spans="1:9" ht="25">
      <c r="A739" s="649" t="s">
        <v>4963</v>
      </c>
      <c r="B739" s="622" t="s">
        <v>3308</v>
      </c>
      <c r="C739" s="638"/>
      <c r="D739" s="624"/>
      <c r="E739" s="625"/>
      <c r="F739" s="632" t="s">
        <v>5310</v>
      </c>
      <c r="G739" s="633" t="s">
        <v>4964</v>
      </c>
      <c r="H739" s="628" t="s">
        <v>5346</v>
      </c>
      <c r="I739" s="629" t="s">
        <v>5322</v>
      </c>
    </row>
    <row r="740" spans="1:9" ht="25">
      <c r="A740" s="649" t="s">
        <v>4963</v>
      </c>
      <c r="B740" s="622" t="s">
        <v>3311</v>
      </c>
      <c r="C740" s="638"/>
      <c r="D740" s="624"/>
      <c r="E740" s="625"/>
      <c r="F740" s="632" t="s">
        <v>3312</v>
      </c>
      <c r="G740" s="633" t="s">
        <v>4964</v>
      </c>
      <c r="H740" s="628" t="s">
        <v>5349</v>
      </c>
      <c r="I740" s="629" t="s">
        <v>5322</v>
      </c>
    </row>
    <row r="741" spans="1:9" ht="25">
      <c r="A741" s="649" t="s">
        <v>4963</v>
      </c>
      <c r="B741" s="622" t="s">
        <v>3311</v>
      </c>
      <c r="C741" s="638"/>
      <c r="D741" s="624"/>
      <c r="E741" s="625"/>
      <c r="F741" s="632" t="s">
        <v>5305</v>
      </c>
      <c r="G741" s="633" t="s">
        <v>4964</v>
      </c>
      <c r="H741" s="628" t="s">
        <v>5349</v>
      </c>
      <c r="I741" s="629" t="s">
        <v>5322</v>
      </c>
    </row>
    <row r="742" spans="1:9" ht="37.5">
      <c r="A742" s="649" t="s">
        <v>4963</v>
      </c>
      <c r="B742" s="622" t="s">
        <v>3311</v>
      </c>
      <c r="C742" s="638"/>
      <c r="D742" s="624"/>
      <c r="E742" s="625"/>
      <c r="F742" s="632" t="s">
        <v>3282</v>
      </c>
      <c r="G742" s="633" t="s">
        <v>4964</v>
      </c>
      <c r="H742" s="628" t="s">
        <v>5349</v>
      </c>
      <c r="I742" s="629" t="s">
        <v>5350</v>
      </c>
    </row>
    <row r="743" spans="1:9" ht="50">
      <c r="A743" s="649" t="s">
        <v>4963</v>
      </c>
      <c r="B743" s="622" t="s">
        <v>3311</v>
      </c>
      <c r="C743" s="638"/>
      <c r="D743" s="624"/>
      <c r="E743" s="625"/>
      <c r="F743" s="632" t="s">
        <v>5032</v>
      </c>
      <c r="G743" s="633" t="s">
        <v>4964</v>
      </c>
      <c r="H743" s="628" t="s">
        <v>5349</v>
      </c>
      <c r="I743" s="629" t="s">
        <v>5334</v>
      </c>
    </row>
    <row r="744" spans="1:9" ht="25">
      <c r="A744" s="649" t="s">
        <v>4963</v>
      </c>
      <c r="B744" s="622" t="s">
        <v>3311</v>
      </c>
      <c r="C744" s="638"/>
      <c r="D744" s="624"/>
      <c r="E744" s="625"/>
      <c r="F744" s="632" t="s">
        <v>2438</v>
      </c>
      <c r="G744" s="633" t="s">
        <v>4964</v>
      </c>
      <c r="H744" s="628" t="s">
        <v>5349</v>
      </c>
      <c r="I744" s="629" t="s">
        <v>5322</v>
      </c>
    </row>
    <row r="745" spans="1:9" ht="25">
      <c r="A745" s="649" t="s">
        <v>4963</v>
      </c>
      <c r="B745" s="622" t="s">
        <v>3311</v>
      </c>
      <c r="C745" s="638"/>
      <c r="D745" s="624"/>
      <c r="E745" s="625"/>
      <c r="F745" s="632" t="s">
        <v>5310</v>
      </c>
      <c r="G745" s="633" t="s">
        <v>4964</v>
      </c>
      <c r="H745" s="628" t="s">
        <v>5349</v>
      </c>
      <c r="I745" s="629" t="s">
        <v>5322</v>
      </c>
    </row>
    <row r="746" spans="1:9" ht="25">
      <c r="A746" s="649" t="s">
        <v>4963</v>
      </c>
      <c r="B746" s="622" t="s">
        <v>3315</v>
      </c>
      <c r="C746" s="638"/>
      <c r="D746" s="624"/>
      <c r="E746" s="625"/>
      <c r="F746" s="632" t="s">
        <v>3312</v>
      </c>
      <c r="G746" s="633" t="s">
        <v>4964</v>
      </c>
      <c r="H746" s="628" t="s">
        <v>3316</v>
      </c>
      <c r="I746" s="629" t="s">
        <v>5322</v>
      </c>
    </row>
    <row r="747" spans="1:9" ht="25">
      <c r="A747" s="649" t="s">
        <v>4963</v>
      </c>
      <c r="B747" s="622" t="s">
        <v>3315</v>
      </c>
      <c r="C747" s="638"/>
      <c r="D747" s="624"/>
      <c r="E747" s="625"/>
      <c r="F747" s="632" t="s">
        <v>5305</v>
      </c>
      <c r="G747" s="633" t="s">
        <v>4964</v>
      </c>
      <c r="H747" s="628" t="s">
        <v>3316</v>
      </c>
      <c r="I747" s="629" t="s">
        <v>5322</v>
      </c>
    </row>
    <row r="748" spans="1:9" ht="37.5">
      <c r="A748" s="649" t="s">
        <v>4963</v>
      </c>
      <c r="B748" s="622" t="s">
        <v>3315</v>
      </c>
      <c r="C748" s="638"/>
      <c r="D748" s="624"/>
      <c r="E748" s="625"/>
      <c r="F748" s="632" t="s">
        <v>3282</v>
      </c>
      <c r="G748" s="633" t="s">
        <v>4964</v>
      </c>
      <c r="H748" s="628" t="s">
        <v>3316</v>
      </c>
      <c r="I748" s="629" t="s">
        <v>5351</v>
      </c>
    </row>
    <row r="749" spans="1:9" ht="50">
      <c r="A749" s="649" t="s">
        <v>4963</v>
      </c>
      <c r="B749" s="622" t="s">
        <v>3315</v>
      </c>
      <c r="C749" s="638"/>
      <c r="D749" s="624"/>
      <c r="E749" s="625"/>
      <c r="F749" s="632" t="s">
        <v>5032</v>
      </c>
      <c r="G749" s="633" t="s">
        <v>4964</v>
      </c>
      <c r="H749" s="628" t="s">
        <v>3316</v>
      </c>
      <c r="I749" s="629" t="s">
        <v>5328</v>
      </c>
    </row>
    <row r="750" spans="1:9" ht="25">
      <c r="A750" s="649" t="s">
        <v>4963</v>
      </c>
      <c r="B750" s="622" t="s">
        <v>3315</v>
      </c>
      <c r="C750" s="638"/>
      <c r="D750" s="624"/>
      <c r="E750" s="625"/>
      <c r="F750" s="632" t="s">
        <v>2438</v>
      </c>
      <c r="G750" s="633" t="s">
        <v>4964</v>
      </c>
      <c r="H750" s="628" t="s">
        <v>3316</v>
      </c>
      <c r="I750" s="629" t="s">
        <v>5322</v>
      </c>
    </row>
    <row r="751" spans="1:9" ht="25">
      <c r="A751" s="649" t="s">
        <v>4963</v>
      </c>
      <c r="B751" s="622" t="s">
        <v>3315</v>
      </c>
      <c r="C751" s="638"/>
      <c r="D751" s="624"/>
      <c r="E751" s="625"/>
      <c r="F751" s="632" t="s">
        <v>5310</v>
      </c>
      <c r="G751" s="633" t="s">
        <v>4964</v>
      </c>
      <c r="H751" s="628" t="s">
        <v>3316</v>
      </c>
      <c r="I751" s="629" t="s">
        <v>5322</v>
      </c>
    </row>
    <row r="752" spans="1:9" ht="25">
      <c r="A752" s="649" t="s">
        <v>4963</v>
      </c>
      <c r="B752" s="622" t="s">
        <v>3315</v>
      </c>
      <c r="C752" s="638"/>
      <c r="D752" s="639"/>
      <c r="E752" s="640"/>
      <c r="F752" s="632" t="s">
        <v>5352</v>
      </c>
      <c r="G752" s="633" t="s">
        <v>4964</v>
      </c>
      <c r="H752" s="628" t="s">
        <v>3316</v>
      </c>
      <c r="I752" s="629" t="s">
        <v>5322</v>
      </c>
    </row>
    <row r="753" spans="1:9" ht="25">
      <c r="A753" s="649" t="s">
        <v>4963</v>
      </c>
      <c r="B753" s="622" t="s">
        <v>3330</v>
      </c>
      <c r="C753" s="631"/>
      <c r="D753" s="624"/>
      <c r="E753" s="625"/>
      <c r="F753" s="632" t="s">
        <v>3312</v>
      </c>
      <c r="G753" s="633" t="s">
        <v>4964</v>
      </c>
      <c r="H753" s="628" t="s">
        <v>3332</v>
      </c>
      <c r="I753" s="629" t="s">
        <v>5322</v>
      </c>
    </row>
    <row r="754" spans="1:9" ht="37.5">
      <c r="A754" s="649" t="s">
        <v>4963</v>
      </c>
      <c r="B754" s="622" t="s">
        <v>3330</v>
      </c>
      <c r="C754" s="631"/>
      <c r="D754" s="624"/>
      <c r="E754" s="625"/>
      <c r="F754" s="632" t="s">
        <v>3282</v>
      </c>
      <c r="G754" s="633" t="s">
        <v>4964</v>
      </c>
      <c r="H754" s="628" t="s">
        <v>3332</v>
      </c>
      <c r="I754" s="629" t="s">
        <v>5323</v>
      </c>
    </row>
    <row r="755" spans="1:9" ht="25">
      <c r="A755" s="649" t="s">
        <v>4963</v>
      </c>
      <c r="B755" s="622" t="s">
        <v>3330</v>
      </c>
      <c r="C755" s="623"/>
      <c r="D755" s="624"/>
      <c r="E755" s="625"/>
      <c r="F755" s="632" t="s">
        <v>2438</v>
      </c>
      <c r="G755" s="633" t="s">
        <v>4964</v>
      </c>
      <c r="H755" s="628" t="s">
        <v>3332</v>
      </c>
      <c r="I755" s="629" t="s">
        <v>5322</v>
      </c>
    </row>
    <row r="756" spans="1:9" ht="25">
      <c r="A756" s="649" t="s">
        <v>4963</v>
      </c>
      <c r="B756" s="622" t="s">
        <v>3338</v>
      </c>
      <c r="C756" s="660"/>
      <c r="D756" s="624"/>
      <c r="E756" s="625"/>
      <c r="F756" s="632" t="s">
        <v>3312</v>
      </c>
      <c r="G756" s="633" t="s">
        <v>4964</v>
      </c>
      <c r="H756" s="628" t="s">
        <v>5353</v>
      </c>
      <c r="I756" s="629" t="s">
        <v>5354</v>
      </c>
    </row>
    <row r="757" spans="1:9" ht="37.5">
      <c r="A757" s="649" t="s">
        <v>4963</v>
      </c>
      <c r="B757" s="622" t="s">
        <v>3338</v>
      </c>
      <c r="C757" s="660"/>
      <c r="D757" s="624"/>
      <c r="E757" s="625"/>
      <c r="F757" s="632" t="s">
        <v>3282</v>
      </c>
      <c r="G757" s="633" t="s">
        <v>4964</v>
      </c>
      <c r="H757" s="628" t="s">
        <v>5353</v>
      </c>
      <c r="I757" s="629" t="s">
        <v>5345</v>
      </c>
    </row>
    <row r="758" spans="1:9" ht="25">
      <c r="A758" s="649" t="s">
        <v>4963</v>
      </c>
      <c r="B758" s="622" t="s">
        <v>3338</v>
      </c>
      <c r="C758" s="660"/>
      <c r="D758" s="624"/>
      <c r="E758" s="625"/>
      <c r="F758" s="632" t="s">
        <v>2438</v>
      </c>
      <c r="G758" s="633" t="s">
        <v>4964</v>
      </c>
      <c r="H758" s="628" t="s">
        <v>5353</v>
      </c>
      <c r="I758" s="629" t="s">
        <v>5354</v>
      </c>
    </row>
    <row r="759" spans="1:9" ht="25">
      <c r="A759" s="649" t="s">
        <v>4963</v>
      </c>
      <c r="B759" s="622" t="s">
        <v>3345</v>
      </c>
      <c r="C759" s="660"/>
      <c r="D759" s="624"/>
      <c r="E759" s="625"/>
      <c r="F759" s="632" t="s">
        <v>3312</v>
      </c>
      <c r="G759" s="633" t="s">
        <v>4964</v>
      </c>
      <c r="H759" s="628" t="s">
        <v>5355</v>
      </c>
      <c r="I759" s="629" t="s">
        <v>5354</v>
      </c>
    </row>
    <row r="760" spans="1:9" ht="37.5">
      <c r="A760" s="649" t="s">
        <v>4963</v>
      </c>
      <c r="B760" s="622" t="s">
        <v>3345</v>
      </c>
      <c r="C760" s="660"/>
      <c r="D760" s="624"/>
      <c r="E760" s="625"/>
      <c r="F760" s="632" t="s">
        <v>3282</v>
      </c>
      <c r="G760" s="633" t="s">
        <v>4964</v>
      </c>
      <c r="H760" s="628" t="s">
        <v>5355</v>
      </c>
      <c r="I760" s="629" t="s">
        <v>5356</v>
      </c>
    </row>
    <row r="761" spans="1:9" ht="25">
      <c r="A761" s="649" t="s">
        <v>4963</v>
      </c>
      <c r="B761" s="622" t="s">
        <v>3345</v>
      </c>
      <c r="C761" s="660"/>
      <c r="D761" s="624"/>
      <c r="E761" s="625"/>
      <c r="F761" s="632" t="s">
        <v>2438</v>
      </c>
      <c r="G761" s="633" t="s">
        <v>4964</v>
      </c>
      <c r="H761" s="628" t="s">
        <v>5355</v>
      </c>
      <c r="I761" s="629" t="s">
        <v>5354</v>
      </c>
    </row>
    <row r="762" spans="1:9" ht="25">
      <c r="A762" s="649" t="s">
        <v>4963</v>
      </c>
      <c r="B762" s="622" t="s">
        <v>3355</v>
      </c>
      <c r="C762" s="660"/>
      <c r="D762" s="624"/>
      <c r="E762" s="625"/>
      <c r="F762" s="632" t="s">
        <v>3312</v>
      </c>
      <c r="G762" s="633" t="s">
        <v>4964</v>
      </c>
      <c r="H762" s="628" t="s">
        <v>5357</v>
      </c>
      <c r="I762" s="629" t="s">
        <v>5354</v>
      </c>
    </row>
    <row r="763" spans="1:9" ht="37.5">
      <c r="A763" s="649" t="s">
        <v>4963</v>
      </c>
      <c r="B763" s="622" t="s">
        <v>3355</v>
      </c>
      <c r="C763" s="660"/>
      <c r="D763" s="624"/>
      <c r="E763" s="625"/>
      <c r="F763" s="632" t="s">
        <v>3282</v>
      </c>
      <c r="G763" s="633" t="s">
        <v>4964</v>
      </c>
      <c r="H763" s="628" t="s">
        <v>5357</v>
      </c>
      <c r="I763" s="629" t="s">
        <v>5343</v>
      </c>
    </row>
    <row r="764" spans="1:9" ht="25">
      <c r="A764" s="649" t="s">
        <v>4963</v>
      </c>
      <c r="B764" s="622" t="s">
        <v>3355</v>
      </c>
      <c r="C764" s="660"/>
      <c r="D764" s="624"/>
      <c r="E764" s="625"/>
      <c r="F764" s="632" t="s">
        <v>2438</v>
      </c>
      <c r="G764" s="633" t="s">
        <v>4964</v>
      </c>
      <c r="H764" s="628" t="s">
        <v>5357</v>
      </c>
      <c r="I764" s="629" t="s">
        <v>5354</v>
      </c>
    </row>
    <row r="765" spans="1:9" ht="25">
      <c r="A765" s="649" t="s">
        <v>4963</v>
      </c>
      <c r="B765" s="622" t="s">
        <v>3359</v>
      </c>
      <c r="C765" s="660"/>
      <c r="D765" s="624"/>
      <c r="E765" s="625"/>
      <c r="F765" s="632" t="s">
        <v>3312</v>
      </c>
      <c r="G765" s="633" t="s">
        <v>4964</v>
      </c>
      <c r="H765" s="628" t="s">
        <v>5358</v>
      </c>
      <c r="I765" s="629" t="s">
        <v>5354</v>
      </c>
    </row>
    <row r="766" spans="1:9" ht="37.5">
      <c r="A766" s="649" t="s">
        <v>4963</v>
      </c>
      <c r="B766" s="622" t="s">
        <v>3359</v>
      </c>
      <c r="C766" s="660"/>
      <c r="D766" s="624"/>
      <c r="E766" s="625"/>
      <c r="F766" s="632" t="s">
        <v>3282</v>
      </c>
      <c r="G766" s="633" t="s">
        <v>4964</v>
      </c>
      <c r="H766" s="628" t="s">
        <v>5358</v>
      </c>
      <c r="I766" s="629" t="s">
        <v>5356</v>
      </c>
    </row>
    <row r="767" spans="1:9" ht="25">
      <c r="A767" s="649" t="s">
        <v>4963</v>
      </c>
      <c r="B767" s="622" t="s">
        <v>3359</v>
      </c>
      <c r="C767" s="660"/>
      <c r="D767" s="624"/>
      <c r="E767" s="625"/>
      <c r="F767" s="632" t="s">
        <v>2438</v>
      </c>
      <c r="G767" s="633" t="s">
        <v>4964</v>
      </c>
      <c r="H767" s="628" t="s">
        <v>5358</v>
      </c>
      <c r="I767" s="629" t="s">
        <v>5354</v>
      </c>
    </row>
    <row r="768" spans="1:9" ht="25">
      <c r="A768" s="649" t="s">
        <v>4963</v>
      </c>
      <c r="B768" s="622" t="s">
        <v>3365</v>
      </c>
      <c r="C768" s="660"/>
      <c r="D768" s="624"/>
      <c r="E768" s="625"/>
      <c r="F768" s="632" t="s">
        <v>3312</v>
      </c>
      <c r="G768" s="633" t="s">
        <v>4964</v>
      </c>
      <c r="H768" s="628" t="s">
        <v>3366</v>
      </c>
      <c r="I768" s="629" t="s">
        <v>5359</v>
      </c>
    </row>
    <row r="769" spans="1:9" ht="37.5">
      <c r="A769" s="649" t="s">
        <v>4963</v>
      </c>
      <c r="B769" s="622" t="s">
        <v>3365</v>
      </c>
      <c r="C769" s="660"/>
      <c r="D769" s="624"/>
      <c r="E769" s="625"/>
      <c r="F769" s="632" t="s">
        <v>3282</v>
      </c>
      <c r="G769" s="633" t="s">
        <v>4964</v>
      </c>
      <c r="H769" s="628" t="s">
        <v>3366</v>
      </c>
      <c r="I769" s="629" t="s">
        <v>5360</v>
      </c>
    </row>
    <row r="770" spans="1:9" ht="25">
      <c r="A770" s="649" t="s">
        <v>4963</v>
      </c>
      <c r="B770" s="622" t="s">
        <v>3365</v>
      </c>
      <c r="C770" s="660"/>
      <c r="D770" s="624"/>
      <c r="E770" s="625"/>
      <c r="F770" s="632" t="s">
        <v>2438</v>
      </c>
      <c r="G770" s="633" t="s">
        <v>4964</v>
      </c>
      <c r="H770" s="628" t="s">
        <v>3366</v>
      </c>
      <c r="I770" s="629" t="s">
        <v>5359</v>
      </c>
    </row>
    <row r="771" spans="1:9" ht="25">
      <c r="A771" s="649" t="s">
        <v>4963</v>
      </c>
      <c r="B771" s="622" t="s">
        <v>3369</v>
      </c>
      <c r="C771" s="660"/>
      <c r="D771" s="624"/>
      <c r="E771" s="625"/>
      <c r="F771" s="632" t="s">
        <v>3312</v>
      </c>
      <c r="G771" s="633" t="s">
        <v>4964</v>
      </c>
      <c r="H771" s="628" t="s">
        <v>5361</v>
      </c>
      <c r="I771" s="629" t="s">
        <v>5354</v>
      </c>
    </row>
    <row r="772" spans="1:9" ht="37.5">
      <c r="A772" s="649" t="s">
        <v>4963</v>
      </c>
      <c r="B772" s="622" t="s">
        <v>3369</v>
      </c>
      <c r="C772" s="660"/>
      <c r="D772" s="624"/>
      <c r="E772" s="625"/>
      <c r="F772" s="632" t="s">
        <v>3282</v>
      </c>
      <c r="G772" s="633" t="s">
        <v>4964</v>
      </c>
      <c r="H772" s="628" t="s">
        <v>5361</v>
      </c>
      <c r="I772" s="629" t="s">
        <v>5356</v>
      </c>
    </row>
    <row r="773" spans="1:9" ht="25">
      <c r="A773" s="649" t="s">
        <v>4963</v>
      </c>
      <c r="B773" s="622" t="s">
        <v>3369</v>
      </c>
      <c r="C773" s="660"/>
      <c r="D773" s="624"/>
      <c r="E773" s="625"/>
      <c r="F773" s="632" t="s">
        <v>2438</v>
      </c>
      <c r="G773" s="633" t="s">
        <v>4964</v>
      </c>
      <c r="H773" s="628" t="s">
        <v>5361</v>
      </c>
      <c r="I773" s="629" t="s">
        <v>5362</v>
      </c>
    </row>
    <row r="774" spans="1:9" ht="13">
      <c r="A774" s="649" t="s">
        <v>4963</v>
      </c>
      <c r="B774" s="622" t="s">
        <v>3372</v>
      </c>
      <c r="C774" s="638"/>
      <c r="D774" s="624"/>
      <c r="E774" s="625"/>
      <c r="F774" s="632" t="s">
        <v>52</v>
      </c>
      <c r="G774" s="633" t="s">
        <v>4964</v>
      </c>
      <c r="H774" s="628" t="s">
        <v>5363</v>
      </c>
      <c r="I774" s="629" t="s">
        <v>5010</v>
      </c>
    </row>
    <row r="775" spans="1:9" ht="13">
      <c r="A775" s="649" t="s">
        <v>4963</v>
      </c>
      <c r="B775" s="622" t="s">
        <v>3372</v>
      </c>
      <c r="C775" s="638"/>
      <c r="D775" s="635"/>
      <c r="E775" s="634"/>
      <c r="F775" s="632" t="s">
        <v>4975</v>
      </c>
      <c r="G775" s="633" t="s">
        <v>4964</v>
      </c>
      <c r="H775" s="628" t="s">
        <v>5363</v>
      </c>
      <c r="I775" s="629" t="s">
        <v>5010</v>
      </c>
    </row>
    <row r="776" spans="1:9" ht="25">
      <c r="A776" s="649" t="s">
        <v>4963</v>
      </c>
      <c r="B776" s="622" t="s">
        <v>3372</v>
      </c>
      <c r="C776" s="638"/>
      <c r="D776" s="624"/>
      <c r="E776" s="625"/>
      <c r="F776" s="632" t="s">
        <v>445</v>
      </c>
      <c r="G776" s="633" t="s">
        <v>4964</v>
      </c>
      <c r="H776" s="628" t="s">
        <v>5363</v>
      </c>
      <c r="I776" s="629" t="s">
        <v>5364</v>
      </c>
    </row>
    <row r="777" spans="1:9" ht="37.5">
      <c r="A777" s="649" t="s">
        <v>4963</v>
      </c>
      <c r="B777" s="622" t="s">
        <v>3372</v>
      </c>
      <c r="C777" s="638"/>
      <c r="D777" s="635"/>
      <c r="E777" s="634"/>
      <c r="F777" s="632" t="s">
        <v>4976</v>
      </c>
      <c r="G777" s="633" t="s">
        <v>4964</v>
      </c>
      <c r="H777" s="628" t="s">
        <v>5363</v>
      </c>
      <c r="I777" s="629" t="s">
        <v>5365</v>
      </c>
    </row>
    <row r="778" spans="1:9" ht="13">
      <c r="A778" s="649" t="s">
        <v>4963</v>
      </c>
      <c r="B778" s="622" t="s">
        <v>3372</v>
      </c>
      <c r="C778" s="638"/>
      <c r="D778" s="624"/>
      <c r="E778" s="625"/>
      <c r="F778" s="632" t="s">
        <v>447</v>
      </c>
      <c r="G778" s="633" t="s">
        <v>4964</v>
      </c>
      <c r="H778" s="628" t="s">
        <v>5363</v>
      </c>
      <c r="I778" s="629" t="s">
        <v>5010</v>
      </c>
    </row>
    <row r="779" spans="1:9" ht="13">
      <c r="A779" s="649" t="s">
        <v>4963</v>
      </c>
      <c r="B779" s="622" t="s">
        <v>3372</v>
      </c>
      <c r="C779" s="638"/>
      <c r="D779" s="635"/>
      <c r="E779" s="634"/>
      <c r="F779" s="632" t="s">
        <v>4978</v>
      </c>
      <c r="G779" s="633" t="s">
        <v>4964</v>
      </c>
      <c r="H779" s="628" t="s">
        <v>5363</v>
      </c>
      <c r="I779" s="629" t="s">
        <v>5010</v>
      </c>
    </row>
    <row r="780" spans="1:9" ht="62.5">
      <c r="A780" s="649" t="s">
        <v>4963</v>
      </c>
      <c r="B780" s="622" t="s">
        <v>3378</v>
      </c>
      <c r="C780" s="623" t="s">
        <v>465</v>
      </c>
      <c r="D780" s="639"/>
      <c r="E780" s="640"/>
      <c r="F780" s="633" t="s">
        <v>52</v>
      </c>
      <c r="G780" s="633" t="s">
        <v>4964</v>
      </c>
      <c r="H780" s="628" t="s">
        <v>5366</v>
      </c>
      <c r="I780" s="629" t="s">
        <v>5367</v>
      </c>
    </row>
    <row r="781" spans="1:9" ht="62.5">
      <c r="A781" s="649" t="s">
        <v>4963</v>
      </c>
      <c r="B781" s="661" t="s">
        <v>3378</v>
      </c>
      <c r="C781" s="662"/>
      <c r="D781" s="639"/>
      <c r="E781" s="640"/>
      <c r="F781" s="663" t="s">
        <v>5368</v>
      </c>
      <c r="G781" s="650" t="s">
        <v>4964</v>
      </c>
      <c r="H781" s="664" t="s">
        <v>5366</v>
      </c>
      <c r="I781" s="664" t="s">
        <v>5369</v>
      </c>
    </row>
    <row r="782" spans="1:9" ht="62.5">
      <c r="A782" s="649" t="s">
        <v>4963</v>
      </c>
      <c r="B782" s="622" t="s">
        <v>3378</v>
      </c>
      <c r="C782" s="623" t="s">
        <v>465</v>
      </c>
      <c r="D782" s="639"/>
      <c r="E782" s="640"/>
      <c r="F782" s="626" t="s">
        <v>1519</v>
      </c>
      <c r="G782" s="633" t="s">
        <v>4964</v>
      </c>
      <c r="H782" s="628" t="s">
        <v>5366</v>
      </c>
      <c r="I782" s="629" t="s">
        <v>5369</v>
      </c>
    </row>
    <row r="783" spans="1:9" ht="62.5">
      <c r="A783" s="649" t="s">
        <v>19</v>
      </c>
      <c r="B783" s="622" t="s">
        <v>3446</v>
      </c>
      <c r="C783" s="665"/>
      <c r="D783" s="666"/>
      <c r="E783" s="666"/>
      <c r="F783" s="626" t="s">
        <v>1519</v>
      </c>
      <c r="G783" s="633" t="s">
        <v>4964</v>
      </c>
      <c r="H783" s="646" t="s">
        <v>5370</v>
      </c>
      <c r="I783" s="629" t="s">
        <v>3463</v>
      </c>
    </row>
    <row r="784" spans="1:9" ht="62.5">
      <c r="A784" s="649" t="s">
        <v>19</v>
      </c>
      <c r="B784" s="622" t="s">
        <v>3446</v>
      </c>
      <c r="C784" s="665"/>
      <c r="D784" s="666"/>
      <c r="E784" s="666"/>
      <c r="F784" s="626" t="s">
        <v>3461</v>
      </c>
      <c r="G784" s="633" t="s">
        <v>4964</v>
      </c>
      <c r="H784" s="646" t="s">
        <v>5370</v>
      </c>
      <c r="I784" s="629" t="s">
        <v>5371</v>
      </c>
    </row>
  </sheetData>
  <sheetProtection password="EF6F" sheet="1"/>
  <mergeCells count="1">
    <mergeCell ref="A1:I1"/>
  </mergeCells>
  <hyperlinks>
    <hyperlink ref="B114" location="'&quot;&quot;'!A6" display="NOTE           When Utilizing this procedure code       Click HERE " xr:uid="{00000000-0004-0000-2400-000000000000}"/>
    <hyperlink ref="B120" location="'&quot;&quot;'!A6" display="NOTE           When Utilizing this procedure code       Click HERE " xr:uid="{00000000-0004-0000-2400-000001000000}"/>
  </hyperlinks>
  <pageMargins left="0.2" right="0.2" top="0.25" bottom="0.25" header="0.3" footer="0.3"/>
  <pageSetup scale="9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1"/>
  <dimension ref="B1:IL328"/>
  <sheetViews>
    <sheetView showGridLines="0" showRowColHeaders="0" workbookViewId="0"/>
  </sheetViews>
  <sheetFormatPr defaultColWidth="8.7265625" defaultRowHeight="12.5"/>
  <cols>
    <col min="1" max="1" width="2.7265625" customWidth="1"/>
    <col min="2" max="2" width="11.453125" customWidth="1"/>
    <col min="3" max="3" width="7" bestFit="1" customWidth="1"/>
    <col min="4" max="4" width="10.7265625" bestFit="1" customWidth="1"/>
    <col min="5" max="5" width="11.453125" customWidth="1"/>
    <col min="6" max="6" width="16.1796875" customWidth="1"/>
    <col min="7" max="7" width="10.1796875" bestFit="1" customWidth="1"/>
    <col min="8" max="8" width="10.7265625" bestFit="1" customWidth="1"/>
    <col min="9" max="9" width="69.453125" customWidth="1"/>
    <col min="10" max="10" width="55.453125" customWidth="1"/>
  </cols>
  <sheetData>
    <row r="1" spans="2:246" ht="36" customHeight="1">
      <c r="B1" s="667"/>
      <c r="C1" s="766"/>
      <c r="D1" s="767"/>
      <c r="E1" s="1967" t="s">
        <v>5372</v>
      </c>
      <c r="F1" s="1729"/>
      <c r="G1" s="1729"/>
      <c r="H1" s="1729"/>
      <c r="I1" s="767"/>
      <c r="J1" s="767"/>
    </row>
    <row r="2" spans="2:246" ht="13">
      <c r="B2" s="741"/>
      <c r="C2" s="742"/>
      <c r="D2" s="743"/>
      <c r="E2" s="741"/>
      <c r="F2" s="744"/>
      <c r="G2" s="741"/>
      <c r="H2" s="741"/>
      <c r="I2" s="744"/>
      <c r="J2" s="744"/>
    </row>
    <row r="3" spans="2:246" ht="15">
      <c r="B3" s="741"/>
      <c r="C3" s="745"/>
      <c r="D3" s="776" t="s">
        <v>5373</v>
      </c>
      <c r="E3" s="741"/>
      <c r="F3" s="746"/>
      <c r="G3" s="741"/>
      <c r="H3" s="741"/>
      <c r="I3" s="747"/>
      <c r="J3" s="748"/>
    </row>
    <row r="4" spans="2:246" s="152" customFormat="1" ht="13">
      <c r="B4" s="749"/>
      <c r="C4" s="750"/>
      <c r="D4" s="768"/>
      <c r="E4" s="1378"/>
      <c r="F4" s="1379"/>
      <c r="G4" s="1380"/>
      <c r="H4" s="1380"/>
      <c r="I4" s="751"/>
      <c r="J4" s="1643"/>
      <c r="K4" s="600"/>
    </row>
    <row r="5" spans="2:246" s="152" customFormat="1" ht="15.5">
      <c r="B5" s="749"/>
      <c r="C5" s="752"/>
      <c r="D5" s="772" t="s">
        <v>5374</v>
      </c>
      <c r="E5" s="1378"/>
      <c r="F5" s="1379"/>
      <c r="G5" s="1380"/>
      <c r="H5" s="1380"/>
      <c r="I5" s="753"/>
      <c r="J5" s="1643"/>
      <c r="K5" s="600"/>
    </row>
    <row r="6" spans="2:246" s="152" customFormat="1" ht="15.5">
      <c r="B6" s="749"/>
      <c r="C6" s="752"/>
      <c r="D6" s="773" t="s">
        <v>5375</v>
      </c>
      <c r="E6" s="1378"/>
      <c r="F6" s="1379"/>
      <c r="G6" s="1380"/>
      <c r="H6" s="1380"/>
      <c r="I6" s="753"/>
      <c r="J6" s="1643"/>
      <c r="K6" s="600"/>
    </row>
    <row r="7" spans="2:246" s="152" customFormat="1" ht="15.5">
      <c r="B7" s="749"/>
      <c r="C7" s="752"/>
      <c r="D7" s="350" t="s">
        <v>5376</v>
      </c>
      <c r="E7" s="1378"/>
      <c r="F7" s="1379"/>
      <c r="G7" s="1380"/>
      <c r="H7" s="1380"/>
      <c r="I7" s="753"/>
      <c r="J7" s="1643"/>
      <c r="K7" s="600"/>
    </row>
    <row r="8" spans="2:246" s="152" customFormat="1" ht="15.5">
      <c r="B8" s="749"/>
      <c r="C8" s="754"/>
      <c r="D8" s="769" t="s">
        <v>5377</v>
      </c>
      <c r="E8" s="1378"/>
      <c r="F8" s="1379"/>
      <c r="G8" s="1380"/>
      <c r="H8" s="1380"/>
      <c r="I8" s="753"/>
      <c r="J8" s="1643"/>
      <c r="K8" s="600"/>
    </row>
    <row r="9" spans="2:246" s="152" customFormat="1" ht="15.5">
      <c r="B9" s="749"/>
      <c r="C9" s="754"/>
      <c r="D9" s="769" t="s">
        <v>5378</v>
      </c>
      <c r="E9" s="1378"/>
      <c r="F9" s="1379"/>
      <c r="G9" s="1380"/>
      <c r="H9" s="1380"/>
      <c r="I9" s="753"/>
      <c r="J9" s="1643"/>
      <c r="K9" s="600"/>
    </row>
    <row r="10" spans="2:246" ht="15.5">
      <c r="B10" s="741"/>
      <c r="C10" s="745"/>
      <c r="D10" s="770" t="s">
        <v>5379</v>
      </c>
      <c r="E10" s="741"/>
      <c r="F10" s="746"/>
      <c r="G10" s="741"/>
      <c r="H10" s="741"/>
      <c r="I10" s="748"/>
      <c r="J10" s="748"/>
    </row>
    <row r="11" spans="2:246" ht="15.5">
      <c r="B11" s="746"/>
      <c r="C11" s="742"/>
      <c r="D11" s="770" t="s">
        <v>5380</v>
      </c>
      <c r="E11" s="741"/>
      <c r="F11" s="741"/>
      <c r="G11" s="741"/>
      <c r="H11" s="741"/>
      <c r="I11" s="747"/>
      <c r="J11" s="748"/>
      <c r="K11" s="256"/>
      <c r="L11" s="256"/>
      <c r="M11" s="256"/>
      <c r="N11" s="256"/>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7"/>
      <c r="CA11" s="547"/>
      <c r="CB11" s="547"/>
      <c r="CC11" s="547"/>
      <c r="CD11" s="547"/>
      <c r="CE11" s="547"/>
      <c r="CF11" s="547"/>
      <c r="CG11" s="547"/>
      <c r="CH11" s="547"/>
      <c r="CI11" s="547"/>
      <c r="CJ11" s="547"/>
      <c r="CK11" s="547"/>
      <c r="CL11" s="547"/>
      <c r="CM11" s="547"/>
      <c r="CN11" s="547"/>
      <c r="CO11" s="547"/>
      <c r="CP11" s="547"/>
      <c r="CQ11" s="547"/>
      <c r="CR11" s="547"/>
      <c r="CS11" s="547"/>
      <c r="CT11" s="547"/>
      <c r="CU11" s="547"/>
      <c r="CV11" s="547"/>
      <c r="CW11" s="547"/>
      <c r="CX11" s="547"/>
      <c r="CY11" s="547"/>
      <c r="CZ11" s="547"/>
      <c r="DA11" s="547"/>
      <c r="DB11" s="547"/>
      <c r="DC11" s="547"/>
      <c r="DD11" s="547"/>
      <c r="DE11" s="547"/>
      <c r="DF11" s="547"/>
      <c r="DG11" s="547"/>
      <c r="DH11" s="547"/>
      <c r="DI11" s="547"/>
      <c r="DJ11" s="547"/>
      <c r="DK11" s="547"/>
      <c r="DL11" s="547"/>
      <c r="DM11" s="547"/>
      <c r="DN11" s="547"/>
      <c r="DO11" s="547"/>
      <c r="DP11" s="547"/>
      <c r="DQ11" s="547"/>
      <c r="DR11" s="547"/>
      <c r="DS11" s="547"/>
      <c r="DT11" s="547"/>
      <c r="DU11" s="547"/>
      <c r="DV11" s="547"/>
      <c r="DW11" s="547"/>
      <c r="DX11" s="547"/>
      <c r="DY11" s="547"/>
      <c r="DZ11" s="547"/>
      <c r="EA11" s="547"/>
      <c r="EB11" s="547"/>
      <c r="EC11" s="547"/>
      <c r="ED11" s="547"/>
      <c r="EE11" s="547"/>
      <c r="EF11" s="547"/>
      <c r="EG11" s="547"/>
      <c r="EH11" s="547"/>
      <c r="EI11" s="547"/>
      <c r="EJ11" s="547"/>
      <c r="EK11" s="547"/>
      <c r="EL11" s="547"/>
      <c r="EM11" s="547"/>
      <c r="EN11" s="547"/>
      <c r="EO11" s="547"/>
      <c r="EP11" s="547"/>
      <c r="EQ11" s="547"/>
      <c r="ER11" s="547"/>
      <c r="ES11" s="547"/>
      <c r="ET11" s="547"/>
      <c r="EU11" s="547"/>
      <c r="EV11" s="547"/>
      <c r="EW11" s="547"/>
      <c r="EX11" s="547"/>
      <c r="EY11" s="547"/>
      <c r="EZ11" s="547"/>
      <c r="FA11" s="547"/>
      <c r="FB11" s="547"/>
      <c r="FC11" s="547"/>
      <c r="FD11" s="547"/>
      <c r="FE11" s="547"/>
      <c r="FF11" s="547"/>
      <c r="FG11" s="547"/>
      <c r="FH11" s="547"/>
      <c r="FI11" s="547"/>
      <c r="FJ11" s="547"/>
      <c r="FK11" s="547"/>
      <c r="FL11" s="547"/>
      <c r="FM11" s="547"/>
      <c r="FN11" s="547"/>
      <c r="FO11" s="547"/>
      <c r="FP11" s="547"/>
      <c r="FQ11" s="547"/>
      <c r="FR11" s="547"/>
      <c r="FS11" s="547"/>
      <c r="FT11" s="547"/>
      <c r="FU11" s="547"/>
      <c r="FV11" s="547"/>
      <c r="FW11" s="547"/>
      <c r="FX11" s="547"/>
      <c r="FY11" s="547"/>
      <c r="FZ11" s="547"/>
      <c r="GA11" s="547"/>
      <c r="GB11" s="547"/>
      <c r="GC11" s="547"/>
      <c r="GD11" s="547"/>
      <c r="GE11" s="547"/>
      <c r="GF11" s="547"/>
      <c r="GG11" s="547"/>
      <c r="GH11" s="547"/>
      <c r="GI11" s="547"/>
      <c r="GJ11" s="547"/>
      <c r="GK11" s="547"/>
      <c r="GL11" s="547"/>
      <c r="GM11" s="547"/>
      <c r="GN11" s="547"/>
      <c r="GO11" s="547"/>
      <c r="GP11" s="547"/>
      <c r="GQ11" s="547"/>
      <c r="GR11" s="547"/>
      <c r="GS11" s="547"/>
      <c r="GT11" s="547"/>
      <c r="GU11" s="547"/>
      <c r="GV11" s="547"/>
      <c r="GW11" s="547"/>
      <c r="GX11" s="547"/>
      <c r="GY11" s="547"/>
      <c r="GZ11" s="547"/>
      <c r="HA11" s="547"/>
      <c r="HB11" s="547"/>
      <c r="HC11" s="547"/>
      <c r="HD11" s="547"/>
      <c r="HE11" s="547"/>
      <c r="HF11" s="547"/>
      <c r="HG11" s="547"/>
      <c r="HH11" s="547"/>
      <c r="HI11" s="547"/>
      <c r="HJ11" s="547"/>
      <c r="HK11" s="547"/>
      <c r="HL11" s="547"/>
      <c r="HM11" s="547"/>
      <c r="HN11" s="547"/>
      <c r="HO11" s="547"/>
      <c r="HP11" s="547"/>
      <c r="HQ11" s="547"/>
      <c r="HR11" s="547"/>
      <c r="HS11" s="547"/>
      <c r="HT11" s="547"/>
      <c r="HU11" s="547"/>
      <c r="HV11" s="547"/>
      <c r="HW11" s="547"/>
      <c r="HX11" s="547"/>
      <c r="HY11" s="547"/>
      <c r="HZ11" s="547"/>
      <c r="IA11" s="547"/>
      <c r="IB11" s="547"/>
      <c r="IC11" s="547"/>
      <c r="ID11" s="547"/>
      <c r="IE11" s="547"/>
      <c r="IF11" s="547"/>
      <c r="IG11" s="547"/>
      <c r="IH11" s="547"/>
      <c r="II11" s="547"/>
      <c r="IJ11" s="547"/>
      <c r="IK11" s="547"/>
      <c r="IL11" s="547"/>
    </row>
    <row r="12" spans="2:246" ht="15.5">
      <c r="B12" s="755"/>
      <c r="C12" s="756"/>
      <c r="D12" s="769"/>
      <c r="E12" s="757"/>
      <c r="F12" s="757"/>
      <c r="G12" s="756"/>
      <c r="H12" s="756"/>
      <c r="I12" s="758"/>
      <c r="J12" s="758"/>
      <c r="K12" s="256"/>
      <c r="L12" s="256"/>
      <c r="M12" s="256"/>
      <c r="N12" s="256"/>
      <c r="O12" s="547"/>
      <c r="P12" s="547"/>
      <c r="Q12" s="547"/>
      <c r="R12" s="547"/>
      <c r="S12" s="547"/>
      <c r="T12" s="547"/>
      <c r="U12" s="547"/>
      <c r="V12" s="547"/>
      <c r="W12" s="547"/>
      <c r="X12" s="547"/>
      <c r="Y12" s="547"/>
      <c r="Z12" s="547"/>
      <c r="AA12" s="547"/>
      <c r="AB12" s="547"/>
      <c r="AC12" s="547"/>
      <c r="AD12" s="547"/>
      <c r="AE12" s="547"/>
      <c r="AF12" s="547"/>
      <c r="AG12" s="547"/>
      <c r="AH12" s="547"/>
      <c r="AI12" s="547"/>
      <c r="AJ12" s="547"/>
      <c r="AK12" s="547"/>
      <c r="AL12" s="547"/>
      <c r="AM12" s="547"/>
      <c r="AN12" s="547"/>
      <c r="AO12" s="547"/>
      <c r="AP12" s="547"/>
      <c r="AQ12" s="547"/>
      <c r="AR12" s="547"/>
      <c r="AS12" s="547"/>
      <c r="AT12" s="547"/>
      <c r="AU12" s="547"/>
      <c r="AV12" s="547"/>
      <c r="AW12" s="547"/>
      <c r="AX12" s="547"/>
      <c r="AY12" s="547"/>
      <c r="AZ12" s="547"/>
      <c r="BA12" s="547"/>
      <c r="BB12" s="547"/>
      <c r="BC12" s="547"/>
      <c r="BD12" s="547"/>
      <c r="BE12" s="547"/>
      <c r="BF12" s="547"/>
      <c r="BG12" s="547"/>
      <c r="BH12" s="547"/>
      <c r="BI12" s="547"/>
      <c r="BJ12" s="547"/>
      <c r="BK12" s="547"/>
      <c r="BL12" s="547"/>
      <c r="BM12" s="547"/>
      <c r="BN12" s="547"/>
      <c r="BO12" s="547"/>
      <c r="BP12" s="547"/>
      <c r="BQ12" s="547"/>
      <c r="BR12" s="547"/>
      <c r="BS12" s="547"/>
      <c r="BT12" s="547"/>
      <c r="BU12" s="547"/>
      <c r="BV12" s="547"/>
      <c r="BW12" s="547"/>
      <c r="BX12" s="547"/>
      <c r="BY12" s="547"/>
      <c r="BZ12" s="547"/>
      <c r="CA12" s="547"/>
      <c r="CB12" s="547"/>
      <c r="CC12" s="547"/>
      <c r="CD12" s="547"/>
      <c r="CE12" s="547"/>
      <c r="CF12" s="547"/>
      <c r="CG12" s="547"/>
      <c r="CH12" s="547"/>
      <c r="CI12" s="547"/>
      <c r="CJ12" s="547"/>
      <c r="CK12" s="547"/>
      <c r="CL12" s="547"/>
      <c r="CM12" s="547"/>
      <c r="CN12" s="547"/>
      <c r="CO12" s="547"/>
      <c r="CP12" s="547"/>
      <c r="CQ12" s="547"/>
      <c r="CR12" s="547"/>
      <c r="CS12" s="547"/>
      <c r="CT12" s="547"/>
      <c r="CU12" s="547"/>
      <c r="CV12" s="547"/>
      <c r="CW12" s="547"/>
      <c r="CX12" s="547"/>
      <c r="CY12" s="547"/>
      <c r="CZ12" s="547"/>
      <c r="DA12" s="547"/>
      <c r="DB12" s="547"/>
      <c r="DC12" s="547"/>
      <c r="DD12" s="547"/>
      <c r="DE12" s="547"/>
      <c r="DF12" s="547"/>
      <c r="DG12" s="547"/>
      <c r="DH12" s="547"/>
      <c r="DI12" s="547"/>
      <c r="DJ12" s="547"/>
      <c r="DK12" s="547"/>
      <c r="DL12" s="547"/>
      <c r="DM12" s="547"/>
      <c r="DN12" s="547"/>
      <c r="DO12" s="547"/>
      <c r="DP12" s="547"/>
      <c r="DQ12" s="547"/>
      <c r="DR12" s="547"/>
      <c r="DS12" s="547"/>
      <c r="DT12" s="547"/>
      <c r="DU12" s="547"/>
      <c r="DV12" s="547"/>
      <c r="DW12" s="547"/>
      <c r="DX12" s="547"/>
      <c r="DY12" s="547"/>
      <c r="DZ12" s="547"/>
      <c r="EA12" s="547"/>
      <c r="EB12" s="547"/>
      <c r="EC12" s="547"/>
      <c r="ED12" s="547"/>
      <c r="EE12" s="547"/>
      <c r="EF12" s="547"/>
      <c r="EG12" s="547"/>
      <c r="EH12" s="547"/>
      <c r="EI12" s="547"/>
      <c r="EJ12" s="547"/>
      <c r="EK12" s="547"/>
      <c r="EL12" s="547"/>
      <c r="EM12" s="547"/>
      <c r="EN12" s="547"/>
      <c r="EO12" s="547"/>
      <c r="EP12" s="547"/>
      <c r="EQ12" s="547"/>
      <c r="ER12" s="547"/>
      <c r="ES12" s="547"/>
      <c r="ET12" s="547"/>
      <c r="EU12" s="547"/>
      <c r="EV12" s="547"/>
      <c r="EW12" s="547"/>
      <c r="EX12" s="547"/>
      <c r="EY12" s="547"/>
      <c r="EZ12" s="547"/>
      <c r="FA12" s="547"/>
      <c r="FB12" s="547"/>
      <c r="FC12" s="547"/>
      <c r="FD12" s="547"/>
      <c r="FE12" s="547"/>
      <c r="FF12" s="547"/>
      <c r="FG12" s="547"/>
      <c r="FH12" s="547"/>
      <c r="FI12" s="547"/>
      <c r="FJ12" s="547"/>
      <c r="FK12" s="547"/>
      <c r="FL12" s="547"/>
      <c r="FM12" s="547"/>
      <c r="FN12" s="547"/>
      <c r="FO12" s="547"/>
      <c r="FP12" s="547"/>
      <c r="FQ12" s="547"/>
      <c r="FR12" s="547"/>
      <c r="FS12" s="547"/>
      <c r="FT12" s="547"/>
      <c r="FU12" s="547"/>
      <c r="FV12" s="547"/>
      <c r="FW12" s="547"/>
      <c r="FX12" s="547"/>
      <c r="FY12" s="547"/>
      <c r="FZ12" s="547"/>
      <c r="GA12" s="547"/>
      <c r="GB12" s="547"/>
      <c r="GC12" s="547"/>
      <c r="GD12" s="547"/>
      <c r="GE12" s="547"/>
      <c r="GF12" s="547"/>
      <c r="GG12" s="547"/>
      <c r="GH12" s="547"/>
      <c r="GI12" s="547"/>
      <c r="GJ12" s="547"/>
      <c r="GK12" s="547"/>
      <c r="GL12" s="547"/>
      <c r="GM12" s="547"/>
      <c r="GN12" s="547"/>
      <c r="GO12" s="547"/>
      <c r="GP12" s="547"/>
      <c r="GQ12" s="547"/>
      <c r="GR12" s="547"/>
      <c r="GS12" s="547"/>
      <c r="GT12" s="547"/>
      <c r="GU12" s="547"/>
      <c r="GV12" s="547"/>
      <c r="GW12" s="547"/>
      <c r="GX12" s="547"/>
      <c r="GY12" s="547"/>
      <c r="GZ12" s="547"/>
      <c r="HA12" s="547"/>
      <c r="HB12" s="547"/>
      <c r="HC12" s="547"/>
      <c r="HD12" s="547"/>
      <c r="HE12" s="547"/>
      <c r="HF12" s="547"/>
      <c r="HG12" s="547"/>
      <c r="HH12" s="547"/>
      <c r="HI12" s="547"/>
      <c r="HJ12" s="547"/>
      <c r="HK12" s="547"/>
      <c r="HL12" s="547"/>
      <c r="HM12" s="547"/>
      <c r="HN12" s="547"/>
      <c r="HO12" s="547"/>
      <c r="HP12" s="547"/>
      <c r="HQ12" s="547"/>
      <c r="HR12" s="547"/>
      <c r="HS12" s="547"/>
      <c r="HT12" s="547"/>
      <c r="HU12" s="547"/>
      <c r="HV12" s="547"/>
      <c r="HW12" s="547"/>
      <c r="HX12" s="547"/>
      <c r="HY12" s="547"/>
      <c r="HZ12" s="547"/>
      <c r="IA12" s="547"/>
      <c r="IB12" s="547"/>
      <c r="IC12" s="547"/>
      <c r="ID12" s="547"/>
      <c r="IE12" s="547"/>
      <c r="IF12" s="547"/>
      <c r="IG12" s="547"/>
      <c r="IH12" s="547"/>
      <c r="II12" s="547"/>
      <c r="IJ12" s="547"/>
      <c r="IK12" s="547"/>
      <c r="IL12" s="547"/>
    </row>
    <row r="13" spans="2:246" ht="15.5">
      <c r="B13" s="741"/>
      <c r="C13" s="745"/>
      <c r="D13" s="770"/>
      <c r="E13" s="741"/>
      <c r="F13" s="746"/>
      <c r="G13" s="741"/>
      <c r="H13" s="741"/>
      <c r="I13" s="748"/>
      <c r="J13" s="748"/>
      <c r="K13" s="547"/>
      <c r="L13" s="256"/>
      <c r="M13" s="256"/>
      <c r="N13" s="547"/>
      <c r="O13" s="547"/>
      <c r="P13" s="547"/>
      <c r="Q13" s="547"/>
      <c r="R13" s="547"/>
      <c r="S13" s="547"/>
      <c r="T13" s="547"/>
      <c r="U13" s="547"/>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7"/>
      <c r="CA13" s="547"/>
      <c r="CB13" s="547"/>
      <c r="CC13" s="547"/>
      <c r="CD13" s="547"/>
      <c r="CE13" s="547"/>
      <c r="CF13" s="547"/>
      <c r="CG13" s="547"/>
      <c r="CH13" s="547"/>
      <c r="CI13" s="547"/>
      <c r="CJ13" s="547"/>
      <c r="CK13" s="547"/>
      <c r="CL13" s="547"/>
      <c r="CM13" s="547"/>
      <c r="CN13" s="547"/>
      <c r="CO13" s="547"/>
      <c r="CP13" s="547"/>
      <c r="CQ13" s="547"/>
      <c r="CR13" s="547"/>
      <c r="CS13" s="547"/>
      <c r="CT13" s="547"/>
      <c r="CU13" s="547"/>
      <c r="CV13" s="547"/>
      <c r="CW13" s="547"/>
      <c r="CX13" s="547"/>
      <c r="CY13" s="547"/>
      <c r="CZ13" s="547"/>
      <c r="DA13" s="547"/>
      <c r="DB13" s="547"/>
      <c r="DC13" s="547"/>
      <c r="DD13" s="547"/>
      <c r="DE13" s="547"/>
      <c r="DF13" s="547"/>
      <c r="DG13" s="547"/>
      <c r="DH13" s="547"/>
      <c r="DI13" s="547"/>
      <c r="DJ13" s="547"/>
      <c r="DK13" s="547"/>
      <c r="DL13" s="547"/>
      <c r="DM13" s="547"/>
      <c r="DN13" s="547"/>
      <c r="DO13" s="547"/>
      <c r="DP13" s="547"/>
      <c r="DQ13" s="547"/>
      <c r="DR13" s="547"/>
      <c r="DS13" s="547"/>
      <c r="DT13" s="547"/>
      <c r="DU13" s="547"/>
      <c r="DV13" s="547"/>
      <c r="DW13" s="547"/>
      <c r="DX13" s="547"/>
      <c r="DY13" s="547"/>
      <c r="DZ13" s="547"/>
      <c r="EA13" s="547"/>
      <c r="EB13" s="547"/>
      <c r="EC13" s="547"/>
      <c r="ED13" s="547"/>
      <c r="EE13" s="547"/>
      <c r="EF13" s="547"/>
      <c r="EG13" s="547"/>
      <c r="EH13" s="547"/>
      <c r="EI13" s="547"/>
      <c r="EJ13" s="547"/>
      <c r="EK13" s="547"/>
      <c r="EL13" s="547"/>
      <c r="EM13" s="547"/>
      <c r="EN13" s="547"/>
      <c r="EO13" s="547"/>
      <c r="EP13" s="547"/>
      <c r="EQ13" s="547"/>
      <c r="ER13" s="547"/>
      <c r="ES13" s="547"/>
      <c r="ET13" s="547"/>
      <c r="EU13" s="547"/>
      <c r="EV13" s="547"/>
      <c r="EW13" s="547"/>
      <c r="EX13" s="547"/>
      <c r="EY13" s="547"/>
      <c r="EZ13" s="547"/>
      <c r="FA13" s="547"/>
      <c r="FB13" s="547"/>
      <c r="FC13" s="547"/>
      <c r="FD13" s="547"/>
      <c r="FE13" s="547"/>
      <c r="FF13" s="547"/>
      <c r="FG13" s="547"/>
      <c r="FH13" s="547"/>
      <c r="FI13" s="547"/>
      <c r="FJ13" s="547"/>
      <c r="FK13" s="547"/>
      <c r="FL13" s="547"/>
      <c r="FM13" s="547"/>
      <c r="FN13" s="547"/>
      <c r="FO13" s="547"/>
      <c r="FP13" s="547"/>
      <c r="FQ13" s="547"/>
      <c r="FR13" s="547"/>
      <c r="FS13" s="547"/>
      <c r="FT13" s="547"/>
      <c r="FU13" s="547"/>
      <c r="FV13" s="547"/>
      <c r="FW13" s="547"/>
      <c r="FX13" s="547"/>
      <c r="FY13" s="547"/>
      <c r="FZ13" s="547"/>
      <c r="GA13" s="547"/>
      <c r="GB13" s="547"/>
      <c r="GC13" s="547"/>
      <c r="GD13" s="547"/>
      <c r="GE13" s="547"/>
      <c r="GF13" s="547"/>
      <c r="GG13" s="547"/>
      <c r="GH13" s="547"/>
      <c r="GI13" s="547"/>
      <c r="GJ13" s="547"/>
      <c r="GK13" s="547"/>
      <c r="GL13" s="547"/>
      <c r="GM13" s="547"/>
      <c r="GN13" s="547"/>
      <c r="GO13" s="547"/>
      <c r="GP13" s="547"/>
      <c r="GQ13" s="547"/>
      <c r="GR13" s="547"/>
      <c r="GS13" s="547"/>
      <c r="GT13" s="547"/>
      <c r="GU13" s="547"/>
      <c r="GV13" s="547"/>
      <c r="GW13" s="547"/>
      <c r="GX13" s="547"/>
      <c r="GY13" s="547"/>
      <c r="GZ13" s="547"/>
      <c r="HA13" s="547"/>
      <c r="HB13" s="547"/>
      <c r="HC13" s="547"/>
      <c r="HD13" s="547"/>
      <c r="HE13" s="547"/>
      <c r="HF13" s="547"/>
      <c r="HG13" s="547"/>
      <c r="HH13" s="547"/>
      <c r="HI13" s="547"/>
      <c r="HJ13" s="547"/>
      <c r="HK13" s="547"/>
      <c r="HL13" s="547"/>
      <c r="HM13" s="547"/>
      <c r="HN13" s="547"/>
      <c r="HO13" s="547"/>
      <c r="HP13" s="547"/>
      <c r="HQ13" s="547"/>
      <c r="HR13" s="547"/>
      <c r="HS13" s="547"/>
      <c r="HT13" s="547"/>
      <c r="HU13" s="547"/>
      <c r="HV13" s="547"/>
      <c r="HW13" s="547"/>
      <c r="HX13" s="547"/>
      <c r="HY13" s="547"/>
      <c r="HZ13" s="547"/>
      <c r="IA13" s="547"/>
      <c r="IB13" s="547"/>
      <c r="IC13" s="547"/>
      <c r="ID13" s="547"/>
      <c r="IE13" s="547"/>
      <c r="IF13" s="547"/>
      <c r="IG13" s="547"/>
      <c r="IH13" s="547"/>
      <c r="II13" s="547"/>
      <c r="IJ13" s="547"/>
      <c r="IK13" s="547"/>
      <c r="IL13" s="547"/>
    </row>
    <row r="14" spans="2:246" ht="15.5">
      <c r="B14" s="741"/>
      <c r="C14" s="745"/>
      <c r="D14" s="774" t="s">
        <v>5381</v>
      </c>
      <c r="E14" s="741"/>
      <c r="F14" s="746"/>
      <c r="G14" s="741"/>
      <c r="H14" s="741"/>
      <c r="I14" s="748"/>
      <c r="J14" s="748"/>
      <c r="K14" s="546"/>
      <c r="L14" s="546"/>
      <c r="M14" s="546"/>
      <c r="N14" s="546"/>
      <c r="O14" s="546"/>
      <c r="P14" s="546"/>
      <c r="Q14" s="546"/>
      <c r="R14" s="546"/>
      <c r="S14" s="546"/>
      <c r="T14" s="546"/>
      <c r="U14" s="546"/>
      <c r="V14" s="546"/>
      <c r="W14" s="546"/>
      <c r="X14" s="546"/>
      <c r="Y14" s="546"/>
      <c r="Z14" s="546"/>
      <c r="AA14" s="546"/>
      <c r="AB14" s="546"/>
      <c r="AC14" s="546"/>
      <c r="AD14" s="546"/>
      <c r="AE14" s="546"/>
      <c r="AF14" s="546"/>
      <c r="AG14" s="546"/>
      <c r="AH14" s="546"/>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6"/>
      <c r="BW14" s="546"/>
      <c r="BX14" s="546"/>
      <c r="BY14" s="546"/>
      <c r="BZ14" s="546"/>
      <c r="CA14" s="546"/>
      <c r="CB14" s="546"/>
      <c r="CC14" s="546"/>
      <c r="CD14" s="546"/>
      <c r="CE14" s="546"/>
      <c r="CF14" s="546"/>
      <c r="CG14" s="546"/>
      <c r="CH14" s="546"/>
      <c r="CI14" s="546"/>
      <c r="CJ14" s="546"/>
      <c r="CK14" s="546"/>
      <c r="CL14" s="546"/>
      <c r="CM14" s="546"/>
      <c r="CN14" s="546"/>
      <c r="CO14" s="546"/>
      <c r="CP14" s="546"/>
      <c r="CQ14" s="546"/>
      <c r="CR14" s="546"/>
      <c r="CS14" s="546"/>
      <c r="CT14" s="546"/>
      <c r="CU14" s="546"/>
      <c r="CV14" s="546"/>
      <c r="CW14" s="546"/>
      <c r="CX14" s="546"/>
      <c r="CY14" s="546"/>
      <c r="CZ14" s="546"/>
      <c r="DA14" s="546"/>
      <c r="DB14" s="546"/>
      <c r="DC14" s="546"/>
      <c r="DD14" s="546"/>
      <c r="DE14" s="546"/>
      <c r="DF14" s="546"/>
      <c r="DG14" s="546"/>
      <c r="DH14" s="546"/>
      <c r="DI14" s="546"/>
      <c r="DJ14" s="546"/>
      <c r="DK14" s="546"/>
      <c r="DL14" s="546"/>
      <c r="DM14" s="546"/>
      <c r="DN14" s="546"/>
      <c r="DO14" s="546"/>
      <c r="DP14" s="546"/>
      <c r="DQ14" s="546"/>
      <c r="DR14" s="546"/>
      <c r="DS14" s="546"/>
      <c r="DT14" s="546"/>
      <c r="DU14" s="546"/>
      <c r="DV14" s="546"/>
      <c r="DW14" s="546"/>
      <c r="DX14" s="546"/>
      <c r="DY14" s="546"/>
      <c r="DZ14" s="546"/>
      <c r="EA14" s="546"/>
      <c r="EB14" s="546"/>
      <c r="EC14" s="546"/>
      <c r="ED14" s="546"/>
      <c r="EE14" s="546"/>
      <c r="EF14" s="546"/>
      <c r="EG14" s="546"/>
      <c r="EH14" s="546"/>
      <c r="EI14" s="546"/>
      <c r="EJ14" s="546"/>
      <c r="EK14" s="546"/>
      <c r="EL14" s="546"/>
      <c r="EM14" s="546"/>
      <c r="EN14" s="546"/>
      <c r="EO14" s="546"/>
      <c r="EP14" s="546"/>
      <c r="EQ14" s="546"/>
      <c r="ER14" s="546"/>
      <c r="ES14" s="546"/>
      <c r="ET14" s="546"/>
      <c r="EU14" s="546"/>
      <c r="EV14" s="546"/>
      <c r="EW14" s="546"/>
      <c r="EX14" s="546"/>
      <c r="EY14" s="546"/>
      <c r="EZ14" s="546"/>
      <c r="FA14" s="546"/>
      <c r="FB14" s="546"/>
      <c r="FC14" s="546"/>
      <c r="FD14" s="546"/>
      <c r="FE14" s="546"/>
      <c r="FF14" s="546"/>
      <c r="FG14" s="546"/>
      <c r="FH14" s="546"/>
      <c r="FI14" s="546"/>
      <c r="FJ14" s="546"/>
      <c r="FK14" s="546"/>
      <c r="FL14" s="546"/>
      <c r="FM14" s="546"/>
      <c r="FN14" s="546"/>
      <c r="FO14" s="546"/>
      <c r="FP14" s="546"/>
      <c r="FQ14" s="546"/>
      <c r="FR14" s="546"/>
      <c r="FS14" s="546"/>
      <c r="FT14" s="546"/>
      <c r="FU14" s="546"/>
      <c r="FV14" s="546"/>
      <c r="FW14" s="546"/>
      <c r="FX14" s="546"/>
      <c r="FY14" s="546"/>
      <c r="FZ14" s="546"/>
      <c r="GA14" s="546"/>
      <c r="GB14" s="546"/>
      <c r="GC14" s="546"/>
      <c r="GD14" s="546"/>
      <c r="GE14" s="546"/>
      <c r="GF14" s="546"/>
      <c r="GG14" s="546"/>
      <c r="GH14" s="546"/>
      <c r="GI14" s="546"/>
      <c r="GJ14" s="546"/>
      <c r="GK14" s="546"/>
      <c r="GL14" s="546"/>
      <c r="GM14" s="546"/>
      <c r="GN14" s="546"/>
      <c r="GO14" s="546"/>
      <c r="GP14" s="546"/>
      <c r="GQ14" s="546"/>
      <c r="GR14" s="546"/>
      <c r="GS14" s="546"/>
      <c r="GT14" s="546"/>
      <c r="GU14" s="546"/>
      <c r="GV14" s="546"/>
      <c r="GW14" s="546"/>
      <c r="GX14" s="546"/>
      <c r="GY14" s="546"/>
      <c r="GZ14" s="546"/>
      <c r="HA14" s="546"/>
      <c r="HB14" s="546"/>
      <c r="HC14" s="546"/>
      <c r="HD14" s="546"/>
      <c r="HE14" s="546"/>
      <c r="HF14" s="546"/>
      <c r="HG14" s="546"/>
      <c r="HH14" s="546"/>
      <c r="HI14" s="546"/>
      <c r="HJ14" s="546"/>
      <c r="HK14" s="546"/>
      <c r="HL14" s="546"/>
      <c r="HM14" s="546"/>
      <c r="HN14" s="546"/>
      <c r="HO14" s="546"/>
      <c r="HP14" s="546"/>
      <c r="HQ14" s="546"/>
      <c r="HR14" s="546"/>
      <c r="HS14" s="546"/>
      <c r="HT14" s="546"/>
      <c r="HU14" s="546"/>
      <c r="HV14" s="546"/>
      <c r="HW14" s="546"/>
      <c r="HX14" s="546"/>
      <c r="HY14" s="546"/>
      <c r="HZ14" s="546"/>
      <c r="IA14" s="546"/>
      <c r="IB14" s="546"/>
      <c r="IC14" s="546"/>
      <c r="ID14" s="546"/>
      <c r="IE14" s="546"/>
      <c r="IF14" s="546"/>
      <c r="IG14" s="546"/>
      <c r="IH14" s="546"/>
      <c r="II14" s="546"/>
      <c r="IJ14" s="546"/>
      <c r="IK14" s="546"/>
      <c r="IL14" s="546"/>
    </row>
    <row r="15" spans="2:246" ht="15.5">
      <c r="B15" s="755"/>
      <c r="C15" s="759"/>
      <c r="D15" s="769"/>
      <c r="E15" s="757"/>
      <c r="F15" s="760"/>
      <c r="G15" s="756"/>
      <c r="H15" s="756"/>
      <c r="I15" s="758"/>
      <c r="J15" s="758"/>
      <c r="K15" s="546"/>
      <c r="L15" s="546"/>
      <c r="M15" s="546"/>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6"/>
      <c r="BW15" s="546"/>
      <c r="BX15" s="546"/>
      <c r="BY15" s="546"/>
      <c r="BZ15" s="546"/>
      <c r="CA15" s="546"/>
      <c r="CB15" s="546"/>
      <c r="CC15" s="546"/>
      <c r="CD15" s="546"/>
      <c r="CE15" s="546"/>
      <c r="CF15" s="546"/>
      <c r="CG15" s="546"/>
      <c r="CH15" s="546"/>
      <c r="CI15" s="546"/>
      <c r="CJ15" s="546"/>
      <c r="CK15" s="546"/>
      <c r="CL15" s="546"/>
      <c r="CM15" s="546"/>
      <c r="CN15" s="546"/>
      <c r="CO15" s="546"/>
      <c r="CP15" s="546"/>
      <c r="CQ15" s="546"/>
      <c r="CR15" s="546"/>
      <c r="CS15" s="546"/>
      <c r="CT15" s="546"/>
      <c r="CU15" s="546"/>
      <c r="CV15" s="546"/>
      <c r="CW15" s="546"/>
      <c r="CX15" s="546"/>
      <c r="CY15" s="546"/>
      <c r="CZ15" s="546"/>
      <c r="DA15" s="546"/>
      <c r="DB15" s="546"/>
      <c r="DC15" s="546"/>
      <c r="DD15" s="546"/>
      <c r="DE15" s="546"/>
      <c r="DF15" s="546"/>
      <c r="DG15" s="546"/>
      <c r="DH15" s="546"/>
      <c r="DI15" s="546"/>
      <c r="DJ15" s="546"/>
      <c r="DK15" s="546"/>
      <c r="DL15" s="546"/>
      <c r="DM15" s="546"/>
      <c r="DN15" s="546"/>
      <c r="DO15" s="546"/>
      <c r="DP15" s="546"/>
      <c r="DQ15" s="546"/>
      <c r="DR15" s="546"/>
      <c r="DS15" s="546"/>
      <c r="DT15" s="546"/>
      <c r="DU15" s="546"/>
      <c r="DV15" s="546"/>
      <c r="DW15" s="546"/>
      <c r="DX15" s="546"/>
      <c r="DY15" s="546"/>
      <c r="DZ15" s="546"/>
      <c r="EA15" s="546"/>
      <c r="EB15" s="546"/>
      <c r="EC15" s="546"/>
      <c r="ED15" s="546"/>
      <c r="EE15" s="546"/>
      <c r="EF15" s="546"/>
      <c r="EG15" s="546"/>
      <c r="EH15" s="546"/>
      <c r="EI15" s="546"/>
      <c r="EJ15" s="546"/>
      <c r="EK15" s="546"/>
      <c r="EL15" s="546"/>
      <c r="EM15" s="546"/>
      <c r="EN15" s="546"/>
      <c r="EO15" s="546"/>
      <c r="EP15" s="546"/>
      <c r="EQ15" s="546"/>
      <c r="ER15" s="546"/>
      <c r="ES15" s="546"/>
      <c r="ET15" s="546"/>
      <c r="EU15" s="546"/>
      <c r="EV15" s="546"/>
      <c r="EW15" s="546"/>
      <c r="EX15" s="546"/>
      <c r="EY15" s="546"/>
      <c r="EZ15" s="546"/>
      <c r="FA15" s="546"/>
      <c r="FB15" s="546"/>
      <c r="FC15" s="546"/>
      <c r="FD15" s="546"/>
      <c r="FE15" s="546"/>
      <c r="FF15" s="546"/>
      <c r="FG15" s="546"/>
      <c r="FH15" s="546"/>
      <c r="FI15" s="546"/>
      <c r="FJ15" s="546"/>
      <c r="FK15" s="546"/>
      <c r="FL15" s="546"/>
      <c r="FM15" s="546"/>
      <c r="FN15" s="546"/>
      <c r="FO15" s="546"/>
      <c r="FP15" s="546"/>
      <c r="FQ15" s="546"/>
      <c r="FR15" s="546"/>
      <c r="FS15" s="546"/>
      <c r="FT15" s="546"/>
      <c r="FU15" s="546"/>
      <c r="FV15" s="546"/>
      <c r="FW15" s="546"/>
      <c r="FX15" s="546"/>
      <c r="FY15" s="546"/>
      <c r="FZ15" s="546"/>
      <c r="GA15" s="546"/>
      <c r="GB15" s="546"/>
      <c r="GC15" s="546"/>
      <c r="GD15" s="546"/>
      <c r="GE15" s="546"/>
      <c r="GF15" s="546"/>
      <c r="GG15" s="546"/>
      <c r="GH15" s="546"/>
      <c r="GI15" s="546"/>
      <c r="GJ15" s="546"/>
      <c r="GK15" s="546"/>
      <c r="GL15" s="546"/>
      <c r="GM15" s="546"/>
      <c r="GN15" s="546"/>
      <c r="GO15" s="546"/>
      <c r="GP15" s="546"/>
      <c r="GQ15" s="546"/>
      <c r="GR15" s="546"/>
      <c r="GS15" s="546"/>
      <c r="GT15" s="546"/>
      <c r="GU15" s="546"/>
      <c r="GV15" s="546"/>
      <c r="GW15" s="546"/>
      <c r="GX15" s="546"/>
      <c r="GY15" s="546"/>
      <c r="GZ15" s="546"/>
      <c r="HA15" s="546"/>
      <c r="HB15" s="546"/>
      <c r="HC15" s="546"/>
      <c r="HD15" s="546"/>
      <c r="HE15" s="546"/>
      <c r="HF15" s="546"/>
      <c r="HG15" s="546"/>
      <c r="HH15" s="546"/>
      <c r="HI15" s="546"/>
      <c r="HJ15" s="546"/>
      <c r="HK15" s="546"/>
      <c r="HL15" s="546"/>
      <c r="HM15" s="546"/>
      <c r="HN15" s="546"/>
      <c r="HO15" s="546"/>
      <c r="HP15" s="546"/>
      <c r="HQ15" s="546"/>
      <c r="HR15" s="546"/>
      <c r="HS15" s="546"/>
      <c r="HT15" s="546"/>
      <c r="HU15" s="546"/>
      <c r="HV15" s="546"/>
      <c r="HW15" s="546"/>
      <c r="HX15" s="546"/>
      <c r="HY15" s="546"/>
      <c r="HZ15" s="546"/>
      <c r="IA15" s="546"/>
      <c r="IB15" s="546"/>
      <c r="IC15" s="546"/>
      <c r="ID15" s="546"/>
      <c r="IE15" s="546"/>
      <c r="IF15" s="546"/>
      <c r="IG15" s="546"/>
      <c r="IH15" s="546"/>
      <c r="II15" s="546"/>
      <c r="IJ15" s="546"/>
      <c r="IK15" s="546"/>
      <c r="IL15" s="546"/>
    </row>
    <row r="16" spans="2:246" ht="15.5">
      <c r="B16" s="746"/>
      <c r="C16" s="745"/>
      <c r="D16" s="350" t="s">
        <v>5382</v>
      </c>
      <c r="E16" s="741"/>
      <c r="F16" s="746"/>
      <c r="G16" s="746"/>
      <c r="H16" s="741"/>
      <c r="I16" s="748"/>
      <c r="J16" s="748"/>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6"/>
      <c r="BW16" s="546"/>
      <c r="BX16" s="546"/>
      <c r="BY16" s="546"/>
      <c r="BZ16" s="546"/>
      <c r="CA16" s="546"/>
      <c r="CB16" s="546"/>
      <c r="CC16" s="546"/>
      <c r="CD16" s="546"/>
      <c r="CE16" s="546"/>
      <c r="CF16" s="546"/>
      <c r="CG16" s="546"/>
      <c r="CH16" s="546"/>
      <c r="CI16" s="546"/>
      <c r="CJ16" s="546"/>
      <c r="CK16" s="546"/>
      <c r="CL16" s="546"/>
      <c r="CM16" s="546"/>
      <c r="CN16" s="546"/>
      <c r="CO16" s="546"/>
      <c r="CP16" s="546"/>
      <c r="CQ16" s="546"/>
      <c r="CR16" s="546"/>
      <c r="CS16" s="546"/>
      <c r="CT16" s="546"/>
      <c r="CU16" s="546"/>
      <c r="CV16" s="546"/>
      <c r="CW16" s="546"/>
      <c r="CX16" s="546"/>
      <c r="CY16" s="546"/>
      <c r="CZ16" s="546"/>
      <c r="DA16" s="546"/>
      <c r="DB16" s="546"/>
      <c r="DC16" s="546"/>
      <c r="DD16" s="546"/>
      <c r="DE16" s="546"/>
      <c r="DF16" s="546"/>
      <c r="DG16" s="546"/>
      <c r="DH16" s="546"/>
      <c r="DI16" s="546"/>
      <c r="DJ16" s="546"/>
      <c r="DK16" s="546"/>
      <c r="DL16" s="546"/>
      <c r="DM16" s="546"/>
      <c r="DN16" s="546"/>
      <c r="DO16" s="546"/>
      <c r="DP16" s="546"/>
      <c r="DQ16" s="546"/>
      <c r="DR16" s="546"/>
      <c r="DS16" s="546"/>
      <c r="DT16" s="546"/>
      <c r="DU16" s="546"/>
      <c r="DV16" s="546"/>
      <c r="DW16" s="546"/>
      <c r="DX16" s="546"/>
      <c r="DY16" s="546"/>
      <c r="DZ16" s="546"/>
      <c r="EA16" s="546"/>
      <c r="EB16" s="546"/>
      <c r="EC16" s="546"/>
      <c r="ED16" s="546"/>
      <c r="EE16" s="546"/>
      <c r="EF16" s="546"/>
      <c r="EG16" s="546"/>
      <c r="EH16" s="546"/>
      <c r="EI16" s="546"/>
      <c r="EJ16" s="546"/>
      <c r="EK16" s="546"/>
      <c r="EL16" s="546"/>
      <c r="EM16" s="546"/>
      <c r="EN16" s="546"/>
      <c r="EO16" s="546"/>
      <c r="EP16" s="546"/>
      <c r="EQ16" s="546"/>
      <c r="ER16" s="546"/>
      <c r="ES16" s="546"/>
      <c r="ET16" s="546"/>
      <c r="EU16" s="546"/>
      <c r="EV16" s="546"/>
      <c r="EW16" s="546"/>
      <c r="EX16" s="546"/>
      <c r="EY16" s="546"/>
      <c r="EZ16" s="546"/>
      <c r="FA16" s="546"/>
      <c r="FB16" s="546"/>
      <c r="FC16" s="546"/>
      <c r="FD16" s="546"/>
      <c r="FE16" s="546"/>
      <c r="FF16" s="546"/>
      <c r="FG16" s="546"/>
      <c r="FH16" s="546"/>
      <c r="FI16" s="546"/>
      <c r="FJ16" s="546"/>
      <c r="FK16" s="546"/>
      <c r="FL16" s="546"/>
      <c r="FM16" s="546"/>
      <c r="FN16" s="546"/>
      <c r="FO16" s="546"/>
      <c r="FP16" s="546"/>
      <c r="FQ16" s="546"/>
      <c r="FR16" s="546"/>
      <c r="FS16" s="546"/>
      <c r="FT16" s="546"/>
      <c r="FU16" s="546"/>
      <c r="FV16" s="546"/>
      <c r="FW16" s="546"/>
      <c r="FX16" s="546"/>
      <c r="FY16" s="546"/>
      <c r="FZ16" s="546"/>
      <c r="GA16" s="546"/>
      <c r="GB16" s="546"/>
      <c r="GC16" s="546"/>
      <c r="GD16" s="546"/>
      <c r="GE16" s="546"/>
      <c r="GF16" s="546"/>
      <c r="GG16" s="546"/>
      <c r="GH16" s="546"/>
      <c r="GI16" s="546"/>
      <c r="GJ16" s="546"/>
      <c r="GK16" s="546"/>
      <c r="GL16" s="546"/>
      <c r="GM16" s="546"/>
      <c r="GN16" s="546"/>
      <c r="GO16" s="546"/>
      <c r="GP16" s="546"/>
      <c r="GQ16" s="546"/>
      <c r="GR16" s="546"/>
      <c r="GS16" s="546"/>
      <c r="GT16" s="546"/>
      <c r="GU16" s="546"/>
      <c r="GV16" s="546"/>
      <c r="GW16" s="546"/>
      <c r="GX16" s="546"/>
      <c r="GY16" s="546"/>
      <c r="GZ16" s="546"/>
      <c r="HA16" s="546"/>
      <c r="HB16" s="546"/>
      <c r="HC16" s="546"/>
      <c r="HD16" s="546"/>
      <c r="HE16" s="546"/>
      <c r="HF16" s="546"/>
      <c r="HG16" s="546"/>
      <c r="HH16" s="546"/>
      <c r="HI16" s="546"/>
      <c r="HJ16" s="546"/>
      <c r="HK16" s="546"/>
      <c r="HL16" s="546"/>
      <c r="HM16" s="546"/>
      <c r="HN16" s="546"/>
      <c r="HO16" s="546"/>
      <c r="HP16" s="546"/>
      <c r="HQ16" s="546"/>
      <c r="HR16" s="546"/>
      <c r="HS16" s="546"/>
      <c r="HT16" s="546"/>
      <c r="HU16" s="546"/>
      <c r="HV16" s="546"/>
      <c r="HW16" s="546"/>
      <c r="HX16" s="546"/>
      <c r="HY16" s="546"/>
      <c r="HZ16" s="546"/>
      <c r="IA16" s="546"/>
      <c r="IB16" s="546"/>
      <c r="IC16" s="546"/>
      <c r="ID16" s="546"/>
      <c r="IE16" s="546"/>
      <c r="IF16" s="546"/>
      <c r="IG16" s="546"/>
      <c r="IH16" s="546"/>
      <c r="II16" s="546"/>
      <c r="IJ16" s="546"/>
      <c r="IK16" s="546"/>
      <c r="IL16" s="546"/>
    </row>
    <row r="17" spans="2:246" ht="15.5">
      <c r="B17" s="746"/>
      <c r="C17" s="745"/>
      <c r="D17" s="775"/>
      <c r="E17" s="741"/>
      <c r="F17" s="746"/>
      <c r="G17" s="746"/>
      <c r="H17" s="741"/>
      <c r="I17" s="748"/>
      <c r="J17" s="748"/>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546"/>
      <c r="AV17" s="546"/>
      <c r="AW17" s="546"/>
      <c r="AX17" s="546"/>
      <c r="AY17" s="546"/>
      <c r="AZ17" s="546"/>
      <c r="BA17" s="546"/>
      <c r="BB17" s="546"/>
      <c r="BC17" s="546"/>
      <c r="BD17" s="546"/>
      <c r="BE17" s="546"/>
      <c r="BF17" s="546"/>
      <c r="BG17" s="546"/>
      <c r="BH17" s="546"/>
      <c r="BI17" s="546"/>
      <c r="BJ17" s="546"/>
      <c r="BK17" s="546"/>
      <c r="BL17" s="546"/>
      <c r="BM17" s="546"/>
      <c r="BN17" s="546"/>
      <c r="BO17" s="546"/>
      <c r="BP17" s="546"/>
      <c r="BQ17" s="546"/>
      <c r="BR17" s="546"/>
      <c r="BS17" s="546"/>
      <c r="BT17" s="546"/>
      <c r="BU17" s="546"/>
      <c r="BV17" s="546"/>
      <c r="BW17" s="546"/>
      <c r="BX17" s="546"/>
      <c r="BY17" s="546"/>
      <c r="BZ17" s="546"/>
      <c r="CA17" s="546"/>
      <c r="CB17" s="546"/>
      <c r="CC17" s="546"/>
      <c r="CD17" s="546"/>
      <c r="CE17" s="546"/>
      <c r="CF17" s="546"/>
      <c r="CG17" s="546"/>
      <c r="CH17" s="546"/>
      <c r="CI17" s="546"/>
      <c r="CJ17" s="546"/>
      <c r="CK17" s="546"/>
      <c r="CL17" s="546"/>
      <c r="CM17" s="546"/>
      <c r="CN17" s="546"/>
      <c r="CO17" s="546"/>
      <c r="CP17" s="546"/>
      <c r="CQ17" s="546"/>
      <c r="CR17" s="546"/>
      <c r="CS17" s="546"/>
      <c r="CT17" s="546"/>
      <c r="CU17" s="546"/>
      <c r="CV17" s="546"/>
      <c r="CW17" s="546"/>
      <c r="CX17" s="546"/>
      <c r="CY17" s="546"/>
      <c r="CZ17" s="546"/>
      <c r="DA17" s="546"/>
      <c r="DB17" s="546"/>
      <c r="DC17" s="546"/>
      <c r="DD17" s="546"/>
      <c r="DE17" s="546"/>
      <c r="DF17" s="546"/>
      <c r="DG17" s="546"/>
      <c r="DH17" s="546"/>
      <c r="DI17" s="546"/>
      <c r="DJ17" s="546"/>
      <c r="DK17" s="546"/>
      <c r="DL17" s="546"/>
      <c r="DM17" s="546"/>
      <c r="DN17" s="546"/>
      <c r="DO17" s="546"/>
      <c r="DP17" s="546"/>
      <c r="DQ17" s="546"/>
      <c r="DR17" s="546"/>
      <c r="DS17" s="546"/>
      <c r="DT17" s="546"/>
      <c r="DU17" s="546"/>
      <c r="DV17" s="546"/>
      <c r="DW17" s="546"/>
      <c r="DX17" s="546"/>
      <c r="DY17" s="546"/>
      <c r="DZ17" s="546"/>
      <c r="EA17" s="546"/>
      <c r="EB17" s="546"/>
      <c r="EC17" s="546"/>
      <c r="ED17" s="546"/>
      <c r="EE17" s="546"/>
      <c r="EF17" s="546"/>
      <c r="EG17" s="546"/>
      <c r="EH17" s="546"/>
      <c r="EI17" s="546"/>
      <c r="EJ17" s="546"/>
      <c r="EK17" s="546"/>
      <c r="EL17" s="546"/>
      <c r="EM17" s="546"/>
      <c r="EN17" s="546"/>
      <c r="EO17" s="546"/>
      <c r="EP17" s="546"/>
      <c r="EQ17" s="546"/>
      <c r="ER17" s="546"/>
      <c r="ES17" s="546"/>
      <c r="ET17" s="546"/>
      <c r="EU17" s="546"/>
      <c r="EV17" s="546"/>
      <c r="EW17" s="546"/>
      <c r="EX17" s="546"/>
      <c r="EY17" s="546"/>
      <c r="EZ17" s="546"/>
      <c r="FA17" s="546"/>
      <c r="FB17" s="546"/>
      <c r="FC17" s="546"/>
      <c r="FD17" s="546"/>
      <c r="FE17" s="546"/>
      <c r="FF17" s="546"/>
      <c r="FG17" s="546"/>
      <c r="FH17" s="546"/>
      <c r="FI17" s="546"/>
      <c r="FJ17" s="546"/>
      <c r="FK17" s="546"/>
      <c r="FL17" s="546"/>
      <c r="FM17" s="546"/>
      <c r="FN17" s="546"/>
      <c r="FO17" s="546"/>
      <c r="FP17" s="546"/>
      <c r="FQ17" s="546"/>
      <c r="FR17" s="546"/>
      <c r="FS17" s="546"/>
      <c r="FT17" s="546"/>
      <c r="FU17" s="546"/>
      <c r="FV17" s="546"/>
      <c r="FW17" s="546"/>
      <c r="FX17" s="546"/>
      <c r="FY17" s="546"/>
      <c r="FZ17" s="546"/>
      <c r="GA17" s="546"/>
      <c r="GB17" s="546"/>
      <c r="GC17" s="546"/>
      <c r="GD17" s="546"/>
      <c r="GE17" s="546"/>
      <c r="GF17" s="546"/>
      <c r="GG17" s="546"/>
      <c r="GH17" s="546"/>
      <c r="GI17" s="546"/>
      <c r="GJ17" s="546"/>
      <c r="GK17" s="546"/>
      <c r="GL17" s="546"/>
      <c r="GM17" s="546"/>
      <c r="GN17" s="546"/>
      <c r="GO17" s="546"/>
      <c r="GP17" s="546"/>
      <c r="GQ17" s="546"/>
      <c r="GR17" s="546"/>
      <c r="GS17" s="546"/>
      <c r="GT17" s="546"/>
      <c r="GU17" s="546"/>
      <c r="GV17" s="546"/>
      <c r="GW17" s="546"/>
      <c r="GX17" s="546"/>
      <c r="GY17" s="546"/>
      <c r="GZ17" s="546"/>
      <c r="HA17" s="546"/>
      <c r="HB17" s="546"/>
      <c r="HC17" s="546"/>
      <c r="HD17" s="546"/>
      <c r="HE17" s="546"/>
      <c r="HF17" s="546"/>
      <c r="HG17" s="546"/>
      <c r="HH17" s="546"/>
      <c r="HI17" s="546"/>
      <c r="HJ17" s="546"/>
      <c r="HK17" s="546"/>
      <c r="HL17" s="546"/>
      <c r="HM17" s="546"/>
      <c r="HN17" s="546"/>
      <c r="HO17" s="546"/>
      <c r="HP17" s="546"/>
      <c r="HQ17" s="546"/>
      <c r="HR17" s="546"/>
      <c r="HS17" s="546"/>
      <c r="HT17" s="546"/>
      <c r="HU17" s="546"/>
      <c r="HV17" s="546"/>
      <c r="HW17" s="546"/>
      <c r="HX17" s="546"/>
      <c r="HY17" s="546"/>
      <c r="HZ17" s="546"/>
      <c r="IA17" s="546"/>
      <c r="IB17" s="546"/>
      <c r="IC17" s="546"/>
      <c r="ID17" s="546"/>
      <c r="IE17" s="546"/>
      <c r="IF17" s="546"/>
      <c r="IG17" s="546"/>
      <c r="IH17" s="546"/>
      <c r="II17" s="546"/>
      <c r="IJ17" s="546"/>
      <c r="IK17" s="546"/>
      <c r="IL17" s="546"/>
    </row>
    <row r="18" spans="2:246" ht="15.5">
      <c r="B18" s="746"/>
      <c r="C18" s="745"/>
      <c r="D18" s="775"/>
      <c r="E18" s="741"/>
      <c r="F18" s="746"/>
      <c r="G18" s="746"/>
      <c r="H18" s="741"/>
      <c r="I18" s="748"/>
      <c r="J18" s="748"/>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546"/>
      <c r="AJ18" s="546"/>
      <c r="AK18" s="546"/>
      <c r="AL18" s="546"/>
      <c r="AM18" s="546"/>
      <c r="AN18" s="546"/>
      <c r="AO18" s="546"/>
      <c r="AP18" s="546"/>
      <c r="AQ18" s="546"/>
      <c r="AR18" s="546"/>
      <c r="AS18" s="546"/>
      <c r="AT18" s="546"/>
      <c r="AU18" s="546"/>
      <c r="AV18" s="546"/>
      <c r="AW18" s="546"/>
      <c r="AX18" s="546"/>
      <c r="AY18" s="546"/>
      <c r="AZ18" s="546"/>
      <c r="BA18" s="546"/>
      <c r="BB18" s="546"/>
      <c r="BC18" s="546"/>
      <c r="BD18" s="546"/>
      <c r="BE18" s="546"/>
      <c r="BF18" s="546"/>
      <c r="BG18" s="546"/>
      <c r="BH18" s="546"/>
      <c r="BI18" s="546"/>
      <c r="BJ18" s="546"/>
      <c r="BK18" s="546"/>
      <c r="BL18" s="546"/>
      <c r="BM18" s="546"/>
      <c r="BN18" s="546"/>
      <c r="BO18" s="546"/>
      <c r="BP18" s="546"/>
      <c r="BQ18" s="546"/>
      <c r="BR18" s="546"/>
      <c r="BS18" s="546"/>
      <c r="BT18" s="546"/>
      <c r="BU18" s="546"/>
      <c r="BV18" s="546"/>
      <c r="BW18" s="546"/>
      <c r="BX18" s="546"/>
      <c r="BY18" s="546"/>
      <c r="BZ18" s="546"/>
      <c r="CA18" s="546"/>
      <c r="CB18" s="546"/>
      <c r="CC18" s="546"/>
      <c r="CD18" s="546"/>
      <c r="CE18" s="546"/>
      <c r="CF18" s="546"/>
      <c r="CG18" s="546"/>
      <c r="CH18" s="546"/>
      <c r="CI18" s="546"/>
      <c r="CJ18" s="546"/>
      <c r="CK18" s="546"/>
      <c r="CL18" s="546"/>
      <c r="CM18" s="546"/>
      <c r="CN18" s="546"/>
      <c r="CO18" s="546"/>
      <c r="CP18" s="546"/>
      <c r="CQ18" s="546"/>
      <c r="CR18" s="546"/>
      <c r="CS18" s="546"/>
      <c r="CT18" s="546"/>
      <c r="CU18" s="546"/>
      <c r="CV18" s="546"/>
      <c r="CW18" s="546"/>
      <c r="CX18" s="546"/>
      <c r="CY18" s="546"/>
      <c r="CZ18" s="546"/>
      <c r="DA18" s="546"/>
      <c r="DB18" s="546"/>
      <c r="DC18" s="546"/>
      <c r="DD18" s="546"/>
      <c r="DE18" s="546"/>
      <c r="DF18" s="546"/>
      <c r="DG18" s="546"/>
      <c r="DH18" s="546"/>
      <c r="DI18" s="546"/>
      <c r="DJ18" s="546"/>
      <c r="DK18" s="546"/>
      <c r="DL18" s="546"/>
      <c r="DM18" s="546"/>
      <c r="DN18" s="546"/>
      <c r="DO18" s="546"/>
      <c r="DP18" s="546"/>
      <c r="DQ18" s="546"/>
      <c r="DR18" s="546"/>
      <c r="DS18" s="546"/>
      <c r="DT18" s="546"/>
      <c r="DU18" s="546"/>
      <c r="DV18" s="546"/>
      <c r="DW18" s="546"/>
      <c r="DX18" s="546"/>
      <c r="DY18" s="546"/>
      <c r="DZ18" s="546"/>
      <c r="EA18" s="546"/>
      <c r="EB18" s="546"/>
      <c r="EC18" s="546"/>
      <c r="ED18" s="546"/>
      <c r="EE18" s="546"/>
      <c r="EF18" s="546"/>
      <c r="EG18" s="546"/>
      <c r="EH18" s="546"/>
      <c r="EI18" s="546"/>
      <c r="EJ18" s="546"/>
      <c r="EK18" s="546"/>
      <c r="EL18" s="546"/>
      <c r="EM18" s="546"/>
      <c r="EN18" s="546"/>
      <c r="EO18" s="546"/>
      <c r="EP18" s="546"/>
      <c r="EQ18" s="546"/>
      <c r="ER18" s="546"/>
      <c r="ES18" s="546"/>
      <c r="ET18" s="546"/>
      <c r="EU18" s="546"/>
      <c r="EV18" s="546"/>
      <c r="EW18" s="546"/>
      <c r="EX18" s="546"/>
      <c r="EY18" s="546"/>
      <c r="EZ18" s="546"/>
      <c r="FA18" s="546"/>
      <c r="FB18" s="546"/>
      <c r="FC18" s="546"/>
      <c r="FD18" s="546"/>
      <c r="FE18" s="546"/>
      <c r="FF18" s="546"/>
      <c r="FG18" s="546"/>
      <c r="FH18" s="546"/>
      <c r="FI18" s="546"/>
      <c r="FJ18" s="546"/>
      <c r="FK18" s="546"/>
      <c r="FL18" s="546"/>
      <c r="FM18" s="546"/>
      <c r="FN18" s="546"/>
      <c r="FO18" s="546"/>
      <c r="FP18" s="546"/>
      <c r="FQ18" s="546"/>
      <c r="FR18" s="546"/>
      <c r="FS18" s="546"/>
      <c r="FT18" s="546"/>
      <c r="FU18" s="546"/>
      <c r="FV18" s="546"/>
      <c r="FW18" s="546"/>
      <c r="FX18" s="546"/>
      <c r="FY18" s="546"/>
      <c r="FZ18" s="546"/>
      <c r="GA18" s="546"/>
      <c r="GB18" s="546"/>
      <c r="GC18" s="546"/>
      <c r="GD18" s="546"/>
      <c r="GE18" s="546"/>
      <c r="GF18" s="546"/>
      <c r="GG18" s="546"/>
      <c r="GH18" s="546"/>
      <c r="GI18" s="546"/>
      <c r="GJ18" s="546"/>
      <c r="GK18" s="546"/>
      <c r="GL18" s="546"/>
      <c r="GM18" s="546"/>
      <c r="GN18" s="546"/>
      <c r="GO18" s="546"/>
      <c r="GP18" s="546"/>
      <c r="GQ18" s="546"/>
      <c r="GR18" s="546"/>
      <c r="GS18" s="546"/>
      <c r="GT18" s="546"/>
      <c r="GU18" s="546"/>
      <c r="GV18" s="546"/>
      <c r="GW18" s="546"/>
      <c r="GX18" s="546"/>
      <c r="GY18" s="546"/>
      <c r="GZ18" s="546"/>
      <c r="HA18" s="546"/>
      <c r="HB18" s="546"/>
      <c r="HC18" s="546"/>
      <c r="HD18" s="546"/>
      <c r="HE18" s="546"/>
      <c r="HF18" s="546"/>
      <c r="HG18" s="546"/>
      <c r="HH18" s="546"/>
      <c r="HI18" s="546"/>
      <c r="HJ18" s="546"/>
      <c r="HK18" s="546"/>
      <c r="HL18" s="546"/>
      <c r="HM18" s="546"/>
      <c r="HN18" s="546"/>
      <c r="HO18" s="546"/>
      <c r="HP18" s="546"/>
      <c r="HQ18" s="546"/>
      <c r="HR18" s="546"/>
      <c r="HS18" s="546"/>
      <c r="HT18" s="546"/>
      <c r="HU18" s="546"/>
      <c r="HV18" s="546"/>
      <c r="HW18" s="546"/>
      <c r="HX18" s="546"/>
      <c r="HY18" s="546"/>
      <c r="HZ18" s="546"/>
      <c r="IA18" s="546"/>
      <c r="IB18" s="546"/>
      <c r="IC18" s="546"/>
      <c r="ID18" s="546"/>
      <c r="IE18" s="546"/>
      <c r="IF18" s="546"/>
      <c r="IG18" s="546"/>
      <c r="IH18" s="546"/>
      <c r="II18" s="546"/>
      <c r="IJ18" s="546"/>
      <c r="IK18" s="546"/>
      <c r="IL18" s="546"/>
    </row>
    <row r="19" spans="2:246" ht="15.5">
      <c r="B19" s="741"/>
      <c r="C19" s="745"/>
      <c r="D19" s="350" t="s">
        <v>5383</v>
      </c>
      <c r="E19" s="741"/>
      <c r="F19" s="746"/>
      <c r="G19" s="741"/>
      <c r="H19" s="741"/>
      <c r="I19" s="748"/>
      <c r="J19" s="748"/>
      <c r="K19" s="256"/>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BS19" s="547"/>
      <c r="BT19" s="547"/>
      <c r="BU19" s="547"/>
      <c r="BV19" s="547"/>
      <c r="BW19" s="547"/>
      <c r="BX19" s="547"/>
      <c r="BY19" s="547"/>
      <c r="BZ19" s="547"/>
      <c r="CA19" s="547"/>
      <c r="CB19" s="547"/>
      <c r="CC19" s="547"/>
      <c r="CD19" s="547"/>
      <c r="CE19" s="547"/>
      <c r="CF19" s="547"/>
      <c r="CG19" s="547"/>
      <c r="CH19" s="547"/>
      <c r="CI19" s="547"/>
      <c r="CJ19" s="547"/>
      <c r="CK19" s="547"/>
      <c r="CL19" s="547"/>
      <c r="CM19" s="547"/>
      <c r="CN19" s="547"/>
      <c r="CO19" s="547"/>
      <c r="CP19" s="547"/>
      <c r="CQ19" s="547"/>
      <c r="CR19" s="547"/>
      <c r="CS19" s="547"/>
      <c r="CT19" s="547"/>
      <c r="CU19" s="547"/>
      <c r="CV19" s="547"/>
      <c r="CW19" s="547"/>
      <c r="CX19" s="547"/>
      <c r="CY19" s="547"/>
      <c r="CZ19" s="547"/>
      <c r="DA19" s="547"/>
      <c r="DB19" s="547"/>
      <c r="DC19" s="547"/>
      <c r="DD19" s="547"/>
      <c r="DE19" s="547"/>
      <c r="DF19" s="547"/>
      <c r="DG19" s="547"/>
      <c r="DH19" s="547"/>
      <c r="DI19" s="547"/>
      <c r="DJ19" s="547"/>
      <c r="DK19" s="547"/>
      <c r="DL19" s="547"/>
      <c r="DM19" s="547"/>
      <c r="DN19" s="547"/>
      <c r="DO19" s="547"/>
      <c r="DP19" s="547"/>
      <c r="DQ19" s="547"/>
      <c r="DR19" s="547"/>
      <c r="DS19" s="547"/>
      <c r="DT19" s="547"/>
      <c r="DU19" s="547"/>
      <c r="DV19" s="547"/>
      <c r="DW19" s="547"/>
      <c r="DX19" s="547"/>
      <c r="DY19" s="547"/>
      <c r="DZ19" s="547"/>
      <c r="EA19" s="547"/>
      <c r="EB19" s="547"/>
      <c r="EC19" s="547"/>
      <c r="ED19" s="547"/>
      <c r="EE19" s="547"/>
      <c r="EF19" s="547"/>
      <c r="EG19" s="547"/>
      <c r="EH19" s="547"/>
      <c r="EI19" s="547"/>
      <c r="EJ19" s="547"/>
      <c r="EK19" s="547"/>
      <c r="EL19" s="547"/>
      <c r="EM19" s="547"/>
      <c r="EN19" s="547"/>
      <c r="EO19" s="547"/>
      <c r="EP19" s="547"/>
      <c r="EQ19" s="547"/>
      <c r="ER19" s="547"/>
      <c r="ES19" s="547"/>
      <c r="ET19" s="547"/>
      <c r="EU19" s="547"/>
      <c r="EV19" s="547"/>
      <c r="EW19" s="547"/>
      <c r="EX19" s="547"/>
      <c r="EY19" s="547"/>
      <c r="EZ19" s="547"/>
      <c r="FA19" s="547"/>
      <c r="FB19" s="547"/>
      <c r="FC19" s="547"/>
      <c r="FD19" s="547"/>
      <c r="FE19" s="547"/>
      <c r="FF19" s="547"/>
      <c r="FG19" s="547"/>
      <c r="FH19" s="547"/>
      <c r="FI19" s="547"/>
      <c r="FJ19" s="547"/>
      <c r="FK19" s="547"/>
      <c r="FL19" s="547"/>
      <c r="FM19" s="547"/>
      <c r="FN19" s="547"/>
      <c r="FO19" s="547"/>
      <c r="FP19" s="547"/>
      <c r="FQ19" s="547"/>
      <c r="FR19" s="547"/>
      <c r="FS19" s="547"/>
      <c r="FT19" s="547"/>
      <c r="FU19" s="547"/>
      <c r="FV19" s="547"/>
      <c r="FW19" s="547"/>
      <c r="FX19" s="547"/>
      <c r="FY19" s="547"/>
      <c r="FZ19" s="547"/>
      <c r="GA19" s="547"/>
      <c r="GB19" s="547"/>
      <c r="GC19" s="547"/>
      <c r="GD19" s="547"/>
      <c r="GE19" s="547"/>
      <c r="GF19" s="547"/>
      <c r="GG19" s="547"/>
      <c r="GH19" s="547"/>
      <c r="GI19" s="547"/>
      <c r="GJ19" s="547"/>
      <c r="GK19" s="547"/>
      <c r="GL19" s="547"/>
      <c r="GM19" s="547"/>
      <c r="GN19" s="547"/>
      <c r="GO19" s="547"/>
      <c r="GP19" s="547"/>
      <c r="GQ19" s="547"/>
      <c r="GR19" s="547"/>
      <c r="GS19" s="547"/>
      <c r="GT19" s="547"/>
      <c r="GU19" s="547"/>
      <c r="GV19" s="547"/>
      <c r="GW19" s="547"/>
      <c r="GX19" s="547"/>
      <c r="GY19" s="547"/>
      <c r="GZ19" s="547"/>
      <c r="HA19" s="547"/>
      <c r="HB19" s="547"/>
      <c r="HC19" s="547"/>
      <c r="HD19" s="547"/>
      <c r="HE19" s="547"/>
      <c r="HF19" s="547"/>
      <c r="HG19" s="547"/>
      <c r="HH19" s="547"/>
      <c r="HI19" s="547"/>
      <c r="HJ19" s="547"/>
      <c r="HK19" s="547"/>
      <c r="HL19" s="547"/>
      <c r="HM19" s="547"/>
      <c r="HN19" s="547"/>
      <c r="HO19" s="547"/>
      <c r="HP19" s="547"/>
      <c r="HQ19" s="547"/>
      <c r="HR19" s="547"/>
      <c r="HS19" s="547"/>
      <c r="HT19" s="547"/>
      <c r="HU19" s="547"/>
      <c r="HV19" s="547"/>
      <c r="HW19" s="547"/>
      <c r="HX19" s="547"/>
      <c r="HY19" s="547"/>
      <c r="HZ19" s="547"/>
      <c r="IA19" s="547"/>
      <c r="IB19" s="547"/>
      <c r="IC19" s="547"/>
      <c r="ID19" s="547"/>
      <c r="IE19" s="547"/>
      <c r="IF19" s="547"/>
      <c r="IG19" s="547"/>
      <c r="IH19" s="547"/>
      <c r="II19" s="547"/>
      <c r="IJ19" s="547"/>
      <c r="IK19" s="547"/>
      <c r="IL19" s="547"/>
    </row>
    <row r="20" spans="2:246" ht="15.5">
      <c r="B20" s="741"/>
      <c r="C20" s="745"/>
      <c r="D20" s="772"/>
      <c r="E20" s="761"/>
      <c r="F20" s="746"/>
      <c r="G20" s="741"/>
      <c r="H20" s="741"/>
      <c r="I20" s="748"/>
      <c r="J20" s="748"/>
      <c r="K20" s="256"/>
      <c r="L20" s="547"/>
      <c r="M20" s="547"/>
      <c r="N20" s="547"/>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47"/>
      <c r="CF20" s="547"/>
      <c r="CG20" s="547"/>
      <c r="CH20" s="547"/>
      <c r="CI20" s="547"/>
      <c r="CJ20" s="547"/>
      <c r="CK20" s="547"/>
      <c r="CL20" s="547"/>
      <c r="CM20" s="547"/>
      <c r="CN20" s="547"/>
      <c r="CO20" s="547"/>
      <c r="CP20" s="547"/>
      <c r="CQ20" s="547"/>
      <c r="CR20" s="547"/>
      <c r="CS20" s="547"/>
      <c r="CT20" s="547"/>
      <c r="CU20" s="547"/>
      <c r="CV20" s="547"/>
      <c r="CW20" s="547"/>
      <c r="CX20" s="547"/>
      <c r="CY20" s="547"/>
      <c r="CZ20" s="547"/>
      <c r="DA20" s="547"/>
      <c r="DB20" s="547"/>
      <c r="DC20" s="547"/>
      <c r="DD20" s="547"/>
      <c r="DE20" s="547"/>
      <c r="DF20" s="547"/>
      <c r="DG20" s="547"/>
      <c r="DH20" s="547"/>
      <c r="DI20" s="547"/>
      <c r="DJ20" s="547"/>
      <c r="DK20" s="547"/>
      <c r="DL20" s="547"/>
      <c r="DM20" s="547"/>
      <c r="DN20" s="547"/>
      <c r="DO20" s="547"/>
      <c r="DP20" s="547"/>
      <c r="DQ20" s="547"/>
      <c r="DR20" s="547"/>
      <c r="DS20" s="547"/>
      <c r="DT20" s="547"/>
      <c r="DU20" s="547"/>
      <c r="DV20" s="547"/>
      <c r="DW20" s="547"/>
      <c r="DX20" s="547"/>
      <c r="DY20" s="547"/>
      <c r="DZ20" s="547"/>
      <c r="EA20" s="547"/>
      <c r="EB20" s="547"/>
      <c r="EC20" s="547"/>
      <c r="ED20" s="547"/>
      <c r="EE20" s="547"/>
      <c r="EF20" s="547"/>
      <c r="EG20" s="547"/>
      <c r="EH20" s="547"/>
      <c r="EI20" s="547"/>
      <c r="EJ20" s="547"/>
      <c r="EK20" s="547"/>
      <c r="EL20" s="547"/>
      <c r="EM20" s="547"/>
      <c r="EN20" s="547"/>
      <c r="EO20" s="547"/>
      <c r="EP20" s="547"/>
      <c r="EQ20" s="547"/>
      <c r="ER20" s="547"/>
      <c r="ES20" s="547"/>
      <c r="ET20" s="547"/>
      <c r="EU20" s="547"/>
      <c r="EV20" s="547"/>
      <c r="EW20" s="547"/>
      <c r="EX20" s="547"/>
      <c r="EY20" s="547"/>
      <c r="EZ20" s="547"/>
      <c r="FA20" s="547"/>
      <c r="FB20" s="547"/>
      <c r="FC20" s="547"/>
      <c r="FD20" s="547"/>
      <c r="FE20" s="547"/>
      <c r="FF20" s="547"/>
      <c r="FG20" s="547"/>
      <c r="FH20" s="547"/>
      <c r="FI20" s="547"/>
      <c r="FJ20" s="547"/>
      <c r="FK20" s="547"/>
      <c r="FL20" s="547"/>
      <c r="FM20" s="547"/>
      <c r="FN20" s="547"/>
      <c r="FO20" s="547"/>
      <c r="FP20" s="547"/>
      <c r="FQ20" s="547"/>
      <c r="FR20" s="547"/>
      <c r="FS20" s="547"/>
      <c r="FT20" s="547"/>
      <c r="FU20" s="547"/>
      <c r="FV20" s="547"/>
      <c r="FW20" s="547"/>
      <c r="FX20" s="547"/>
      <c r="FY20" s="547"/>
      <c r="FZ20" s="547"/>
      <c r="GA20" s="547"/>
      <c r="GB20" s="547"/>
      <c r="GC20" s="547"/>
      <c r="GD20" s="547"/>
      <c r="GE20" s="547"/>
      <c r="GF20" s="547"/>
      <c r="GG20" s="547"/>
      <c r="GH20" s="547"/>
      <c r="GI20" s="547"/>
      <c r="GJ20" s="547"/>
      <c r="GK20" s="547"/>
      <c r="GL20" s="547"/>
      <c r="GM20" s="547"/>
      <c r="GN20" s="547"/>
      <c r="GO20" s="547"/>
      <c r="GP20" s="547"/>
      <c r="GQ20" s="547"/>
      <c r="GR20" s="547"/>
      <c r="GS20" s="547"/>
      <c r="GT20" s="547"/>
      <c r="GU20" s="547"/>
      <c r="GV20" s="547"/>
      <c r="GW20" s="547"/>
      <c r="GX20" s="547"/>
      <c r="GY20" s="547"/>
      <c r="GZ20" s="547"/>
      <c r="HA20" s="547"/>
      <c r="HB20" s="547"/>
      <c r="HC20" s="547"/>
      <c r="HD20" s="547"/>
      <c r="HE20" s="547"/>
      <c r="HF20" s="547"/>
      <c r="HG20" s="547"/>
      <c r="HH20" s="547"/>
      <c r="HI20" s="547"/>
      <c r="HJ20" s="547"/>
      <c r="HK20" s="547"/>
      <c r="HL20" s="547"/>
      <c r="HM20" s="547"/>
      <c r="HN20" s="547"/>
      <c r="HO20" s="547"/>
      <c r="HP20" s="547"/>
      <c r="HQ20" s="547"/>
      <c r="HR20" s="547"/>
      <c r="HS20" s="547"/>
      <c r="HT20" s="547"/>
      <c r="HU20" s="547"/>
      <c r="HV20" s="547"/>
      <c r="HW20" s="547"/>
      <c r="HX20" s="547"/>
      <c r="HY20" s="547"/>
      <c r="HZ20" s="547"/>
      <c r="IA20" s="547"/>
      <c r="IB20" s="547"/>
      <c r="IC20" s="547"/>
      <c r="ID20" s="547"/>
      <c r="IE20" s="547"/>
      <c r="IF20" s="547"/>
      <c r="IG20" s="547"/>
      <c r="IH20" s="547"/>
      <c r="II20" s="547"/>
      <c r="IJ20" s="547"/>
      <c r="IK20" s="547"/>
      <c r="IL20" s="547"/>
    </row>
    <row r="21" spans="2:246" ht="13">
      <c r="B21" s="741"/>
      <c r="C21" s="745"/>
      <c r="D21" s="768"/>
      <c r="E21" s="761"/>
      <c r="F21" s="746"/>
      <c r="G21" s="741"/>
      <c r="H21" s="741"/>
      <c r="I21" s="748"/>
      <c r="J21" s="748"/>
      <c r="K21" s="25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6"/>
      <c r="AY21" s="546"/>
      <c r="AZ21" s="546"/>
      <c r="BA21" s="546"/>
      <c r="BB21" s="546"/>
      <c r="BC21" s="546"/>
      <c r="BD21" s="546"/>
      <c r="BE21" s="546"/>
      <c r="BF21" s="546"/>
      <c r="BG21" s="546"/>
      <c r="BH21" s="546"/>
      <c r="BI21" s="546"/>
      <c r="BJ21" s="546"/>
      <c r="BK21" s="546"/>
      <c r="BL21" s="546"/>
      <c r="BM21" s="546"/>
      <c r="BN21" s="546"/>
      <c r="BO21" s="546"/>
      <c r="BP21" s="546"/>
      <c r="BQ21" s="546"/>
      <c r="BR21" s="546"/>
      <c r="BS21" s="546"/>
      <c r="BT21" s="546"/>
      <c r="BU21" s="546"/>
      <c r="BV21" s="546"/>
      <c r="BW21" s="546"/>
      <c r="BX21" s="546"/>
      <c r="BY21" s="546"/>
      <c r="BZ21" s="546"/>
      <c r="CA21" s="546"/>
      <c r="CB21" s="546"/>
      <c r="CC21" s="546"/>
      <c r="CD21" s="546"/>
      <c r="CE21" s="546"/>
      <c r="CF21" s="546"/>
      <c r="CG21" s="546"/>
      <c r="CH21" s="546"/>
      <c r="CI21" s="546"/>
      <c r="CJ21" s="546"/>
      <c r="CK21" s="546"/>
      <c r="CL21" s="546"/>
      <c r="CM21" s="546"/>
      <c r="CN21" s="546"/>
      <c r="CO21" s="546"/>
      <c r="CP21" s="546"/>
      <c r="CQ21" s="546"/>
      <c r="CR21" s="546"/>
      <c r="CS21" s="546"/>
      <c r="CT21" s="546"/>
      <c r="CU21" s="546"/>
      <c r="CV21" s="546"/>
      <c r="CW21" s="546"/>
      <c r="CX21" s="546"/>
      <c r="CY21" s="546"/>
      <c r="CZ21" s="546"/>
      <c r="DA21" s="546"/>
      <c r="DB21" s="546"/>
      <c r="DC21" s="546"/>
      <c r="DD21" s="546"/>
      <c r="DE21" s="546"/>
      <c r="DF21" s="546"/>
      <c r="DG21" s="546"/>
      <c r="DH21" s="546"/>
      <c r="DI21" s="546"/>
      <c r="DJ21" s="546"/>
      <c r="DK21" s="546"/>
      <c r="DL21" s="546"/>
      <c r="DM21" s="546"/>
      <c r="DN21" s="546"/>
      <c r="DO21" s="546"/>
      <c r="DP21" s="546"/>
      <c r="DQ21" s="546"/>
      <c r="DR21" s="546"/>
      <c r="DS21" s="546"/>
      <c r="DT21" s="546"/>
      <c r="DU21" s="546"/>
      <c r="DV21" s="546"/>
      <c r="DW21" s="546"/>
      <c r="DX21" s="546"/>
      <c r="DY21" s="546"/>
      <c r="DZ21" s="546"/>
      <c r="EA21" s="546"/>
      <c r="EB21" s="546"/>
      <c r="EC21" s="546"/>
      <c r="ED21" s="546"/>
      <c r="EE21" s="546"/>
      <c r="EF21" s="546"/>
      <c r="EG21" s="546"/>
      <c r="EH21" s="546"/>
      <c r="EI21" s="546"/>
      <c r="EJ21" s="546"/>
      <c r="EK21" s="546"/>
      <c r="EL21" s="546"/>
      <c r="EM21" s="546"/>
      <c r="EN21" s="546"/>
      <c r="EO21" s="546"/>
      <c r="EP21" s="546"/>
      <c r="EQ21" s="546"/>
      <c r="ER21" s="546"/>
      <c r="ES21" s="546"/>
      <c r="ET21" s="546"/>
      <c r="EU21" s="546"/>
      <c r="EV21" s="546"/>
      <c r="EW21" s="546"/>
      <c r="EX21" s="546"/>
      <c r="EY21" s="546"/>
      <c r="EZ21" s="546"/>
      <c r="FA21" s="546"/>
      <c r="FB21" s="546"/>
      <c r="FC21" s="546"/>
      <c r="FD21" s="546"/>
      <c r="FE21" s="546"/>
      <c r="FF21" s="546"/>
      <c r="FG21" s="546"/>
      <c r="FH21" s="546"/>
      <c r="FI21" s="546"/>
      <c r="FJ21" s="546"/>
      <c r="FK21" s="546"/>
      <c r="FL21" s="546"/>
      <c r="FM21" s="546"/>
      <c r="FN21" s="546"/>
      <c r="FO21" s="546"/>
      <c r="FP21" s="546"/>
      <c r="FQ21" s="546"/>
      <c r="FR21" s="546"/>
      <c r="FS21" s="546"/>
      <c r="FT21" s="546"/>
      <c r="FU21" s="546"/>
      <c r="FV21" s="546"/>
      <c r="FW21" s="546"/>
      <c r="FX21" s="546"/>
      <c r="FY21" s="546"/>
      <c r="FZ21" s="546"/>
      <c r="GA21" s="546"/>
      <c r="GB21" s="546"/>
      <c r="GC21" s="546"/>
      <c r="GD21" s="546"/>
      <c r="GE21" s="546"/>
      <c r="GF21" s="546"/>
      <c r="GG21" s="546"/>
      <c r="GH21" s="546"/>
      <c r="GI21" s="546"/>
      <c r="GJ21" s="546"/>
      <c r="GK21" s="546"/>
      <c r="GL21" s="546"/>
      <c r="GM21" s="546"/>
      <c r="GN21" s="546"/>
      <c r="GO21" s="546"/>
      <c r="GP21" s="546"/>
      <c r="GQ21" s="546"/>
      <c r="GR21" s="546"/>
      <c r="GS21" s="546"/>
      <c r="GT21" s="546"/>
      <c r="GU21" s="546"/>
      <c r="GV21" s="546"/>
      <c r="GW21" s="546"/>
      <c r="GX21" s="546"/>
      <c r="GY21" s="546"/>
      <c r="GZ21" s="546"/>
      <c r="HA21" s="546"/>
      <c r="HB21" s="546"/>
      <c r="HC21" s="546"/>
      <c r="HD21" s="546"/>
      <c r="HE21" s="546"/>
      <c r="HF21" s="546"/>
      <c r="HG21" s="546"/>
      <c r="HH21" s="546"/>
      <c r="HI21" s="546"/>
      <c r="HJ21" s="546"/>
      <c r="HK21" s="546"/>
      <c r="HL21" s="546"/>
      <c r="HM21" s="546"/>
      <c r="HN21" s="546"/>
      <c r="HO21" s="546"/>
      <c r="HP21" s="546"/>
      <c r="HQ21" s="546"/>
      <c r="HR21" s="546"/>
      <c r="HS21" s="546"/>
      <c r="HT21" s="546"/>
      <c r="HU21" s="546"/>
      <c r="HV21" s="546"/>
      <c r="HW21" s="546"/>
      <c r="HX21" s="546"/>
      <c r="HY21" s="546"/>
      <c r="HZ21" s="546"/>
      <c r="IA21" s="546"/>
      <c r="IB21" s="546"/>
      <c r="IC21" s="546"/>
      <c r="ID21" s="546"/>
      <c r="IE21" s="546"/>
      <c r="IF21" s="546"/>
      <c r="IG21" s="546"/>
      <c r="IH21" s="546"/>
      <c r="II21" s="546"/>
      <c r="IJ21" s="546"/>
      <c r="IK21" s="546"/>
      <c r="IL21" s="546"/>
    </row>
    <row r="22" spans="2:246" ht="15.5">
      <c r="B22" s="741"/>
      <c r="C22" s="745"/>
      <c r="D22" s="770"/>
      <c r="E22" s="741"/>
      <c r="F22" s="746"/>
      <c r="G22" s="741"/>
      <c r="H22" s="741"/>
      <c r="I22" s="748"/>
      <c r="J22" s="748"/>
      <c r="K22" s="25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546"/>
      <c r="AJ22" s="546"/>
      <c r="AK22" s="546"/>
      <c r="AL22" s="546"/>
      <c r="AM22" s="546"/>
      <c r="AN22" s="546"/>
      <c r="AO22" s="546"/>
      <c r="AP22" s="546"/>
      <c r="AQ22" s="546"/>
      <c r="AR22" s="546"/>
      <c r="AS22" s="546"/>
      <c r="AT22" s="546"/>
      <c r="AU22" s="546"/>
      <c r="AV22" s="546"/>
      <c r="AW22" s="546"/>
      <c r="AX22" s="546"/>
      <c r="AY22" s="546"/>
      <c r="AZ22" s="546"/>
      <c r="BA22" s="546"/>
      <c r="BB22" s="546"/>
      <c r="BC22" s="546"/>
      <c r="BD22" s="546"/>
      <c r="BE22" s="546"/>
      <c r="BF22" s="546"/>
      <c r="BG22" s="546"/>
      <c r="BH22" s="546"/>
      <c r="BI22" s="546"/>
      <c r="BJ22" s="546"/>
      <c r="BK22" s="546"/>
      <c r="BL22" s="546"/>
      <c r="BM22" s="546"/>
      <c r="BN22" s="546"/>
      <c r="BO22" s="546"/>
      <c r="BP22" s="546"/>
      <c r="BQ22" s="546"/>
      <c r="BR22" s="546"/>
      <c r="BS22" s="546"/>
      <c r="BT22" s="546"/>
      <c r="BU22" s="546"/>
      <c r="BV22" s="546"/>
      <c r="BW22" s="546"/>
      <c r="BX22" s="546"/>
      <c r="BY22" s="546"/>
      <c r="BZ22" s="546"/>
      <c r="CA22" s="546"/>
      <c r="CB22" s="546"/>
      <c r="CC22" s="546"/>
      <c r="CD22" s="546"/>
      <c r="CE22" s="546"/>
      <c r="CF22" s="546"/>
      <c r="CG22" s="546"/>
      <c r="CH22" s="546"/>
      <c r="CI22" s="546"/>
      <c r="CJ22" s="546"/>
      <c r="CK22" s="546"/>
      <c r="CL22" s="546"/>
      <c r="CM22" s="546"/>
      <c r="CN22" s="546"/>
      <c r="CO22" s="546"/>
      <c r="CP22" s="546"/>
      <c r="CQ22" s="546"/>
      <c r="CR22" s="546"/>
      <c r="CS22" s="546"/>
      <c r="CT22" s="546"/>
      <c r="CU22" s="546"/>
      <c r="CV22" s="546"/>
      <c r="CW22" s="546"/>
      <c r="CX22" s="546"/>
      <c r="CY22" s="546"/>
      <c r="CZ22" s="546"/>
      <c r="DA22" s="546"/>
      <c r="DB22" s="546"/>
      <c r="DC22" s="546"/>
      <c r="DD22" s="546"/>
      <c r="DE22" s="546"/>
      <c r="DF22" s="546"/>
      <c r="DG22" s="546"/>
      <c r="DH22" s="546"/>
      <c r="DI22" s="546"/>
      <c r="DJ22" s="546"/>
      <c r="DK22" s="546"/>
      <c r="DL22" s="546"/>
      <c r="DM22" s="546"/>
      <c r="DN22" s="546"/>
      <c r="DO22" s="546"/>
      <c r="DP22" s="546"/>
      <c r="DQ22" s="546"/>
      <c r="DR22" s="546"/>
      <c r="DS22" s="546"/>
      <c r="DT22" s="546"/>
      <c r="DU22" s="546"/>
      <c r="DV22" s="546"/>
      <c r="DW22" s="546"/>
      <c r="DX22" s="546"/>
      <c r="DY22" s="546"/>
      <c r="DZ22" s="546"/>
      <c r="EA22" s="546"/>
      <c r="EB22" s="546"/>
      <c r="EC22" s="546"/>
      <c r="ED22" s="546"/>
      <c r="EE22" s="546"/>
      <c r="EF22" s="546"/>
      <c r="EG22" s="546"/>
      <c r="EH22" s="546"/>
      <c r="EI22" s="546"/>
      <c r="EJ22" s="546"/>
      <c r="EK22" s="546"/>
      <c r="EL22" s="546"/>
      <c r="EM22" s="546"/>
      <c r="EN22" s="546"/>
      <c r="EO22" s="546"/>
      <c r="EP22" s="546"/>
      <c r="EQ22" s="546"/>
      <c r="ER22" s="546"/>
      <c r="ES22" s="546"/>
      <c r="ET22" s="546"/>
      <c r="EU22" s="546"/>
      <c r="EV22" s="546"/>
      <c r="EW22" s="546"/>
      <c r="EX22" s="546"/>
      <c r="EY22" s="546"/>
      <c r="EZ22" s="546"/>
      <c r="FA22" s="546"/>
      <c r="FB22" s="546"/>
      <c r="FC22" s="546"/>
      <c r="FD22" s="546"/>
      <c r="FE22" s="546"/>
      <c r="FF22" s="546"/>
      <c r="FG22" s="546"/>
      <c r="FH22" s="546"/>
      <c r="FI22" s="546"/>
      <c r="FJ22" s="546"/>
      <c r="FK22" s="546"/>
      <c r="FL22" s="546"/>
      <c r="FM22" s="546"/>
      <c r="FN22" s="546"/>
      <c r="FO22" s="546"/>
      <c r="FP22" s="546"/>
      <c r="FQ22" s="546"/>
      <c r="FR22" s="546"/>
      <c r="FS22" s="546"/>
      <c r="FT22" s="546"/>
      <c r="FU22" s="546"/>
      <c r="FV22" s="546"/>
      <c r="FW22" s="546"/>
      <c r="FX22" s="546"/>
      <c r="FY22" s="546"/>
      <c r="FZ22" s="546"/>
      <c r="GA22" s="546"/>
      <c r="GB22" s="546"/>
      <c r="GC22" s="546"/>
      <c r="GD22" s="546"/>
      <c r="GE22" s="546"/>
      <c r="GF22" s="546"/>
      <c r="GG22" s="546"/>
      <c r="GH22" s="546"/>
      <c r="GI22" s="546"/>
      <c r="GJ22" s="546"/>
      <c r="GK22" s="546"/>
      <c r="GL22" s="546"/>
      <c r="GM22" s="546"/>
      <c r="GN22" s="546"/>
      <c r="GO22" s="546"/>
      <c r="GP22" s="546"/>
      <c r="GQ22" s="546"/>
      <c r="GR22" s="546"/>
      <c r="GS22" s="546"/>
      <c r="GT22" s="546"/>
      <c r="GU22" s="546"/>
      <c r="GV22" s="546"/>
      <c r="GW22" s="546"/>
      <c r="GX22" s="546"/>
      <c r="GY22" s="546"/>
      <c r="GZ22" s="546"/>
      <c r="HA22" s="546"/>
      <c r="HB22" s="546"/>
      <c r="HC22" s="546"/>
      <c r="HD22" s="546"/>
      <c r="HE22" s="546"/>
      <c r="HF22" s="546"/>
      <c r="HG22" s="546"/>
      <c r="HH22" s="546"/>
      <c r="HI22" s="546"/>
      <c r="HJ22" s="546"/>
      <c r="HK22" s="546"/>
      <c r="HL22" s="546"/>
      <c r="HM22" s="546"/>
      <c r="HN22" s="546"/>
      <c r="HO22" s="546"/>
      <c r="HP22" s="546"/>
      <c r="HQ22" s="546"/>
      <c r="HR22" s="546"/>
      <c r="HS22" s="546"/>
      <c r="HT22" s="546"/>
      <c r="HU22" s="546"/>
      <c r="HV22" s="546"/>
      <c r="HW22" s="546"/>
      <c r="HX22" s="546"/>
      <c r="HY22" s="546"/>
      <c r="HZ22" s="546"/>
      <c r="IA22" s="546"/>
      <c r="IB22" s="546"/>
      <c r="IC22" s="546"/>
      <c r="ID22" s="546"/>
      <c r="IE22" s="546"/>
      <c r="IF22" s="546"/>
      <c r="IG22" s="546"/>
      <c r="IH22" s="546"/>
      <c r="II22" s="546"/>
      <c r="IJ22" s="546"/>
      <c r="IK22" s="546"/>
      <c r="IL22" s="546"/>
    </row>
    <row r="23" spans="2:246" ht="15.5">
      <c r="B23" s="741"/>
      <c r="C23" s="745"/>
      <c r="D23" s="771"/>
      <c r="E23" s="741"/>
      <c r="F23" s="746"/>
      <c r="G23" s="741"/>
      <c r="H23" s="741"/>
      <c r="I23" s="748"/>
      <c r="J23" s="748"/>
      <c r="K23" s="256"/>
      <c r="L23" s="256"/>
      <c r="M23" s="256"/>
      <c r="N23" s="25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6"/>
      <c r="AP23" s="546"/>
      <c r="AQ23" s="546"/>
      <c r="AR23" s="546"/>
      <c r="AS23" s="546"/>
      <c r="AT23" s="546"/>
      <c r="AU23" s="546"/>
      <c r="AV23" s="546"/>
      <c r="AW23" s="546"/>
      <c r="AX23" s="546"/>
      <c r="AY23" s="546"/>
      <c r="AZ23" s="546"/>
      <c r="BA23" s="546"/>
      <c r="BB23" s="546"/>
      <c r="BC23" s="546"/>
      <c r="BD23" s="546"/>
      <c r="BE23" s="546"/>
      <c r="BF23" s="546"/>
      <c r="BG23" s="546"/>
      <c r="BH23" s="546"/>
      <c r="BI23" s="546"/>
      <c r="BJ23" s="546"/>
      <c r="BK23" s="546"/>
      <c r="BL23" s="546"/>
      <c r="BM23" s="546"/>
      <c r="BN23" s="546"/>
      <c r="BO23" s="546"/>
      <c r="BP23" s="546"/>
      <c r="BQ23" s="546"/>
      <c r="BR23" s="546"/>
      <c r="BS23" s="546"/>
      <c r="BT23" s="546"/>
      <c r="BU23" s="546"/>
      <c r="BV23" s="546"/>
      <c r="BW23" s="546"/>
      <c r="BX23" s="546"/>
      <c r="BY23" s="546"/>
      <c r="BZ23" s="546"/>
      <c r="CA23" s="546"/>
      <c r="CB23" s="546"/>
      <c r="CC23" s="546"/>
      <c r="CD23" s="546"/>
      <c r="CE23" s="546"/>
      <c r="CF23" s="546"/>
      <c r="CG23" s="546"/>
      <c r="CH23" s="546"/>
      <c r="CI23" s="546"/>
      <c r="CJ23" s="546"/>
      <c r="CK23" s="546"/>
      <c r="CL23" s="546"/>
      <c r="CM23" s="546"/>
      <c r="CN23" s="546"/>
      <c r="CO23" s="546"/>
      <c r="CP23" s="546"/>
      <c r="CQ23" s="546"/>
      <c r="CR23" s="546"/>
      <c r="CS23" s="546"/>
      <c r="CT23" s="546"/>
      <c r="CU23" s="546"/>
      <c r="CV23" s="546"/>
      <c r="CW23" s="546"/>
      <c r="CX23" s="546"/>
      <c r="CY23" s="546"/>
      <c r="CZ23" s="546"/>
      <c r="DA23" s="546"/>
      <c r="DB23" s="546"/>
      <c r="DC23" s="546"/>
      <c r="DD23" s="546"/>
      <c r="DE23" s="546"/>
      <c r="DF23" s="546"/>
      <c r="DG23" s="546"/>
      <c r="DH23" s="546"/>
      <c r="DI23" s="546"/>
      <c r="DJ23" s="546"/>
      <c r="DK23" s="546"/>
      <c r="DL23" s="546"/>
      <c r="DM23" s="546"/>
      <c r="DN23" s="546"/>
      <c r="DO23" s="546"/>
      <c r="DP23" s="546"/>
      <c r="DQ23" s="546"/>
      <c r="DR23" s="546"/>
      <c r="DS23" s="546"/>
      <c r="DT23" s="546"/>
      <c r="DU23" s="546"/>
      <c r="DV23" s="546"/>
      <c r="DW23" s="546"/>
      <c r="DX23" s="546"/>
      <c r="DY23" s="546"/>
      <c r="DZ23" s="546"/>
      <c r="EA23" s="546"/>
      <c r="EB23" s="546"/>
      <c r="EC23" s="546"/>
      <c r="ED23" s="546"/>
      <c r="EE23" s="546"/>
      <c r="EF23" s="546"/>
      <c r="EG23" s="546"/>
      <c r="EH23" s="546"/>
      <c r="EI23" s="546"/>
      <c r="EJ23" s="546"/>
      <c r="EK23" s="546"/>
      <c r="EL23" s="546"/>
      <c r="EM23" s="546"/>
      <c r="EN23" s="546"/>
      <c r="EO23" s="546"/>
      <c r="EP23" s="546"/>
      <c r="EQ23" s="546"/>
      <c r="ER23" s="546"/>
      <c r="ES23" s="546"/>
      <c r="ET23" s="546"/>
      <c r="EU23" s="546"/>
      <c r="EV23" s="546"/>
      <c r="EW23" s="546"/>
      <c r="EX23" s="546"/>
      <c r="EY23" s="546"/>
      <c r="EZ23" s="546"/>
      <c r="FA23" s="546"/>
      <c r="FB23" s="546"/>
      <c r="FC23" s="546"/>
      <c r="FD23" s="546"/>
      <c r="FE23" s="546"/>
      <c r="FF23" s="546"/>
      <c r="FG23" s="546"/>
      <c r="FH23" s="546"/>
      <c r="FI23" s="546"/>
      <c r="FJ23" s="546"/>
      <c r="FK23" s="546"/>
      <c r="FL23" s="546"/>
      <c r="FM23" s="546"/>
      <c r="FN23" s="546"/>
      <c r="FO23" s="546"/>
      <c r="FP23" s="546"/>
      <c r="FQ23" s="546"/>
      <c r="FR23" s="546"/>
      <c r="FS23" s="546"/>
      <c r="FT23" s="546"/>
      <c r="FU23" s="546"/>
      <c r="FV23" s="546"/>
      <c r="FW23" s="546"/>
      <c r="FX23" s="546"/>
      <c r="FY23" s="546"/>
      <c r="FZ23" s="546"/>
      <c r="GA23" s="546"/>
      <c r="GB23" s="546"/>
      <c r="GC23" s="546"/>
      <c r="GD23" s="546"/>
      <c r="GE23" s="546"/>
      <c r="GF23" s="546"/>
      <c r="GG23" s="546"/>
      <c r="GH23" s="546"/>
      <c r="GI23" s="546"/>
      <c r="GJ23" s="546"/>
      <c r="GK23" s="546"/>
      <c r="GL23" s="546"/>
      <c r="GM23" s="546"/>
      <c r="GN23" s="546"/>
      <c r="GO23" s="546"/>
      <c r="GP23" s="546"/>
      <c r="GQ23" s="546"/>
      <c r="GR23" s="546"/>
      <c r="GS23" s="546"/>
      <c r="GT23" s="546"/>
      <c r="GU23" s="546"/>
      <c r="GV23" s="546"/>
      <c r="GW23" s="546"/>
      <c r="GX23" s="546"/>
      <c r="GY23" s="546"/>
      <c r="GZ23" s="546"/>
      <c r="HA23" s="546"/>
      <c r="HB23" s="546"/>
      <c r="HC23" s="546"/>
      <c r="HD23" s="546"/>
      <c r="HE23" s="546"/>
      <c r="HF23" s="546"/>
      <c r="HG23" s="546"/>
      <c r="HH23" s="546"/>
      <c r="HI23" s="546"/>
      <c r="HJ23" s="546"/>
      <c r="HK23" s="546"/>
      <c r="HL23" s="546"/>
      <c r="HM23" s="546"/>
      <c r="HN23" s="546"/>
      <c r="HO23" s="546"/>
      <c r="HP23" s="546"/>
      <c r="HQ23" s="546"/>
      <c r="HR23" s="546"/>
      <c r="HS23" s="546"/>
      <c r="HT23" s="546"/>
      <c r="HU23" s="546"/>
      <c r="HV23" s="546"/>
      <c r="HW23" s="546"/>
      <c r="HX23" s="546"/>
      <c r="HY23" s="546"/>
      <c r="HZ23" s="546"/>
      <c r="IA23" s="546"/>
      <c r="IB23" s="546"/>
      <c r="IC23" s="546"/>
      <c r="ID23" s="546"/>
      <c r="IE23" s="546"/>
      <c r="IF23" s="546"/>
      <c r="IG23" s="546"/>
      <c r="IH23" s="546"/>
      <c r="II23" s="546"/>
      <c r="IJ23" s="546"/>
      <c r="IK23" s="546"/>
      <c r="IL23" s="546"/>
    </row>
    <row r="24" spans="2:246" ht="15.5">
      <c r="B24" s="741"/>
      <c r="C24" s="745"/>
      <c r="D24" s="771"/>
      <c r="E24" s="741"/>
      <c r="F24" s="746"/>
      <c r="G24" s="741"/>
      <c r="H24" s="741"/>
      <c r="I24" s="748"/>
      <c r="J24" s="748"/>
      <c r="K24" s="256"/>
      <c r="L24" s="256"/>
      <c r="M24" s="256"/>
      <c r="N24" s="25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546"/>
      <c r="AP24" s="546"/>
      <c r="AQ24" s="546"/>
      <c r="AR24" s="546"/>
      <c r="AS24" s="546"/>
      <c r="AT24" s="546"/>
      <c r="AU24" s="546"/>
      <c r="AV24" s="546"/>
      <c r="AW24" s="546"/>
      <c r="AX24" s="546"/>
      <c r="AY24" s="546"/>
      <c r="AZ24" s="546"/>
      <c r="BA24" s="546"/>
      <c r="BB24" s="546"/>
      <c r="BC24" s="546"/>
      <c r="BD24" s="546"/>
      <c r="BE24" s="546"/>
      <c r="BF24" s="546"/>
      <c r="BG24" s="546"/>
      <c r="BH24" s="546"/>
      <c r="BI24" s="546"/>
      <c r="BJ24" s="546"/>
      <c r="BK24" s="546"/>
      <c r="BL24" s="546"/>
      <c r="BM24" s="546"/>
      <c r="BN24" s="546"/>
      <c r="BO24" s="546"/>
      <c r="BP24" s="546"/>
      <c r="BQ24" s="546"/>
      <c r="BR24" s="546"/>
      <c r="BS24" s="546"/>
      <c r="BT24" s="546"/>
      <c r="BU24" s="546"/>
      <c r="BV24" s="546"/>
      <c r="BW24" s="546"/>
      <c r="BX24" s="546"/>
      <c r="BY24" s="546"/>
      <c r="BZ24" s="546"/>
      <c r="CA24" s="546"/>
      <c r="CB24" s="546"/>
      <c r="CC24" s="546"/>
      <c r="CD24" s="546"/>
      <c r="CE24" s="546"/>
      <c r="CF24" s="546"/>
      <c r="CG24" s="546"/>
      <c r="CH24" s="546"/>
      <c r="CI24" s="546"/>
      <c r="CJ24" s="546"/>
      <c r="CK24" s="546"/>
      <c r="CL24" s="546"/>
      <c r="CM24" s="546"/>
      <c r="CN24" s="546"/>
      <c r="CO24" s="546"/>
      <c r="CP24" s="546"/>
      <c r="CQ24" s="546"/>
      <c r="CR24" s="546"/>
      <c r="CS24" s="546"/>
      <c r="CT24" s="546"/>
      <c r="CU24" s="546"/>
      <c r="CV24" s="546"/>
      <c r="CW24" s="546"/>
      <c r="CX24" s="546"/>
      <c r="CY24" s="546"/>
      <c r="CZ24" s="546"/>
      <c r="DA24" s="546"/>
      <c r="DB24" s="546"/>
      <c r="DC24" s="546"/>
      <c r="DD24" s="546"/>
      <c r="DE24" s="546"/>
      <c r="DF24" s="546"/>
      <c r="DG24" s="546"/>
      <c r="DH24" s="546"/>
      <c r="DI24" s="546"/>
      <c r="DJ24" s="546"/>
      <c r="DK24" s="546"/>
      <c r="DL24" s="546"/>
      <c r="DM24" s="546"/>
      <c r="DN24" s="546"/>
      <c r="DO24" s="546"/>
      <c r="DP24" s="546"/>
      <c r="DQ24" s="546"/>
      <c r="DR24" s="546"/>
      <c r="DS24" s="546"/>
      <c r="DT24" s="546"/>
      <c r="DU24" s="546"/>
      <c r="DV24" s="546"/>
      <c r="DW24" s="546"/>
      <c r="DX24" s="546"/>
      <c r="DY24" s="546"/>
      <c r="DZ24" s="546"/>
      <c r="EA24" s="546"/>
      <c r="EB24" s="546"/>
      <c r="EC24" s="546"/>
      <c r="ED24" s="546"/>
      <c r="EE24" s="546"/>
      <c r="EF24" s="546"/>
      <c r="EG24" s="546"/>
      <c r="EH24" s="546"/>
      <c r="EI24" s="546"/>
      <c r="EJ24" s="546"/>
      <c r="EK24" s="546"/>
      <c r="EL24" s="546"/>
      <c r="EM24" s="546"/>
      <c r="EN24" s="546"/>
      <c r="EO24" s="546"/>
      <c r="EP24" s="546"/>
      <c r="EQ24" s="546"/>
      <c r="ER24" s="546"/>
      <c r="ES24" s="546"/>
      <c r="ET24" s="546"/>
      <c r="EU24" s="546"/>
      <c r="EV24" s="546"/>
      <c r="EW24" s="546"/>
      <c r="EX24" s="546"/>
      <c r="EY24" s="546"/>
      <c r="EZ24" s="546"/>
      <c r="FA24" s="546"/>
      <c r="FB24" s="546"/>
      <c r="FC24" s="546"/>
      <c r="FD24" s="546"/>
      <c r="FE24" s="546"/>
      <c r="FF24" s="546"/>
      <c r="FG24" s="546"/>
      <c r="FH24" s="546"/>
      <c r="FI24" s="546"/>
      <c r="FJ24" s="546"/>
      <c r="FK24" s="546"/>
      <c r="FL24" s="546"/>
      <c r="FM24" s="546"/>
      <c r="FN24" s="546"/>
      <c r="FO24" s="546"/>
      <c r="FP24" s="546"/>
      <c r="FQ24" s="546"/>
      <c r="FR24" s="546"/>
      <c r="FS24" s="546"/>
      <c r="FT24" s="546"/>
      <c r="FU24" s="546"/>
      <c r="FV24" s="546"/>
      <c r="FW24" s="546"/>
      <c r="FX24" s="546"/>
      <c r="FY24" s="546"/>
      <c r="FZ24" s="546"/>
      <c r="GA24" s="546"/>
      <c r="GB24" s="546"/>
      <c r="GC24" s="546"/>
      <c r="GD24" s="546"/>
      <c r="GE24" s="546"/>
      <c r="GF24" s="546"/>
      <c r="GG24" s="546"/>
      <c r="GH24" s="546"/>
      <c r="GI24" s="546"/>
      <c r="GJ24" s="546"/>
      <c r="GK24" s="546"/>
      <c r="GL24" s="546"/>
      <c r="GM24" s="546"/>
      <c r="GN24" s="546"/>
      <c r="GO24" s="546"/>
      <c r="GP24" s="546"/>
      <c r="GQ24" s="546"/>
      <c r="GR24" s="546"/>
      <c r="GS24" s="546"/>
      <c r="GT24" s="546"/>
      <c r="GU24" s="546"/>
      <c r="GV24" s="546"/>
      <c r="GW24" s="546"/>
      <c r="GX24" s="546"/>
      <c r="GY24" s="546"/>
      <c r="GZ24" s="546"/>
      <c r="HA24" s="546"/>
      <c r="HB24" s="546"/>
      <c r="HC24" s="546"/>
      <c r="HD24" s="546"/>
      <c r="HE24" s="546"/>
      <c r="HF24" s="546"/>
      <c r="HG24" s="546"/>
      <c r="HH24" s="546"/>
      <c r="HI24" s="546"/>
      <c r="HJ24" s="546"/>
      <c r="HK24" s="546"/>
      <c r="HL24" s="546"/>
      <c r="HM24" s="546"/>
      <c r="HN24" s="546"/>
      <c r="HO24" s="546"/>
      <c r="HP24" s="546"/>
      <c r="HQ24" s="546"/>
      <c r="HR24" s="546"/>
      <c r="HS24" s="546"/>
      <c r="HT24" s="546"/>
      <c r="HU24" s="546"/>
      <c r="HV24" s="546"/>
      <c r="HW24" s="546"/>
      <c r="HX24" s="546"/>
      <c r="HY24" s="546"/>
      <c r="HZ24" s="546"/>
      <c r="IA24" s="546"/>
      <c r="IB24" s="546"/>
      <c r="IC24" s="546"/>
      <c r="ID24" s="546"/>
      <c r="IE24" s="546"/>
      <c r="IF24" s="546"/>
      <c r="IG24" s="546"/>
      <c r="IH24" s="546"/>
      <c r="II24" s="546"/>
      <c r="IJ24" s="546"/>
      <c r="IK24" s="546"/>
      <c r="IL24" s="546"/>
    </row>
    <row r="25" spans="2:246" ht="15.5">
      <c r="B25" s="741"/>
      <c r="C25" s="745"/>
      <c r="D25" s="771"/>
      <c r="E25" s="741"/>
      <c r="F25" s="746"/>
      <c r="G25" s="741"/>
      <c r="H25" s="741"/>
      <c r="I25" s="748"/>
      <c r="J25" s="748"/>
      <c r="K25" s="546"/>
      <c r="L25" s="546"/>
      <c r="M25" s="256"/>
      <c r="N25" s="546"/>
      <c r="O25" s="546"/>
      <c r="P25" s="546"/>
      <c r="Q25" s="546"/>
      <c r="R25" s="546"/>
      <c r="S25" s="546"/>
      <c r="T25" s="546"/>
      <c r="U25" s="546"/>
      <c r="V25" s="546"/>
      <c r="W25" s="546"/>
      <c r="X25" s="546"/>
      <c r="Y25" s="546"/>
      <c r="Z25" s="546"/>
      <c r="AA25" s="546"/>
      <c r="AB25" s="546"/>
      <c r="AC25" s="546"/>
      <c r="AD25" s="546"/>
      <c r="AE25" s="546"/>
      <c r="AF25" s="546"/>
      <c r="AG25" s="546"/>
      <c r="AH25" s="546"/>
      <c r="AI25" s="546"/>
      <c r="AJ25" s="546"/>
      <c r="AK25" s="546"/>
      <c r="AL25" s="546"/>
      <c r="AM25" s="546"/>
      <c r="AN25" s="546"/>
      <c r="AO25" s="546"/>
      <c r="AP25" s="546"/>
      <c r="AQ25" s="546"/>
      <c r="AR25" s="546"/>
      <c r="AS25" s="546"/>
      <c r="AT25" s="546"/>
      <c r="AU25" s="546"/>
      <c r="AV25" s="546"/>
      <c r="AW25" s="546"/>
      <c r="AX25" s="546"/>
      <c r="AY25" s="546"/>
      <c r="AZ25" s="546"/>
      <c r="BA25" s="546"/>
      <c r="BB25" s="546"/>
      <c r="BC25" s="546"/>
      <c r="BD25" s="546"/>
      <c r="BE25" s="546"/>
      <c r="BF25" s="546"/>
      <c r="BG25" s="546"/>
      <c r="BH25" s="546"/>
      <c r="BI25" s="546"/>
      <c r="BJ25" s="546"/>
      <c r="BK25" s="546"/>
      <c r="BL25" s="546"/>
      <c r="BM25" s="546"/>
      <c r="BN25" s="546"/>
      <c r="BO25" s="546"/>
      <c r="BP25" s="546"/>
      <c r="BQ25" s="546"/>
      <c r="BR25" s="546"/>
      <c r="BS25" s="546"/>
      <c r="BT25" s="546"/>
      <c r="BU25" s="546"/>
      <c r="BV25" s="546"/>
      <c r="BW25" s="546"/>
      <c r="BX25" s="546"/>
      <c r="BY25" s="546"/>
      <c r="BZ25" s="546"/>
      <c r="CA25" s="546"/>
      <c r="CB25" s="546"/>
      <c r="CC25" s="546"/>
      <c r="CD25" s="546"/>
      <c r="CE25" s="546"/>
      <c r="CF25" s="546"/>
      <c r="CG25" s="546"/>
      <c r="CH25" s="546"/>
      <c r="CI25" s="546"/>
      <c r="CJ25" s="546"/>
      <c r="CK25" s="546"/>
      <c r="CL25" s="546"/>
      <c r="CM25" s="546"/>
      <c r="CN25" s="546"/>
      <c r="CO25" s="546"/>
      <c r="CP25" s="546"/>
      <c r="CQ25" s="546"/>
      <c r="CR25" s="546"/>
      <c r="CS25" s="546"/>
      <c r="CT25" s="546"/>
      <c r="CU25" s="546"/>
      <c r="CV25" s="546"/>
      <c r="CW25" s="546"/>
      <c r="CX25" s="546"/>
      <c r="CY25" s="546"/>
      <c r="CZ25" s="546"/>
      <c r="DA25" s="546"/>
      <c r="DB25" s="546"/>
      <c r="DC25" s="546"/>
      <c r="DD25" s="546"/>
      <c r="DE25" s="546"/>
      <c r="DF25" s="546"/>
      <c r="DG25" s="546"/>
      <c r="DH25" s="546"/>
      <c r="DI25" s="546"/>
      <c r="DJ25" s="546"/>
      <c r="DK25" s="546"/>
      <c r="DL25" s="546"/>
      <c r="DM25" s="546"/>
      <c r="DN25" s="546"/>
      <c r="DO25" s="546"/>
      <c r="DP25" s="546"/>
      <c r="DQ25" s="546"/>
      <c r="DR25" s="546"/>
      <c r="DS25" s="546"/>
      <c r="DT25" s="546"/>
      <c r="DU25" s="546"/>
      <c r="DV25" s="546"/>
      <c r="DW25" s="546"/>
      <c r="DX25" s="546"/>
      <c r="DY25" s="546"/>
      <c r="DZ25" s="546"/>
      <c r="EA25" s="546"/>
      <c r="EB25" s="546"/>
      <c r="EC25" s="546"/>
      <c r="ED25" s="546"/>
      <c r="EE25" s="546"/>
      <c r="EF25" s="546"/>
      <c r="EG25" s="546"/>
      <c r="EH25" s="546"/>
      <c r="EI25" s="546"/>
      <c r="EJ25" s="546"/>
      <c r="EK25" s="546"/>
      <c r="EL25" s="546"/>
      <c r="EM25" s="546"/>
      <c r="EN25" s="546"/>
      <c r="EO25" s="546"/>
      <c r="EP25" s="546"/>
      <c r="EQ25" s="546"/>
      <c r="ER25" s="546"/>
      <c r="ES25" s="546"/>
      <c r="ET25" s="546"/>
      <c r="EU25" s="546"/>
      <c r="EV25" s="546"/>
      <c r="EW25" s="546"/>
      <c r="EX25" s="546"/>
      <c r="EY25" s="546"/>
      <c r="EZ25" s="546"/>
      <c r="FA25" s="546"/>
      <c r="FB25" s="546"/>
      <c r="FC25" s="546"/>
      <c r="FD25" s="546"/>
      <c r="FE25" s="546"/>
      <c r="FF25" s="546"/>
      <c r="FG25" s="546"/>
      <c r="FH25" s="546"/>
      <c r="FI25" s="546"/>
      <c r="FJ25" s="546"/>
      <c r="FK25" s="546"/>
      <c r="FL25" s="546"/>
      <c r="FM25" s="546"/>
      <c r="FN25" s="546"/>
      <c r="FO25" s="546"/>
      <c r="FP25" s="546"/>
      <c r="FQ25" s="546"/>
      <c r="FR25" s="546"/>
      <c r="FS25" s="546"/>
      <c r="FT25" s="546"/>
      <c r="FU25" s="546"/>
      <c r="FV25" s="546"/>
      <c r="FW25" s="546"/>
      <c r="FX25" s="546"/>
      <c r="FY25" s="546"/>
      <c r="FZ25" s="546"/>
      <c r="GA25" s="546"/>
      <c r="GB25" s="546"/>
      <c r="GC25" s="546"/>
      <c r="GD25" s="546"/>
      <c r="GE25" s="546"/>
      <c r="GF25" s="546"/>
      <c r="GG25" s="546"/>
      <c r="GH25" s="546"/>
      <c r="GI25" s="546"/>
      <c r="GJ25" s="546"/>
      <c r="GK25" s="546"/>
      <c r="GL25" s="546"/>
      <c r="GM25" s="546"/>
      <c r="GN25" s="546"/>
      <c r="GO25" s="546"/>
      <c r="GP25" s="546"/>
      <c r="GQ25" s="546"/>
      <c r="GR25" s="546"/>
      <c r="GS25" s="546"/>
      <c r="GT25" s="546"/>
      <c r="GU25" s="546"/>
      <c r="GV25" s="546"/>
      <c r="GW25" s="546"/>
      <c r="GX25" s="546"/>
      <c r="GY25" s="546"/>
      <c r="GZ25" s="546"/>
      <c r="HA25" s="546"/>
      <c r="HB25" s="546"/>
      <c r="HC25" s="546"/>
      <c r="HD25" s="546"/>
      <c r="HE25" s="546"/>
      <c r="HF25" s="546"/>
      <c r="HG25" s="546"/>
      <c r="HH25" s="546"/>
      <c r="HI25" s="546"/>
      <c r="HJ25" s="546"/>
      <c r="HK25" s="546"/>
      <c r="HL25" s="546"/>
      <c r="HM25" s="546"/>
      <c r="HN25" s="546"/>
      <c r="HO25" s="546"/>
      <c r="HP25" s="546"/>
      <c r="HQ25" s="546"/>
      <c r="HR25" s="546"/>
      <c r="HS25" s="546"/>
      <c r="HT25" s="546"/>
      <c r="HU25" s="546"/>
      <c r="HV25" s="546"/>
      <c r="HW25" s="546"/>
      <c r="HX25" s="546"/>
      <c r="HY25" s="546"/>
      <c r="HZ25" s="546"/>
      <c r="IA25" s="546"/>
      <c r="IB25" s="546"/>
      <c r="IC25" s="546"/>
      <c r="ID25" s="546"/>
      <c r="IE25" s="546"/>
      <c r="IF25" s="546"/>
      <c r="IG25" s="546"/>
      <c r="IH25" s="546"/>
      <c r="II25" s="546"/>
      <c r="IJ25" s="546"/>
      <c r="IK25" s="546"/>
      <c r="IL25" s="546"/>
    </row>
    <row r="26" spans="2:246" ht="15.5">
      <c r="B26" s="741"/>
      <c r="C26" s="745"/>
      <c r="D26" s="771"/>
      <c r="E26" s="741"/>
      <c r="F26" s="746"/>
      <c r="G26" s="741"/>
      <c r="H26" s="741"/>
      <c r="I26" s="748"/>
      <c r="J26" s="748"/>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46"/>
      <c r="AI26" s="546"/>
      <c r="AJ26" s="546"/>
      <c r="AK26" s="546"/>
      <c r="AL26" s="546"/>
      <c r="AM26" s="546"/>
      <c r="AN26" s="546"/>
      <c r="AO26" s="546"/>
      <c r="AP26" s="546"/>
      <c r="AQ26" s="546"/>
      <c r="AR26" s="546"/>
      <c r="AS26" s="546"/>
      <c r="AT26" s="546"/>
      <c r="AU26" s="546"/>
      <c r="AV26" s="546"/>
      <c r="AW26" s="546"/>
      <c r="AX26" s="546"/>
      <c r="AY26" s="546"/>
      <c r="AZ26" s="546"/>
      <c r="BA26" s="546"/>
      <c r="BB26" s="546"/>
      <c r="BC26" s="546"/>
      <c r="BD26" s="546"/>
      <c r="BE26" s="546"/>
      <c r="BF26" s="546"/>
      <c r="BG26" s="546"/>
      <c r="BH26" s="546"/>
      <c r="BI26" s="546"/>
      <c r="BJ26" s="546"/>
      <c r="BK26" s="546"/>
      <c r="BL26" s="546"/>
      <c r="BM26" s="546"/>
      <c r="BN26" s="546"/>
      <c r="BO26" s="546"/>
      <c r="BP26" s="546"/>
      <c r="BQ26" s="546"/>
      <c r="BR26" s="546"/>
      <c r="BS26" s="546"/>
      <c r="BT26" s="546"/>
      <c r="BU26" s="546"/>
      <c r="BV26" s="546"/>
      <c r="BW26" s="546"/>
      <c r="BX26" s="546"/>
      <c r="BY26" s="546"/>
      <c r="BZ26" s="546"/>
      <c r="CA26" s="546"/>
      <c r="CB26" s="546"/>
      <c r="CC26" s="546"/>
      <c r="CD26" s="546"/>
      <c r="CE26" s="546"/>
      <c r="CF26" s="546"/>
      <c r="CG26" s="546"/>
      <c r="CH26" s="546"/>
      <c r="CI26" s="546"/>
      <c r="CJ26" s="546"/>
      <c r="CK26" s="546"/>
      <c r="CL26" s="546"/>
      <c r="CM26" s="546"/>
      <c r="CN26" s="546"/>
      <c r="CO26" s="546"/>
      <c r="CP26" s="546"/>
      <c r="CQ26" s="546"/>
      <c r="CR26" s="546"/>
      <c r="CS26" s="546"/>
      <c r="CT26" s="546"/>
      <c r="CU26" s="546"/>
      <c r="CV26" s="546"/>
      <c r="CW26" s="546"/>
      <c r="CX26" s="546"/>
      <c r="CY26" s="546"/>
      <c r="CZ26" s="546"/>
      <c r="DA26" s="546"/>
      <c r="DB26" s="546"/>
      <c r="DC26" s="546"/>
      <c r="DD26" s="546"/>
      <c r="DE26" s="546"/>
      <c r="DF26" s="546"/>
      <c r="DG26" s="546"/>
      <c r="DH26" s="546"/>
      <c r="DI26" s="546"/>
      <c r="DJ26" s="546"/>
      <c r="DK26" s="546"/>
      <c r="DL26" s="546"/>
      <c r="DM26" s="546"/>
      <c r="DN26" s="546"/>
      <c r="DO26" s="546"/>
      <c r="DP26" s="546"/>
      <c r="DQ26" s="546"/>
      <c r="DR26" s="546"/>
      <c r="DS26" s="546"/>
      <c r="DT26" s="546"/>
      <c r="DU26" s="546"/>
      <c r="DV26" s="546"/>
      <c r="DW26" s="546"/>
      <c r="DX26" s="546"/>
      <c r="DY26" s="546"/>
      <c r="DZ26" s="546"/>
      <c r="EA26" s="546"/>
      <c r="EB26" s="546"/>
      <c r="EC26" s="546"/>
      <c r="ED26" s="546"/>
      <c r="EE26" s="546"/>
      <c r="EF26" s="546"/>
      <c r="EG26" s="546"/>
      <c r="EH26" s="546"/>
      <c r="EI26" s="546"/>
      <c r="EJ26" s="546"/>
      <c r="EK26" s="546"/>
      <c r="EL26" s="546"/>
      <c r="EM26" s="546"/>
      <c r="EN26" s="546"/>
      <c r="EO26" s="546"/>
      <c r="EP26" s="546"/>
      <c r="EQ26" s="546"/>
      <c r="ER26" s="546"/>
      <c r="ES26" s="546"/>
      <c r="ET26" s="546"/>
      <c r="EU26" s="546"/>
      <c r="EV26" s="546"/>
      <c r="EW26" s="546"/>
      <c r="EX26" s="546"/>
      <c r="EY26" s="546"/>
      <c r="EZ26" s="546"/>
      <c r="FA26" s="546"/>
      <c r="FB26" s="546"/>
      <c r="FC26" s="546"/>
      <c r="FD26" s="546"/>
      <c r="FE26" s="546"/>
      <c r="FF26" s="546"/>
      <c r="FG26" s="546"/>
      <c r="FH26" s="546"/>
      <c r="FI26" s="546"/>
      <c r="FJ26" s="546"/>
      <c r="FK26" s="546"/>
      <c r="FL26" s="546"/>
      <c r="FM26" s="546"/>
      <c r="FN26" s="546"/>
      <c r="FO26" s="546"/>
      <c r="FP26" s="546"/>
      <c r="FQ26" s="546"/>
      <c r="FR26" s="546"/>
      <c r="FS26" s="546"/>
      <c r="FT26" s="546"/>
      <c r="FU26" s="546"/>
      <c r="FV26" s="546"/>
      <c r="FW26" s="546"/>
      <c r="FX26" s="546"/>
      <c r="FY26" s="546"/>
      <c r="FZ26" s="546"/>
      <c r="GA26" s="546"/>
      <c r="GB26" s="546"/>
      <c r="GC26" s="546"/>
      <c r="GD26" s="546"/>
      <c r="GE26" s="546"/>
      <c r="GF26" s="546"/>
      <c r="GG26" s="546"/>
      <c r="GH26" s="546"/>
      <c r="GI26" s="546"/>
      <c r="GJ26" s="546"/>
      <c r="GK26" s="546"/>
      <c r="GL26" s="546"/>
      <c r="GM26" s="546"/>
      <c r="GN26" s="546"/>
      <c r="GO26" s="546"/>
      <c r="GP26" s="546"/>
      <c r="GQ26" s="546"/>
      <c r="GR26" s="546"/>
      <c r="GS26" s="546"/>
      <c r="GT26" s="546"/>
      <c r="GU26" s="546"/>
      <c r="GV26" s="546"/>
      <c r="GW26" s="546"/>
      <c r="GX26" s="546"/>
      <c r="GY26" s="546"/>
      <c r="GZ26" s="546"/>
      <c r="HA26" s="546"/>
      <c r="HB26" s="546"/>
      <c r="HC26" s="546"/>
      <c r="HD26" s="546"/>
      <c r="HE26" s="546"/>
      <c r="HF26" s="546"/>
      <c r="HG26" s="546"/>
      <c r="HH26" s="546"/>
      <c r="HI26" s="546"/>
      <c r="HJ26" s="546"/>
      <c r="HK26" s="546"/>
      <c r="HL26" s="546"/>
      <c r="HM26" s="546"/>
      <c r="HN26" s="546"/>
      <c r="HO26" s="546"/>
      <c r="HP26" s="546"/>
      <c r="HQ26" s="546"/>
      <c r="HR26" s="546"/>
      <c r="HS26" s="546"/>
      <c r="HT26" s="546"/>
      <c r="HU26" s="546"/>
      <c r="HV26" s="546"/>
      <c r="HW26" s="546"/>
      <c r="HX26" s="546"/>
      <c r="HY26" s="546"/>
      <c r="HZ26" s="546"/>
      <c r="IA26" s="546"/>
      <c r="IB26" s="546"/>
      <c r="IC26" s="546"/>
      <c r="ID26" s="546"/>
      <c r="IE26" s="546"/>
      <c r="IF26" s="546"/>
      <c r="IG26" s="546"/>
      <c r="IH26" s="546"/>
      <c r="II26" s="546"/>
      <c r="IJ26" s="546"/>
      <c r="IK26" s="546"/>
      <c r="IL26" s="546"/>
    </row>
    <row r="27" spans="2:246" ht="15.5">
      <c r="B27" s="741"/>
      <c r="C27" s="745"/>
      <c r="D27" s="771"/>
      <c r="E27" s="741"/>
      <c r="F27" s="746"/>
      <c r="G27" s="741"/>
      <c r="H27" s="741"/>
      <c r="I27" s="748"/>
      <c r="J27" s="748"/>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c r="AL27" s="546"/>
      <c r="AM27" s="546"/>
      <c r="AN27" s="546"/>
      <c r="AO27" s="546"/>
      <c r="AP27" s="546"/>
      <c r="AQ27" s="546"/>
      <c r="AR27" s="546"/>
      <c r="AS27" s="546"/>
      <c r="AT27" s="546"/>
      <c r="AU27" s="546"/>
      <c r="AV27" s="546"/>
      <c r="AW27" s="546"/>
      <c r="AX27" s="546"/>
      <c r="AY27" s="546"/>
      <c r="AZ27" s="546"/>
      <c r="BA27" s="546"/>
      <c r="BB27" s="546"/>
      <c r="BC27" s="546"/>
      <c r="BD27" s="546"/>
      <c r="BE27" s="546"/>
      <c r="BF27" s="546"/>
      <c r="BG27" s="546"/>
      <c r="BH27" s="546"/>
      <c r="BI27" s="546"/>
      <c r="BJ27" s="546"/>
      <c r="BK27" s="546"/>
      <c r="BL27" s="546"/>
      <c r="BM27" s="546"/>
      <c r="BN27" s="546"/>
      <c r="BO27" s="546"/>
      <c r="BP27" s="546"/>
      <c r="BQ27" s="546"/>
      <c r="BR27" s="546"/>
      <c r="BS27" s="546"/>
      <c r="BT27" s="546"/>
      <c r="BU27" s="546"/>
      <c r="BV27" s="546"/>
      <c r="BW27" s="546"/>
      <c r="BX27" s="546"/>
      <c r="BY27" s="546"/>
      <c r="BZ27" s="546"/>
      <c r="CA27" s="546"/>
      <c r="CB27" s="546"/>
      <c r="CC27" s="546"/>
      <c r="CD27" s="546"/>
      <c r="CE27" s="546"/>
      <c r="CF27" s="546"/>
      <c r="CG27" s="546"/>
      <c r="CH27" s="546"/>
      <c r="CI27" s="546"/>
      <c r="CJ27" s="546"/>
      <c r="CK27" s="546"/>
      <c r="CL27" s="546"/>
      <c r="CM27" s="546"/>
      <c r="CN27" s="546"/>
      <c r="CO27" s="546"/>
      <c r="CP27" s="546"/>
      <c r="CQ27" s="546"/>
      <c r="CR27" s="546"/>
      <c r="CS27" s="546"/>
      <c r="CT27" s="546"/>
      <c r="CU27" s="546"/>
      <c r="CV27" s="546"/>
      <c r="CW27" s="546"/>
      <c r="CX27" s="546"/>
      <c r="CY27" s="546"/>
      <c r="CZ27" s="546"/>
      <c r="DA27" s="546"/>
      <c r="DB27" s="546"/>
      <c r="DC27" s="546"/>
      <c r="DD27" s="546"/>
      <c r="DE27" s="546"/>
      <c r="DF27" s="546"/>
      <c r="DG27" s="546"/>
      <c r="DH27" s="546"/>
      <c r="DI27" s="546"/>
      <c r="DJ27" s="546"/>
      <c r="DK27" s="546"/>
      <c r="DL27" s="546"/>
      <c r="DM27" s="546"/>
      <c r="DN27" s="546"/>
      <c r="DO27" s="546"/>
      <c r="DP27" s="546"/>
      <c r="DQ27" s="546"/>
      <c r="DR27" s="546"/>
      <c r="DS27" s="546"/>
      <c r="DT27" s="546"/>
      <c r="DU27" s="546"/>
      <c r="DV27" s="546"/>
      <c r="DW27" s="546"/>
      <c r="DX27" s="546"/>
      <c r="DY27" s="546"/>
      <c r="DZ27" s="546"/>
      <c r="EA27" s="546"/>
      <c r="EB27" s="546"/>
      <c r="EC27" s="546"/>
      <c r="ED27" s="546"/>
      <c r="EE27" s="546"/>
      <c r="EF27" s="546"/>
      <c r="EG27" s="546"/>
      <c r="EH27" s="546"/>
      <c r="EI27" s="546"/>
      <c r="EJ27" s="546"/>
      <c r="EK27" s="546"/>
      <c r="EL27" s="546"/>
      <c r="EM27" s="546"/>
      <c r="EN27" s="546"/>
      <c r="EO27" s="546"/>
      <c r="EP27" s="546"/>
      <c r="EQ27" s="546"/>
      <c r="ER27" s="546"/>
      <c r="ES27" s="546"/>
      <c r="ET27" s="546"/>
      <c r="EU27" s="546"/>
      <c r="EV27" s="546"/>
      <c r="EW27" s="546"/>
      <c r="EX27" s="546"/>
      <c r="EY27" s="546"/>
      <c r="EZ27" s="546"/>
      <c r="FA27" s="546"/>
      <c r="FB27" s="546"/>
      <c r="FC27" s="546"/>
      <c r="FD27" s="546"/>
      <c r="FE27" s="546"/>
      <c r="FF27" s="546"/>
      <c r="FG27" s="546"/>
      <c r="FH27" s="546"/>
      <c r="FI27" s="546"/>
      <c r="FJ27" s="546"/>
      <c r="FK27" s="546"/>
      <c r="FL27" s="546"/>
      <c r="FM27" s="546"/>
      <c r="FN27" s="546"/>
      <c r="FO27" s="546"/>
      <c r="FP27" s="546"/>
      <c r="FQ27" s="546"/>
      <c r="FR27" s="546"/>
      <c r="FS27" s="546"/>
      <c r="FT27" s="546"/>
      <c r="FU27" s="546"/>
      <c r="FV27" s="546"/>
      <c r="FW27" s="546"/>
      <c r="FX27" s="546"/>
      <c r="FY27" s="546"/>
      <c r="FZ27" s="546"/>
      <c r="GA27" s="546"/>
      <c r="GB27" s="546"/>
      <c r="GC27" s="546"/>
      <c r="GD27" s="546"/>
      <c r="GE27" s="546"/>
      <c r="GF27" s="546"/>
      <c r="GG27" s="546"/>
      <c r="GH27" s="546"/>
      <c r="GI27" s="546"/>
      <c r="GJ27" s="546"/>
      <c r="GK27" s="546"/>
      <c r="GL27" s="546"/>
      <c r="GM27" s="546"/>
      <c r="GN27" s="546"/>
      <c r="GO27" s="546"/>
      <c r="GP27" s="546"/>
      <c r="GQ27" s="546"/>
      <c r="GR27" s="546"/>
      <c r="GS27" s="546"/>
      <c r="GT27" s="546"/>
      <c r="GU27" s="546"/>
      <c r="GV27" s="546"/>
      <c r="GW27" s="546"/>
      <c r="GX27" s="546"/>
      <c r="GY27" s="546"/>
      <c r="GZ27" s="546"/>
      <c r="HA27" s="546"/>
      <c r="HB27" s="546"/>
      <c r="HC27" s="546"/>
      <c r="HD27" s="546"/>
      <c r="HE27" s="546"/>
      <c r="HF27" s="546"/>
      <c r="HG27" s="546"/>
      <c r="HH27" s="546"/>
      <c r="HI27" s="546"/>
      <c r="HJ27" s="546"/>
      <c r="HK27" s="546"/>
      <c r="HL27" s="546"/>
      <c r="HM27" s="546"/>
      <c r="HN27" s="546"/>
      <c r="HO27" s="546"/>
      <c r="HP27" s="546"/>
      <c r="HQ27" s="546"/>
      <c r="HR27" s="546"/>
      <c r="HS27" s="546"/>
      <c r="HT27" s="546"/>
      <c r="HU27" s="546"/>
      <c r="HV27" s="546"/>
      <c r="HW27" s="546"/>
      <c r="HX27" s="546"/>
      <c r="HY27" s="546"/>
      <c r="HZ27" s="546"/>
      <c r="IA27" s="546"/>
      <c r="IB27" s="546"/>
      <c r="IC27" s="546"/>
      <c r="ID27" s="546"/>
      <c r="IE27" s="546"/>
      <c r="IF27" s="546"/>
      <c r="IG27" s="546"/>
      <c r="IH27" s="546"/>
      <c r="II27" s="546"/>
      <c r="IJ27" s="546"/>
      <c r="IK27" s="546"/>
      <c r="IL27" s="546"/>
    </row>
    <row r="28" spans="2:246" ht="15.5">
      <c r="B28" s="741"/>
      <c r="C28" s="745"/>
      <c r="D28" s="771"/>
      <c r="E28" s="741"/>
      <c r="F28" s="746"/>
      <c r="G28" s="741"/>
      <c r="H28" s="741"/>
      <c r="I28" s="748"/>
      <c r="J28" s="748"/>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46"/>
      <c r="AI28" s="546"/>
      <c r="AJ28" s="546"/>
      <c r="AK28" s="546"/>
      <c r="AL28" s="546"/>
      <c r="AM28" s="546"/>
      <c r="AN28" s="546"/>
      <c r="AO28" s="546"/>
      <c r="AP28" s="546"/>
      <c r="AQ28" s="546"/>
      <c r="AR28" s="546"/>
      <c r="AS28" s="546"/>
      <c r="AT28" s="546"/>
      <c r="AU28" s="546"/>
      <c r="AV28" s="546"/>
      <c r="AW28" s="546"/>
      <c r="AX28" s="546"/>
      <c r="AY28" s="546"/>
      <c r="AZ28" s="546"/>
      <c r="BA28" s="546"/>
      <c r="BB28" s="546"/>
      <c r="BC28" s="546"/>
      <c r="BD28" s="546"/>
      <c r="BE28" s="546"/>
      <c r="BF28" s="546"/>
      <c r="BG28" s="546"/>
      <c r="BH28" s="546"/>
      <c r="BI28" s="546"/>
      <c r="BJ28" s="546"/>
      <c r="BK28" s="546"/>
      <c r="BL28" s="546"/>
      <c r="BM28" s="546"/>
      <c r="BN28" s="546"/>
      <c r="BO28" s="546"/>
      <c r="BP28" s="546"/>
      <c r="BQ28" s="546"/>
      <c r="BR28" s="546"/>
      <c r="BS28" s="546"/>
      <c r="BT28" s="546"/>
      <c r="BU28" s="546"/>
      <c r="BV28" s="546"/>
      <c r="BW28" s="546"/>
      <c r="BX28" s="546"/>
      <c r="BY28" s="546"/>
      <c r="BZ28" s="546"/>
      <c r="CA28" s="546"/>
      <c r="CB28" s="546"/>
      <c r="CC28" s="546"/>
      <c r="CD28" s="546"/>
      <c r="CE28" s="546"/>
      <c r="CF28" s="546"/>
      <c r="CG28" s="546"/>
      <c r="CH28" s="546"/>
      <c r="CI28" s="546"/>
      <c r="CJ28" s="546"/>
      <c r="CK28" s="546"/>
      <c r="CL28" s="546"/>
      <c r="CM28" s="546"/>
      <c r="CN28" s="546"/>
      <c r="CO28" s="546"/>
      <c r="CP28" s="546"/>
      <c r="CQ28" s="546"/>
      <c r="CR28" s="546"/>
      <c r="CS28" s="546"/>
      <c r="CT28" s="546"/>
      <c r="CU28" s="546"/>
      <c r="CV28" s="546"/>
      <c r="CW28" s="546"/>
      <c r="CX28" s="546"/>
      <c r="CY28" s="546"/>
      <c r="CZ28" s="546"/>
      <c r="DA28" s="546"/>
      <c r="DB28" s="546"/>
      <c r="DC28" s="546"/>
      <c r="DD28" s="546"/>
      <c r="DE28" s="546"/>
      <c r="DF28" s="546"/>
      <c r="DG28" s="546"/>
      <c r="DH28" s="546"/>
      <c r="DI28" s="546"/>
      <c r="DJ28" s="546"/>
      <c r="DK28" s="546"/>
      <c r="DL28" s="546"/>
      <c r="DM28" s="546"/>
      <c r="DN28" s="546"/>
      <c r="DO28" s="546"/>
      <c r="DP28" s="546"/>
      <c r="DQ28" s="546"/>
      <c r="DR28" s="546"/>
      <c r="DS28" s="546"/>
      <c r="DT28" s="546"/>
      <c r="DU28" s="546"/>
      <c r="DV28" s="546"/>
      <c r="DW28" s="546"/>
      <c r="DX28" s="546"/>
      <c r="DY28" s="546"/>
      <c r="DZ28" s="546"/>
      <c r="EA28" s="546"/>
      <c r="EB28" s="546"/>
      <c r="EC28" s="546"/>
      <c r="ED28" s="546"/>
      <c r="EE28" s="546"/>
      <c r="EF28" s="546"/>
      <c r="EG28" s="546"/>
      <c r="EH28" s="546"/>
      <c r="EI28" s="546"/>
      <c r="EJ28" s="546"/>
      <c r="EK28" s="546"/>
      <c r="EL28" s="546"/>
      <c r="EM28" s="546"/>
      <c r="EN28" s="546"/>
      <c r="EO28" s="546"/>
      <c r="EP28" s="546"/>
      <c r="EQ28" s="546"/>
      <c r="ER28" s="546"/>
      <c r="ES28" s="546"/>
      <c r="ET28" s="546"/>
      <c r="EU28" s="546"/>
      <c r="EV28" s="546"/>
      <c r="EW28" s="546"/>
      <c r="EX28" s="546"/>
      <c r="EY28" s="546"/>
      <c r="EZ28" s="546"/>
      <c r="FA28" s="546"/>
      <c r="FB28" s="546"/>
      <c r="FC28" s="546"/>
      <c r="FD28" s="546"/>
      <c r="FE28" s="546"/>
      <c r="FF28" s="546"/>
      <c r="FG28" s="546"/>
      <c r="FH28" s="546"/>
      <c r="FI28" s="546"/>
      <c r="FJ28" s="546"/>
      <c r="FK28" s="546"/>
      <c r="FL28" s="546"/>
      <c r="FM28" s="546"/>
      <c r="FN28" s="546"/>
      <c r="FO28" s="546"/>
      <c r="FP28" s="546"/>
      <c r="FQ28" s="546"/>
      <c r="FR28" s="546"/>
      <c r="FS28" s="546"/>
      <c r="FT28" s="546"/>
      <c r="FU28" s="546"/>
      <c r="FV28" s="546"/>
      <c r="FW28" s="546"/>
      <c r="FX28" s="546"/>
      <c r="FY28" s="546"/>
      <c r="FZ28" s="546"/>
      <c r="GA28" s="546"/>
      <c r="GB28" s="546"/>
      <c r="GC28" s="546"/>
      <c r="GD28" s="546"/>
      <c r="GE28" s="546"/>
      <c r="GF28" s="546"/>
      <c r="GG28" s="546"/>
      <c r="GH28" s="546"/>
      <c r="GI28" s="546"/>
      <c r="GJ28" s="546"/>
      <c r="GK28" s="546"/>
      <c r="GL28" s="546"/>
      <c r="GM28" s="546"/>
      <c r="GN28" s="546"/>
      <c r="GO28" s="546"/>
      <c r="GP28" s="546"/>
      <c r="GQ28" s="546"/>
      <c r="GR28" s="546"/>
      <c r="GS28" s="546"/>
      <c r="GT28" s="546"/>
      <c r="GU28" s="546"/>
      <c r="GV28" s="546"/>
      <c r="GW28" s="546"/>
      <c r="GX28" s="546"/>
      <c r="GY28" s="546"/>
      <c r="GZ28" s="546"/>
      <c r="HA28" s="546"/>
      <c r="HB28" s="546"/>
      <c r="HC28" s="546"/>
      <c r="HD28" s="546"/>
      <c r="HE28" s="546"/>
      <c r="HF28" s="546"/>
      <c r="HG28" s="546"/>
      <c r="HH28" s="546"/>
      <c r="HI28" s="546"/>
      <c r="HJ28" s="546"/>
      <c r="HK28" s="546"/>
      <c r="HL28" s="546"/>
      <c r="HM28" s="546"/>
      <c r="HN28" s="546"/>
      <c r="HO28" s="546"/>
      <c r="HP28" s="546"/>
      <c r="HQ28" s="546"/>
      <c r="HR28" s="546"/>
      <c r="HS28" s="546"/>
      <c r="HT28" s="546"/>
      <c r="HU28" s="546"/>
      <c r="HV28" s="546"/>
      <c r="HW28" s="546"/>
      <c r="HX28" s="546"/>
      <c r="HY28" s="546"/>
      <c r="HZ28" s="546"/>
      <c r="IA28" s="546"/>
      <c r="IB28" s="546"/>
      <c r="IC28" s="546"/>
      <c r="ID28" s="546"/>
      <c r="IE28" s="546"/>
      <c r="IF28" s="546"/>
      <c r="IG28" s="546"/>
      <c r="IH28" s="546"/>
      <c r="II28" s="546"/>
      <c r="IJ28" s="546"/>
      <c r="IK28" s="546"/>
      <c r="IL28" s="546"/>
    </row>
    <row r="29" spans="2:246" ht="15.5">
      <c r="B29" s="741"/>
      <c r="C29" s="745"/>
      <c r="D29" s="771"/>
      <c r="E29" s="741"/>
      <c r="F29" s="746"/>
      <c r="G29" s="741"/>
      <c r="H29" s="741"/>
      <c r="I29" s="748"/>
      <c r="J29" s="748"/>
      <c r="K29" s="25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46"/>
      <c r="AI29" s="546"/>
      <c r="AJ29" s="546"/>
      <c r="AK29" s="546"/>
      <c r="AL29" s="546"/>
      <c r="AM29" s="546"/>
      <c r="AN29" s="546"/>
      <c r="AO29" s="546"/>
      <c r="AP29" s="546"/>
      <c r="AQ29" s="546"/>
      <c r="AR29" s="546"/>
      <c r="AS29" s="546"/>
      <c r="AT29" s="546"/>
      <c r="AU29" s="546"/>
      <c r="AV29" s="546"/>
      <c r="AW29" s="546"/>
      <c r="AX29" s="546"/>
      <c r="AY29" s="546"/>
      <c r="AZ29" s="546"/>
      <c r="BA29" s="546"/>
      <c r="BB29" s="546"/>
      <c r="BC29" s="546"/>
      <c r="BD29" s="546"/>
      <c r="BE29" s="546"/>
      <c r="BF29" s="546"/>
      <c r="BG29" s="546"/>
      <c r="BH29" s="546"/>
      <c r="BI29" s="546"/>
      <c r="BJ29" s="546"/>
      <c r="BK29" s="546"/>
      <c r="BL29" s="546"/>
      <c r="BM29" s="546"/>
      <c r="BN29" s="546"/>
      <c r="BO29" s="546"/>
      <c r="BP29" s="546"/>
      <c r="BQ29" s="546"/>
      <c r="BR29" s="546"/>
      <c r="BS29" s="546"/>
      <c r="BT29" s="546"/>
      <c r="BU29" s="546"/>
      <c r="BV29" s="546"/>
      <c r="BW29" s="546"/>
      <c r="BX29" s="546"/>
      <c r="BY29" s="546"/>
      <c r="BZ29" s="546"/>
      <c r="CA29" s="546"/>
      <c r="CB29" s="546"/>
      <c r="CC29" s="546"/>
      <c r="CD29" s="546"/>
      <c r="CE29" s="546"/>
      <c r="CF29" s="546"/>
      <c r="CG29" s="546"/>
      <c r="CH29" s="546"/>
      <c r="CI29" s="546"/>
      <c r="CJ29" s="546"/>
      <c r="CK29" s="546"/>
      <c r="CL29" s="546"/>
      <c r="CM29" s="546"/>
      <c r="CN29" s="546"/>
      <c r="CO29" s="546"/>
      <c r="CP29" s="546"/>
      <c r="CQ29" s="546"/>
      <c r="CR29" s="546"/>
      <c r="CS29" s="546"/>
      <c r="CT29" s="546"/>
      <c r="CU29" s="546"/>
      <c r="CV29" s="546"/>
      <c r="CW29" s="546"/>
      <c r="CX29" s="546"/>
      <c r="CY29" s="546"/>
      <c r="CZ29" s="546"/>
      <c r="DA29" s="546"/>
      <c r="DB29" s="546"/>
      <c r="DC29" s="546"/>
      <c r="DD29" s="546"/>
      <c r="DE29" s="546"/>
      <c r="DF29" s="546"/>
      <c r="DG29" s="546"/>
      <c r="DH29" s="546"/>
      <c r="DI29" s="546"/>
      <c r="DJ29" s="546"/>
      <c r="DK29" s="546"/>
      <c r="DL29" s="546"/>
      <c r="DM29" s="546"/>
      <c r="DN29" s="546"/>
      <c r="DO29" s="546"/>
      <c r="DP29" s="546"/>
      <c r="DQ29" s="546"/>
      <c r="DR29" s="546"/>
      <c r="DS29" s="546"/>
      <c r="DT29" s="546"/>
      <c r="DU29" s="546"/>
      <c r="DV29" s="546"/>
      <c r="DW29" s="546"/>
      <c r="DX29" s="546"/>
      <c r="DY29" s="546"/>
      <c r="DZ29" s="546"/>
      <c r="EA29" s="546"/>
      <c r="EB29" s="546"/>
      <c r="EC29" s="546"/>
      <c r="ED29" s="546"/>
      <c r="EE29" s="546"/>
      <c r="EF29" s="546"/>
      <c r="EG29" s="546"/>
      <c r="EH29" s="546"/>
      <c r="EI29" s="546"/>
      <c r="EJ29" s="546"/>
      <c r="EK29" s="546"/>
      <c r="EL29" s="546"/>
      <c r="EM29" s="546"/>
      <c r="EN29" s="546"/>
      <c r="EO29" s="546"/>
      <c r="EP29" s="546"/>
      <c r="EQ29" s="546"/>
      <c r="ER29" s="546"/>
      <c r="ES29" s="546"/>
      <c r="ET29" s="546"/>
      <c r="EU29" s="546"/>
      <c r="EV29" s="546"/>
      <c r="EW29" s="546"/>
      <c r="EX29" s="546"/>
      <c r="EY29" s="546"/>
      <c r="EZ29" s="546"/>
      <c r="FA29" s="546"/>
      <c r="FB29" s="546"/>
      <c r="FC29" s="546"/>
      <c r="FD29" s="546"/>
      <c r="FE29" s="546"/>
      <c r="FF29" s="546"/>
      <c r="FG29" s="546"/>
      <c r="FH29" s="546"/>
      <c r="FI29" s="546"/>
      <c r="FJ29" s="546"/>
      <c r="FK29" s="546"/>
      <c r="FL29" s="546"/>
      <c r="FM29" s="546"/>
      <c r="FN29" s="546"/>
      <c r="FO29" s="546"/>
      <c r="FP29" s="546"/>
      <c r="FQ29" s="546"/>
      <c r="FR29" s="546"/>
      <c r="FS29" s="546"/>
      <c r="FT29" s="546"/>
      <c r="FU29" s="546"/>
      <c r="FV29" s="546"/>
      <c r="FW29" s="546"/>
      <c r="FX29" s="546"/>
      <c r="FY29" s="546"/>
      <c r="FZ29" s="546"/>
      <c r="GA29" s="546"/>
      <c r="GB29" s="546"/>
      <c r="GC29" s="546"/>
      <c r="GD29" s="546"/>
      <c r="GE29" s="546"/>
      <c r="GF29" s="546"/>
      <c r="GG29" s="546"/>
      <c r="GH29" s="546"/>
      <c r="GI29" s="546"/>
      <c r="GJ29" s="546"/>
      <c r="GK29" s="546"/>
      <c r="GL29" s="546"/>
      <c r="GM29" s="546"/>
      <c r="GN29" s="546"/>
      <c r="GO29" s="546"/>
      <c r="GP29" s="546"/>
      <c r="GQ29" s="546"/>
      <c r="GR29" s="546"/>
      <c r="GS29" s="546"/>
      <c r="GT29" s="546"/>
      <c r="GU29" s="546"/>
      <c r="GV29" s="546"/>
      <c r="GW29" s="546"/>
      <c r="GX29" s="546"/>
      <c r="GY29" s="546"/>
      <c r="GZ29" s="546"/>
      <c r="HA29" s="546"/>
      <c r="HB29" s="546"/>
      <c r="HC29" s="546"/>
      <c r="HD29" s="546"/>
      <c r="HE29" s="546"/>
      <c r="HF29" s="546"/>
      <c r="HG29" s="546"/>
      <c r="HH29" s="546"/>
      <c r="HI29" s="546"/>
      <c r="HJ29" s="546"/>
      <c r="HK29" s="546"/>
      <c r="HL29" s="546"/>
      <c r="HM29" s="546"/>
      <c r="HN29" s="546"/>
      <c r="HO29" s="546"/>
      <c r="HP29" s="546"/>
      <c r="HQ29" s="546"/>
      <c r="HR29" s="546"/>
      <c r="HS29" s="546"/>
      <c r="HT29" s="546"/>
      <c r="HU29" s="546"/>
      <c r="HV29" s="546"/>
      <c r="HW29" s="546"/>
      <c r="HX29" s="546"/>
      <c r="HY29" s="546"/>
      <c r="HZ29" s="546"/>
      <c r="IA29" s="546"/>
      <c r="IB29" s="546"/>
      <c r="IC29" s="546"/>
      <c r="ID29" s="546"/>
      <c r="IE29" s="546"/>
      <c r="IF29" s="546"/>
      <c r="IG29" s="546"/>
      <c r="IH29" s="546"/>
      <c r="II29" s="546"/>
      <c r="IJ29" s="546"/>
      <c r="IK29" s="546"/>
      <c r="IL29" s="546"/>
    </row>
    <row r="30" spans="2:246" ht="15.5">
      <c r="B30" s="741"/>
      <c r="C30" s="745"/>
      <c r="D30" s="771"/>
      <c r="E30" s="741"/>
      <c r="F30" s="746"/>
      <c r="G30" s="741"/>
      <c r="H30" s="741"/>
      <c r="I30" s="748"/>
      <c r="J30" s="748"/>
    </row>
    <row r="31" spans="2:246" ht="15.5">
      <c r="B31" s="741"/>
      <c r="C31" s="745"/>
      <c r="D31" s="771"/>
      <c r="E31" s="741"/>
      <c r="F31" s="746"/>
      <c r="G31" s="741"/>
      <c r="H31" s="741"/>
      <c r="I31" s="748"/>
      <c r="J31" s="748"/>
      <c r="K31" s="256"/>
      <c r="L31" s="256"/>
      <c r="M31" s="256"/>
      <c r="N31" s="256"/>
    </row>
    <row r="32" spans="2:246" ht="13">
      <c r="B32" s="741"/>
      <c r="C32" s="745"/>
      <c r="D32" s="743"/>
      <c r="E32" s="741"/>
      <c r="F32" s="746"/>
      <c r="G32" s="741"/>
      <c r="H32" s="741"/>
      <c r="I32" s="748"/>
      <c r="J32" s="748"/>
      <c r="K32" s="546"/>
      <c r="L32" s="546"/>
      <c r="M32" s="256"/>
      <c r="N32" s="546"/>
      <c r="O32" s="546"/>
      <c r="P32" s="546"/>
      <c r="Q32" s="546"/>
      <c r="R32" s="546"/>
      <c r="S32" s="546"/>
      <c r="T32" s="546"/>
      <c r="U32" s="546"/>
      <c r="V32" s="546"/>
      <c r="W32" s="546"/>
      <c r="X32" s="546"/>
      <c r="Y32" s="546"/>
      <c r="Z32" s="546"/>
      <c r="AA32" s="546"/>
      <c r="AB32" s="546"/>
      <c r="AC32" s="546"/>
      <c r="AD32" s="546"/>
      <c r="AE32" s="546"/>
      <c r="AF32" s="546"/>
      <c r="AG32" s="546"/>
      <c r="AH32" s="546"/>
      <c r="AI32" s="546"/>
      <c r="AJ32" s="546"/>
      <c r="AK32" s="546"/>
      <c r="AL32" s="546"/>
      <c r="AM32" s="546"/>
      <c r="AN32" s="546"/>
      <c r="AO32" s="546"/>
      <c r="AP32" s="546"/>
      <c r="AQ32" s="546"/>
      <c r="AR32" s="546"/>
      <c r="AS32" s="546"/>
      <c r="AT32" s="546"/>
      <c r="AU32" s="546"/>
      <c r="AV32" s="546"/>
      <c r="AW32" s="546"/>
      <c r="AX32" s="546"/>
      <c r="AY32" s="546"/>
      <c r="AZ32" s="546"/>
      <c r="BA32" s="546"/>
      <c r="BB32" s="546"/>
      <c r="BC32" s="546"/>
      <c r="BD32" s="546"/>
      <c r="BE32" s="546"/>
      <c r="BF32" s="546"/>
      <c r="BG32" s="546"/>
      <c r="BH32" s="546"/>
      <c r="BI32" s="546"/>
      <c r="BJ32" s="546"/>
      <c r="BK32" s="546"/>
      <c r="BL32" s="546"/>
      <c r="BM32" s="546"/>
      <c r="BN32" s="546"/>
      <c r="BO32" s="546"/>
      <c r="BP32" s="546"/>
      <c r="BQ32" s="546"/>
      <c r="BR32" s="546"/>
      <c r="BS32" s="546"/>
      <c r="BT32" s="546"/>
      <c r="BU32" s="546"/>
      <c r="BV32" s="546"/>
      <c r="BW32" s="546"/>
      <c r="BX32" s="546"/>
      <c r="BY32" s="546"/>
      <c r="BZ32" s="546"/>
      <c r="CA32" s="546"/>
      <c r="CB32" s="546"/>
      <c r="CC32" s="546"/>
      <c r="CD32" s="546"/>
      <c r="CE32" s="546"/>
      <c r="CF32" s="546"/>
      <c r="CG32" s="546"/>
      <c r="CH32" s="546"/>
      <c r="CI32" s="546"/>
      <c r="CJ32" s="546"/>
      <c r="CK32" s="546"/>
      <c r="CL32" s="546"/>
      <c r="CM32" s="546"/>
      <c r="CN32" s="546"/>
      <c r="CO32" s="546"/>
      <c r="CP32" s="546"/>
      <c r="CQ32" s="546"/>
      <c r="CR32" s="546"/>
      <c r="CS32" s="546"/>
      <c r="CT32" s="546"/>
      <c r="CU32" s="546"/>
      <c r="CV32" s="546"/>
      <c r="CW32" s="546"/>
      <c r="CX32" s="546"/>
      <c r="CY32" s="546"/>
      <c r="CZ32" s="546"/>
      <c r="DA32" s="546"/>
      <c r="DB32" s="546"/>
      <c r="DC32" s="546"/>
      <c r="DD32" s="546"/>
      <c r="DE32" s="546"/>
      <c r="DF32" s="546"/>
      <c r="DG32" s="546"/>
      <c r="DH32" s="546"/>
      <c r="DI32" s="546"/>
      <c r="DJ32" s="546"/>
      <c r="DK32" s="546"/>
      <c r="DL32" s="546"/>
      <c r="DM32" s="546"/>
      <c r="DN32" s="546"/>
      <c r="DO32" s="546"/>
      <c r="DP32" s="546"/>
      <c r="DQ32" s="546"/>
      <c r="DR32" s="546"/>
      <c r="DS32" s="546"/>
      <c r="DT32" s="546"/>
      <c r="DU32" s="546"/>
      <c r="DV32" s="546"/>
      <c r="DW32" s="546"/>
      <c r="DX32" s="546"/>
      <c r="DY32" s="546"/>
      <c r="DZ32" s="546"/>
      <c r="EA32" s="546"/>
      <c r="EB32" s="546"/>
      <c r="EC32" s="546"/>
      <c r="ED32" s="546"/>
      <c r="EE32" s="546"/>
      <c r="EF32" s="546"/>
      <c r="EG32" s="546"/>
      <c r="EH32" s="546"/>
      <c r="EI32" s="546"/>
      <c r="EJ32" s="546"/>
      <c r="EK32" s="546"/>
      <c r="EL32" s="546"/>
      <c r="EM32" s="546"/>
      <c r="EN32" s="546"/>
      <c r="EO32" s="546"/>
      <c r="EP32" s="546"/>
      <c r="EQ32" s="546"/>
      <c r="ER32" s="546"/>
      <c r="ES32" s="546"/>
      <c r="ET32" s="546"/>
      <c r="EU32" s="546"/>
      <c r="EV32" s="546"/>
      <c r="EW32" s="546"/>
      <c r="EX32" s="546"/>
      <c r="EY32" s="546"/>
      <c r="EZ32" s="546"/>
      <c r="FA32" s="546"/>
      <c r="FB32" s="546"/>
      <c r="FC32" s="546"/>
      <c r="FD32" s="546"/>
      <c r="FE32" s="546"/>
      <c r="FF32" s="546"/>
      <c r="FG32" s="546"/>
      <c r="FH32" s="546"/>
      <c r="FI32" s="546"/>
      <c r="FJ32" s="546"/>
      <c r="FK32" s="546"/>
      <c r="FL32" s="546"/>
      <c r="FM32" s="546"/>
      <c r="FN32" s="546"/>
      <c r="FO32" s="546"/>
      <c r="FP32" s="546"/>
      <c r="FQ32" s="546"/>
      <c r="FR32" s="546"/>
      <c r="FS32" s="546"/>
      <c r="FT32" s="546"/>
      <c r="FU32" s="546"/>
      <c r="FV32" s="546"/>
      <c r="FW32" s="546"/>
      <c r="FX32" s="546"/>
      <c r="FY32" s="546"/>
      <c r="FZ32" s="546"/>
      <c r="GA32" s="546"/>
      <c r="GB32" s="546"/>
      <c r="GC32" s="546"/>
      <c r="GD32" s="546"/>
      <c r="GE32" s="546"/>
      <c r="GF32" s="546"/>
      <c r="GG32" s="546"/>
      <c r="GH32" s="546"/>
      <c r="GI32" s="546"/>
      <c r="GJ32" s="546"/>
      <c r="GK32" s="546"/>
      <c r="GL32" s="546"/>
      <c r="GM32" s="546"/>
      <c r="GN32" s="546"/>
      <c r="GO32" s="546"/>
      <c r="GP32" s="546"/>
      <c r="GQ32" s="546"/>
      <c r="GR32" s="546"/>
      <c r="GS32" s="546"/>
      <c r="GT32" s="546"/>
      <c r="GU32" s="546"/>
      <c r="GV32" s="546"/>
      <c r="GW32" s="546"/>
      <c r="GX32" s="546"/>
      <c r="GY32" s="546"/>
      <c r="GZ32" s="546"/>
      <c r="HA32" s="546"/>
      <c r="HB32" s="546"/>
      <c r="HC32" s="546"/>
      <c r="HD32" s="546"/>
      <c r="HE32" s="546"/>
      <c r="HF32" s="546"/>
      <c r="HG32" s="546"/>
      <c r="HH32" s="546"/>
      <c r="HI32" s="546"/>
      <c r="HJ32" s="546"/>
      <c r="HK32" s="546"/>
      <c r="HL32" s="546"/>
      <c r="HM32" s="546"/>
      <c r="HN32" s="546"/>
      <c r="HO32" s="546"/>
      <c r="HP32" s="546"/>
      <c r="HQ32" s="546"/>
      <c r="HR32" s="546"/>
      <c r="HS32" s="546"/>
      <c r="HT32" s="546"/>
      <c r="HU32" s="546"/>
      <c r="HV32" s="546"/>
      <c r="HW32" s="546"/>
      <c r="HX32" s="546"/>
      <c r="HY32" s="546"/>
      <c r="HZ32" s="546"/>
      <c r="IA32" s="546"/>
      <c r="IB32" s="546"/>
      <c r="IC32" s="546"/>
      <c r="ID32" s="546"/>
      <c r="IE32" s="546"/>
      <c r="IF32" s="546"/>
      <c r="IG32" s="546"/>
      <c r="IH32" s="546"/>
      <c r="II32" s="546"/>
      <c r="IJ32" s="546"/>
      <c r="IK32" s="546"/>
      <c r="IL32" s="546"/>
    </row>
    <row r="33" spans="2:246" ht="13">
      <c r="B33" s="741"/>
      <c r="C33" s="745"/>
      <c r="D33" s="743"/>
      <c r="E33" s="741"/>
      <c r="F33" s="746"/>
      <c r="G33" s="746"/>
      <c r="H33" s="741"/>
      <c r="I33" s="748"/>
      <c r="J33" s="748"/>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c r="AI33" s="546"/>
      <c r="AJ33" s="546"/>
      <c r="AK33" s="546"/>
      <c r="AL33" s="546"/>
      <c r="AM33" s="546"/>
      <c r="AN33" s="546"/>
      <c r="AO33" s="546"/>
      <c r="AP33" s="546"/>
      <c r="AQ33" s="546"/>
      <c r="AR33" s="546"/>
      <c r="AS33" s="546"/>
      <c r="AT33" s="546"/>
      <c r="AU33" s="546"/>
      <c r="AV33" s="546"/>
      <c r="AW33" s="546"/>
      <c r="AX33" s="546"/>
      <c r="AY33" s="546"/>
      <c r="AZ33" s="546"/>
      <c r="BA33" s="546"/>
      <c r="BB33" s="546"/>
      <c r="BC33" s="546"/>
      <c r="BD33" s="546"/>
      <c r="BE33" s="546"/>
      <c r="BF33" s="546"/>
      <c r="BG33" s="546"/>
      <c r="BH33" s="546"/>
      <c r="BI33" s="546"/>
      <c r="BJ33" s="546"/>
      <c r="BK33" s="546"/>
      <c r="BL33" s="546"/>
      <c r="BM33" s="546"/>
      <c r="BN33" s="546"/>
      <c r="BO33" s="546"/>
      <c r="BP33" s="546"/>
      <c r="BQ33" s="546"/>
      <c r="BR33" s="546"/>
      <c r="BS33" s="546"/>
      <c r="BT33" s="546"/>
      <c r="BU33" s="546"/>
      <c r="BV33" s="546"/>
      <c r="BW33" s="546"/>
      <c r="BX33" s="546"/>
      <c r="BY33" s="546"/>
      <c r="BZ33" s="546"/>
      <c r="CA33" s="546"/>
      <c r="CB33" s="546"/>
      <c r="CC33" s="546"/>
      <c r="CD33" s="546"/>
      <c r="CE33" s="546"/>
      <c r="CF33" s="546"/>
      <c r="CG33" s="546"/>
      <c r="CH33" s="546"/>
      <c r="CI33" s="546"/>
      <c r="CJ33" s="546"/>
      <c r="CK33" s="546"/>
      <c r="CL33" s="546"/>
      <c r="CM33" s="546"/>
      <c r="CN33" s="546"/>
      <c r="CO33" s="546"/>
      <c r="CP33" s="546"/>
      <c r="CQ33" s="546"/>
      <c r="CR33" s="546"/>
      <c r="CS33" s="546"/>
      <c r="CT33" s="546"/>
      <c r="CU33" s="546"/>
      <c r="CV33" s="546"/>
      <c r="CW33" s="546"/>
      <c r="CX33" s="546"/>
      <c r="CY33" s="546"/>
      <c r="CZ33" s="546"/>
      <c r="DA33" s="546"/>
      <c r="DB33" s="546"/>
      <c r="DC33" s="546"/>
      <c r="DD33" s="546"/>
      <c r="DE33" s="546"/>
      <c r="DF33" s="546"/>
      <c r="DG33" s="546"/>
      <c r="DH33" s="546"/>
      <c r="DI33" s="546"/>
      <c r="DJ33" s="546"/>
      <c r="DK33" s="546"/>
      <c r="DL33" s="546"/>
      <c r="DM33" s="546"/>
      <c r="DN33" s="546"/>
      <c r="DO33" s="546"/>
      <c r="DP33" s="546"/>
      <c r="DQ33" s="546"/>
      <c r="DR33" s="546"/>
      <c r="DS33" s="546"/>
      <c r="DT33" s="546"/>
      <c r="DU33" s="546"/>
      <c r="DV33" s="546"/>
      <c r="DW33" s="546"/>
      <c r="DX33" s="546"/>
      <c r="DY33" s="546"/>
      <c r="DZ33" s="546"/>
      <c r="EA33" s="546"/>
      <c r="EB33" s="546"/>
      <c r="EC33" s="546"/>
      <c r="ED33" s="546"/>
      <c r="EE33" s="546"/>
      <c r="EF33" s="546"/>
      <c r="EG33" s="546"/>
      <c r="EH33" s="546"/>
      <c r="EI33" s="546"/>
      <c r="EJ33" s="546"/>
      <c r="EK33" s="546"/>
      <c r="EL33" s="546"/>
      <c r="EM33" s="546"/>
      <c r="EN33" s="546"/>
      <c r="EO33" s="546"/>
      <c r="EP33" s="546"/>
      <c r="EQ33" s="546"/>
      <c r="ER33" s="546"/>
      <c r="ES33" s="546"/>
      <c r="ET33" s="546"/>
      <c r="EU33" s="546"/>
      <c r="EV33" s="546"/>
      <c r="EW33" s="546"/>
      <c r="EX33" s="546"/>
      <c r="EY33" s="546"/>
      <c r="EZ33" s="546"/>
      <c r="FA33" s="546"/>
      <c r="FB33" s="546"/>
      <c r="FC33" s="546"/>
      <c r="FD33" s="546"/>
      <c r="FE33" s="546"/>
      <c r="FF33" s="546"/>
      <c r="FG33" s="546"/>
      <c r="FH33" s="546"/>
      <c r="FI33" s="546"/>
      <c r="FJ33" s="546"/>
      <c r="FK33" s="546"/>
      <c r="FL33" s="546"/>
      <c r="FM33" s="546"/>
      <c r="FN33" s="546"/>
      <c r="FO33" s="546"/>
      <c r="FP33" s="546"/>
      <c r="FQ33" s="546"/>
      <c r="FR33" s="546"/>
      <c r="FS33" s="546"/>
      <c r="FT33" s="546"/>
      <c r="FU33" s="546"/>
      <c r="FV33" s="546"/>
      <c r="FW33" s="546"/>
      <c r="FX33" s="546"/>
      <c r="FY33" s="546"/>
      <c r="FZ33" s="546"/>
      <c r="GA33" s="546"/>
      <c r="GB33" s="546"/>
      <c r="GC33" s="546"/>
      <c r="GD33" s="546"/>
      <c r="GE33" s="546"/>
      <c r="GF33" s="546"/>
      <c r="GG33" s="546"/>
      <c r="GH33" s="546"/>
      <c r="GI33" s="546"/>
      <c r="GJ33" s="546"/>
      <c r="GK33" s="546"/>
      <c r="GL33" s="546"/>
      <c r="GM33" s="546"/>
      <c r="GN33" s="546"/>
      <c r="GO33" s="546"/>
      <c r="GP33" s="546"/>
      <c r="GQ33" s="546"/>
      <c r="GR33" s="546"/>
      <c r="GS33" s="546"/>
      <c r="GT33" s="546"/>
      <c r="GU33" s="546"/>
      <c r="GV33" s="546"/>
      <c r="GW33" s="546"/>
      <c r="GX33" s="546"/>
      <c r="GY33" s="546"/>
      <c r="GZ33" s="546"/>
      <c r="HA33" s="546"/>
      <c r="HB33" s="546"/>
      <c r="HC33" s="546"/>
      <c r="HD33" s="546"/>
      <c r="HE33" s="546"/>
      <c r="HF33" s="546"/>
      <c r="HG33" s="546"/>
      <c r="HH33" s="546"/>
      <c r="HI33" s="546"/>
      <c r="HJ33" s="546"/>
      <c r="HK33" s="546"/>
      <c r="HL33" s="546"/>
      <c r="HM33" s="546"/>
      <c r="HN33" s="546"/>
      <c r="HO33" s="546"/>
      <c r="HP33" s="546"/>
      <c r="HQ33" s="546"/>
      <c r="HR33" s="546"/>
      <c r="HS33" s="546"/>
      <c r="HT33" s="546"/>
      <c r="HU33" s="546"/>
      <c r="HV33" s="546"/>
      <c r="HW33" s="546"/>
      <c r="HX33" s="546"/>
      <c r="HY33" s="546"/>
      <c r="HZ33" s="546"/>
      <c r="IA33" s="546"/>
      <c r="IB33" s="546"/>
      <c r="IC33" s="546"/>
      <c r="ID33" s="546"/>
      <c r="IE33" s="546"/>
      <c r="IF33" s="546"/>
      <c r="IG33" s="546"/>
      <c r="IH33" s="546"/>
      <c r="II33" s="546"/>
      <c r="IJ33" s="546"/>
      <c r="IK33" s="546"/>
      <c r="IL33" s="546"/>
    </row>
    <row r="34" spans="2:246" ht="13">
      <c r="B34" s="741"/>
      <c r="C34" s="745"/>
      <c r="D34" s="743"/>
      <c r="E34" s="741"/>
      <c r="F34" s="746"/>
      <c r="G34" s="746"/>
      <c r="H34" s="741"/>
      <c r="I34" s="748"/>
      <c r="J34" s="748"/>
      <c r="K34" s="256"/>
      <c r="L34" s="547"/>
      <c r="M34" s="547"/>
      <c r="N34" s="547"/>
      <c r="O34" s="547"/>
      <c r="P34" s="547"/>
      <c r="Q34" s="547"/>
      <c r="R34" s="547"/>
      <c r="S34" s="547"/>
      <c r="T34" s="547"/>
      <c r="U34" s="547"/>
      <c r="V34" s="547"/>
      <c r="W34" s="547"/>
      <c r="X34" s="547"/>
      <c r="Y34" s="547"/>
      <c r="Z34" s="547"/>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c r="BI34" s="547"/>
      <c r="BJ34" s="547"/>
      <c r="BK34" s="547"/>
      <c r="BL34" s="547"/>
      <c r="BM34" s="547"/>
      <c r="BN34" s="547"/>
      <c r="BO34" s="547"/>
      <c r="BP34" s="547"/>
      <c r="BQ34" s="547"/>
      <c r="BR34" s="547"/>
      <c r="BS34" s="547"/>
      <c r="BT34" s="547"/>
      <c r="BU34" s="547"/>
      <c r="BV34" s="547"/>
      <c r="BW34" s="547"/>
      <c r="BX34" s="547"/>
      <c r="BY34" s="547"/>
      <c r="BZ34" s="547"/>
      <c r="CA34" s="547"/>
      <c r="CB34" s="547"/>
      <c r="CC34" s="547"/>
      <c r="CD34" s="547"/>
      <c r="CE34" s="547"/>
      <c r="CF34" s="547"/>
      <c r="CG34" s="547"/>
      <c r="CH34" s="547"/>
      <c r="CI34" s="547"/>
      <c r="CJ34" s="547"/>
      <c r="CK34" s="547"/>
      <c r="CL34" s="547"/>
      <c r="CM34" s="547"/>
      <c r="CN34" s="547"/>
      <c r="CO34" s="547"/>
      <c r="CP34" s="547"/>
      <c r="CQ34" s="547"/>
      <c r="CR34" s="547"/>
      <c r="CS34" s="547"/>
      <c r="CT34" s="547"/>
      <c r="CU34" s="547"/>
      <c r="CV34" s="547"/>
      <c r="CW34" s="547"/>
      <c r="CX34" s="547"/>
      <c r="CY34" s="547"/>
      <c r="CZ34" s="547"/>
      <c r="DA34" s="547"/>
      <c r="DB34" s="547"/>
      <c r="DC34" s="547"/>
      <c r="DD34" s="547"/>
      <c r="DE34" s="547"/>
      <c r="DF34" s="547"/>
      <c r="DG34" s="547"/>
      <c r="DH34" s="547"/>
      <c r="DI34" s="547"/>
      <c r="DJ34" s="547"/>
      <c r="DK34" s="547"/>
      <c r="DL34" s="547"/>
      <c r="DM34" s="547"/>
      <c r="DN34" s="547"/>
      <c r="DO34" s="547"/>
      <c r="DP34" s="547"/>
      <c r="DQ34" s="547"/>
      <c r="DR34" s="547"/>
      <c r="DS34" s="547"/>
      <c r="DT34" s="547"/>
      <c r="DU34" s="547"/>
      <c r="DV34" s="547"/>
      <c r="DW34" s="547"/>
      <c r="DX34" s="547"/>
      <c r="DY34" s="547"/>
      <c r="DZ34" s="547"/>
      <c r="EA34" s="547"/>
      <c r="EB34" s="547"/>
      <c r="EC34" s="547"/>
      <c r="ED34" s="547"/>
      <c r="EE34" s="547"/>
      <c r="EF34" s="547"/>
      <c r="EG34" s="547"/>
      <c r="EH34" s="547"/>
      <c r="EI34" s="547"/>
      <c r="EJ34" s="547"/>
      <c r="EK34" s="547"/>
      <c r="EL34" s="547"/>
      <c r="EM34" s="547"/>
      <c r="EN34" s="547"/>
      <c r="EO34" s="547"/>
      <c r="EP34" s="547"/>
      <c r="EQ34" s="547"/>
      <c r="ER34" s="547"/>
      <c r="ES34" s="547"/>
      <c r="ET34" s="547"/>
      <c r="EU34" s="547"/>
      <c r="EV34" s="547"/>
      <c r="EW34" s="547"/>
      <c r="EX34" s="547"/>
      <c r="EY34" s="547"/>
      <c r="EZ34" s="547"/>
      <c r="FA34" s="547"/>
      <c r="FB34" s="547"/>
      <c r="FC34" s="547"/>
      <c r="FD34" s="547"/>
      <c r="FE34" s="547"/>
      <c r="FF34" s="547"/>
      <c r="FG34" s="547"/>
      <c r="FH34" s="547"/>
      <c r="FI34" s="547"/>
      <c r="FJ34" s="547"/>
      <c r="FK34" s="547"/>
      <c r="FL34" s="547"/>
      <c r="FM34" s="547"/>
      <c r="FN34" s="547"/>
      <c r="FO34" s="547"/>
      <c r="FP34" s="547"/>
      <c r="FQ34" s="547"/>
      <c r="FR34" s="547"/>
      <c r="FS34" s="547"/>
      <c r="FT34" s="547"/>
      <c r="FU34" s="547"/>
      <c r="FV34" s="547"/>
      <c r="FW34" s="547"/>
      <c r="FX34" s="547"/>
      <c r="FY34" s="547"/>
      <c r="FZ34" s="547"/>
      <c r="GA34" s="547"/>
      <c r="GB34" s="547"/>
      <c r="GC34" s="547"/>
      <c r="GD34" s="547"/>
      <c r="GE34" s="547"/>
      <c r="GF34" s="547"/>
      <c r="GG34" s="547"/>
      <c r="GH34" s="547"/>
      <c r="GI34" s="547"/>
      <c r="GJ34" s="547"/>
      <c r="GK34" s="547"/>
      <c r="GL34" s="547"/>
      <c r="GM34" s="547"/>
      <c r="GN34" s="547"/>
      <c r="GO34" s="547"/>
      <c r="GP34" s="547"/>
      <c r="GQ34" s="547"/>
      <c r="GR34" s="547"/>
      <c r="GS34" s="547"/>
      <c r="GT34" s="547"/>
      <c r="GU34" s="547"/>
      <c r="GV34" s="547"/>
      <c r="GW34" s="547"/>
      <c r="GX34" s="547"/>
      <c r="GY34" s="547"/>
      <c r="GZ34" s="547"/>
      <c r="HA34" s="547"/>
      <c r="HB34" s="547"/>
      <c r="HC34" s="547"/>
      <c r="HD34" s="547"/>
      <c r="HE34" s="547"/>
      <c r="HF34" s="547"/>
      <c r="HG34" s="547"/>
      <c r="HH34" s="547"/>
      <c r="HI34" s="547"/>
      <c r="HJ34" s="547"/>
      <c r="HK34" s="547"/>
      <c r="HL34" s="547"/>
      <c r="HM34" s="547"/>
      <c r="HN34" s="547"/>
      <c r="HO34" s="547"/>
      <c r="HP34" s="547"/>
      <c r="HQ34" s="547"/>
      <c r="HR34" s="547"/>
      <c r="HS34" s="547"/>
      <c r="HT34" s="547"/>
      <c r="HU34" s="547"/>
      <c r="HV34" s="547"/>
      <c r="HW34" s="547"/>
      <c r="HX34" s="547"/>
      <c r="HY34" s="547"/>
      <c r="HZ34" s="547"/>
      <c r="IA34" s="547"/>
      <c r="IB34" s="547"/>
      <c r="IC34" s="547"/>
      <c r="ID34" s="547"/>
      <c r="IE34" s="547"/>
      <c r="IF34" s="547"/>
      <c r="IG34" s="547"/>
      <c r="IH34" s="547"/>
      <c r="II34" s="547"/>
      <c r="IJ34" s="547"/>
      <c r="IK34" s="547"/>
      <c r="IL34" s="547"/>
    </row>
    <row r="35" spans="2:246" ht="13">
      <c r="B35" s="741"/>
      <c r="C35" s="745"/>
      <c r="D35" s="743"/>
      <c r="E35" s="741"/>
      <c r="F35" s="746"/>
      <c r="G35" s="746"/>
      <c r="H35" s="741"/>
      <c r="I35" s="748"/>
      <c r="J35" s="748"/>
      <c r="K35" s="256"/>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47"/>
      <c r="AW35" s="547"/>
      <c r="AX35" s="547"/>
      <c r="AY35" s="547"/>
      <c r="AZ35" s="547"/>
      <c r="BA35" s="547"/>
      <c r="BB35" s="547"/>
      <c r="BC35" s="547"/>
      <c r="BD35" s="547"/>
      <c r="BE35" s="547"/>
      <c r="BF35" s="547"/>
      <c r="BG35" s="547"/>
      <c r="BH35" s="547"/>
      <c r="BI35" s="547"/>
      <c r="BJ35" s="547"/>
      <c r="BK35" s="547"/>
      <c r="BL35" s="547"/>
      <c r="BM35" s="547"/>
      <c r="BN35" s="547"/>
      <c r="BO35" s="547"/>
      <c r="BP35" s="547"/>
      <c r="BQ35" s="547"/>
      <c r="BR35" s="547"/>
      <c r="BS35" s="547"/>
      <c r="BT35" s="547"/>
      <c r="BU35" s="547"/>
      <c r="BV35" s="547"/>
      <c r="BW35" s="547"/>
      <c r="BX35" s="547"/>
      <c r="BY35" s="547"/>
      <c r="BZ35" s="547"/>
      <c r="CA35" s="547"/>
      <c r="CB35" s="547"/>
      <c r="CC35" s="547"/>
      <c r="CD35" s="547"/>
      <c r="CE35" s="547"/>
      <c r="CF35" s="547"/>
      <c r="CG35" s="547"/>
      <c r="CH35" s="547"/>
      <c r="CI35" s="547"/>
      <c r="CJ35" s="547"/>
      <c r="CK35" s="547"/>
      <c r="CL35" s="547"/>
      <c r="CM35" s="547"/>
      <c r="CN35" s="547"/>
      <c r="CO35" s="547"/>
      <c r="CP35" s="547"/>
      <c r="CQ35" s="547"/>
      <c r="CR35" s="547"/>
      <c r="CS35" s="547"/>
      <c r="CT35" s="547"/>
      <c r="CU35" s="547"/>
      <c r="CV35" s="547"/>
      <c r="CW35" s="547"/>
      <c r="CX35" s="547"/>
      <c r="CY35" s="547"/>
      <c r="CZ35" s="547"/>
      <c r="DA35" s="547"/>
      <c r="DB35" s="547"/>
      <c r="DC35" s="547"/>
      <c r="DD35" s="547"/>
      <c r="DE35" s="547"/>
      <c r="DF35" s="547"/>
      <c r="DG35" s="547"/>
      <c r="DH35" s="547"/>
      <c r="DI35" s="547"/>
      <c r="DJ35" s="547"/>
      <c r="DK35" s="547"/>
      <c r="DL35" s="547"/>
      <c r="DM35" s="547"/>
      <c r="DN35" s="547"/>
      <c r="DO35" s="547"/>
      <c r="DP35" s="547"/>
      <c r="DQ35" s="547"/>
      <c r="DR35" s="547"/>
      <c r="DS35" s="547"/>
      <c r="DT35" s="547"/>
      <c r="DU35" s="547"/>
      <c r="DV35" s="547"/>
      <c r="DW35" s="547"/>
      <c r="DX35" s="547"/>
      <c r="DY35" s="547"/>
      <c r="DZ35" s="547"/>
      <c r="EA35" s="547"/>
      <c r="EB35" s="547"/>
      <c r="EC35" s="547"/>
      <c r="ED35" s="547"/>
      <c r="EE35" s="547"/>
      <c r="EF35" s="547"/>
      <c r="EG35" s="547"/>
      <c r="EH35" s="547"/>
      <c r="EI35" s="547"/>
      <c r="EJ35" s="547"/>
      <c r="EK35" s="547"/>
      <c r="EL35" s="547"/>
      <c r="EM35" s="547"/>
      <c r="EN35" s="547"/>
      <c r="EO35" s="547"/>
      <c r="EP35" s="547"/>
      <c r="EQ35" s="547"/>
      <c r="ER35" s="547"/>
      <c r="ES35" s="547"/>
      <c r="ET35" s="547"/>
      <c r="EU35" s="547"/>
      <c r="EV35" s="547"/>
      <c r="EW35" s="547"/>
      <c r="EX35" s="547"/>
      <c r="EY35" s="547"/>
      <c r="EZ35" s="547"/>
      <c r="FA35" s="547"/>
      <c r="FB35" s="547"/>
      <c r="FC35" s="547"/>
      <c r="FD35" s="547"/>
      <c r="FE35" s="547"/>
      <c r="FF35" s="547"/>
      <c r="FG35" s="547"/>
      <c r="FH35" s="547"/>
      <c r="FI35" s="547"/>
      <c r="FJ35" s="547"/>
      <c r="FK35" s="547"/>
      <c r="FL35" s="547"/>
      <c r="FM35" s="547"/>
      <c r="FN35" s="547"/>
      <c r="FO35" s="547"/>
      <c r="FP35" s="547"/>
      <c r="FQ35" s="547"/>
      <c r="FR35" s="547"/>
      <c r="FS35" s="547"/>
      <c r="FT35" s="547"/>
      <c r="FU35" s="547"/>
      <c r="FV35" s="547"/>
      <c r="FW35" s="547"/>
      <c r="FX35" s="547"/>
      <c r="FY35" s="547"/>
      <c r="FZ35" s="547"/>
      <c r="GA35" s="547"/>
      <c r="GB35" s="547"/>
      <c r="GC35" s="547"/>
      <c r="GD35" s="547"/>
      <c r="GE35" s="547"/>
      <c r="GF35" s="547"/>
      <c r="GG35" s="547"/>
      <c r="GH35" s="547"/>
      <c r="GI35" s="547"/>
      <c r="GJ35" s="547"/>
      <c r="GK35" s="547"/>
      <c r="GL35" s="547"/>
      <c r="GM35" s="547"/>
      <c r="GN35" s="547"/>
      <c r="GO35" s="547"/>
      <c r="GP35" s="547"/>
      <c r="GQ35" s="547"/>
      <c r="GR35" s="547"/>
      <c r="GS35" s="547"/>
      <c r="GT35" s="547"/>
      <c r="GU35" s="547"/>
      <c r="GV35" s="547"/>
      <c r="GW35" s="547"/>
      <c r="GX35" s="547"/>
      <c r="GY35" s="547"/>
      <c r="GZ35" s="547"/>
      <c r="HA35" s="547"/>
      <c r="HB35" s="547"/>
      <c r="HC35" s="547"/>
      <c r="HD35" s="547"/>
      <c r="HE35" s="547"/>
      <c r="HF35" s="547"/>
      <c r="HG35" s="547"/>
      <c r="HH35" s="547"/>
      <c r="HI35" s="547"/>
      <c r="HJ35" s="547"/>
      <c r="HK35" s="547"/>
      <c r="HL35" s="547"/>
      <c r="HM35" s="547"/>
      <c r="HN35" s="547"/>
      <c r="HO35" s="547"/>
      <c r="HP35" s="547"/>
      <c r="HQ35" s="547"/>
      <c r="HR35" s="547"/>
      <c r="HS35" s="547"/>
      <c r="HT35" s="547"/>
      <c r="HU35" s="547"/>
      <c r="HV35" s="547"/>
      <c r="HW35" s="547"/>
      <c r="HX35" s="547"/>
      <c r="HY35" s="547"/>
      <c r="HZ35" s="547"/>
      <c r="IA35" s="547"/>
      <c r="IB35" s="547"/>
      <c r="IC35" s="547"/>
      <c r="ID35" s="547"/>
      <c r="IE35" s="547"/>
      <c r="IF35" s="547"/>
      <c r="IG35" s="547"/>
      <c r="IH35" s="547"/>
      <c r="II35" s="547"/>
      <c r="IJ35" s="547"/>
      <c r="IK35" s="547"/>
      <c r="IL35" s="547"/>
    </row>
    <row r="36" spans="2:246" ht="13">
      <c r="B36" s="741"/>
      <c r="C36" s="745"/>
      <c r="D36" s="743"/>
      <c r="E36" s="741"/>
      <c r="F36" s="746"/>
      <c r="G36" s="746"/>
      <c r="H36" s="741"/>
      <c r="I36" s="748"/>
      <c r="J36" s="748"/>
      <c r="K36" s="256"/>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c r="BP36" s="547"/>
      <c r="BQ36" s="547"/>
      <c r="BR36" s="547"/>
      <c r="BS36" s="547"/>
      <c r="BT36" s="547"/>
      <c r="BU36" s="547"/>
      <c r="BV36" s="547"/>
      <c r="BW36" s="547"/>
      <c r="BX36" s="547"/>
      <c r="BY36" s="547"/>
      <c r="BZ36" s="547"/>
      <c r="CA36" s="547"/>
      <c r="CB36" s="547"/>
      <c r="CC36" s="547"/>
      <c r="CD36" s="547"/>
      <c r="CE36" s="547"/>
      <c r="CF36" s="547"/>
      <c r="CG36" s="547"/>
      <c r="CH36" s="547"/>
      <c r="CI36" s="547"/>
      <c r="CJ36" s="547"/>
      <c r="CK36" s="547"/>
      <c r="CL36" s="547"/>
      <c r="CM36" s="547"/>
      <c r="CN36" s="547"/>
      <c r="CO36" s="547"/>
      <c r="CP36" s="547"/>
      <c r="CQ36" s="547"/>
      <c r="CR36" s="547"/>
      <c r="CS36" s="547"/>
      <c r="CT36" s="547"/>
      <c r="CU36" s="547"/>
      <c r="CV36" s="547"/>
      <c r="CW36" s="547"/>
      <c r="CX36" s="547"/>
      <c r="CY36" s="547"/>
      <c r="CZ36" s="547"/>
      <c r="DA36" s="547"/>
      <c r="DB36" s="547"/>
      <c r="DC36" s="547"/>
      <c r="DD36" s="547"/>
      <c r="DE36" s="547"/>
      <c r="DF36" s="547"/>
      <c r="DG36" s="547"/>
      <c r="DH36" s="547"/>
      <c r="DI36" s="547"/>
      <c r="DJ36" s="547"/>
      <c r="DK36" s="547"/>
      <c r="DL36" s="547"/>
      <c r="DM36" s="547"/>
      <c r="DN36" s="547"/>
      <c r="DO36" s="547"/>
      <c r="DP36" s="547"/>
      <c r="DQ36" s="547"/>
      <c r="DR36" s="547"/>
      <c r="DS36" s="547"/>
      <c r="DT36" s="547"/>
      <c r="DU36" s="547"/>
      <c r="DV36" s="547"/>
      <c r="DW36" s="547"/>
      <c r="DX36" s="547"/>
      <c r="DY36" s="547"/>
      <c r="DZ36" s="547"/>
      <c r="EA36" s="547"/>
      <c r="EB36" s="547"/>
      <c r="EC36" s="547"/>
      <c r="ED36" s="547"/>
      <c r="EE36" s="547"/>
      <c r="EF36" s="547"/>
      <c r="EG36" s="547"/>
      <c r="EH36" s="547"/>
      <c r="EI36" s="547"/>
      <c r="EJ36" s="547"/>
      <c r="EK36" s="547"/>
      <c r="EL36" s="547"/>
      <c r="EM36" s="547"/>
      <c r="EN36" s="547"/>
      <c r="EO36" s="547"/>
      <c r="EP36" s="547"/>
      <c r="EQ36" s="547"/>
      <c r="ER36" s="547"/>
      <c r="ES36" s="547"/>
      <c r="ET36" s="547"/>
      <c r="EU36" s="547"/>
      <c r="EV36" s="547"/>
      <c r="EW36" s="547"/>
      <c r="EX36" s="547"/>
      <c r="EY36" s="547"/>
      <c r="EZ36" s="547"/>
      <c r="FA36" s="547"/>
      <c r="FB36" s="547"/>
      <c r="FC36" s="547"/>
      <c r="FD36" s="547"/>
      <c r="FE36" s="547"/>
      <c r="FF36" s="547"/>
      <c r="FG36" s="547"/>
      <c r="FH36" s="547"/>
      <c r="FI36" s="547"/>
      <c r="FJ36" s="547"/>
      <c r="FK36" s="547"/>
      <c r="FL36" s="547"/>
      <c r="FM36" s="547"/>
      <c r="FN36" s="547"/>
      <c r="FO36" s="547"/>
      <c r="FP36" s="547"/>
      <c r="FQ36" s="547"/>
      <c r="FR36" s="547"/>
      <c r="FS36" s="547"/>
      <c r="FT36" s="547"/>
      <c r="FU36" s="547"/>
      <c r="FV36" s="547"/>
      <c r="FW36" s="547"/>
      <c r="FX36" s="547"/>
      <c r="FY36" s="547"/>
      <c r="FZ36" s="547"/>
      <c r="GA36" s="547"/>
      <c r="GB36" s="547"/>
      <c r="GC36" s="547"/>
      <c r="GD36" s="547"/>
      <c r="GE36" s="547"/>
      <c r="GF36" s="547"/>
      <c r="GG36" s="547"/>
      <c r="GH36" s="547"/>
      <c r="GI36" s="547"/>
      <c r="GJ36" s="547"/>
      <c r="GK36" s="547"/>
      <c r="GL36" s="547"/>
      <c r="GM36" s="547"/>
      <c r="GN36" s="547"/>
      <c r="GO36" s="547"/>
      <c r="GP36" s="547"/>
      <c r="GQ36" s="547"/>
      <c r="GR36" s="547"/>
      <c r="GS36" s="547"/>
      <c r="GT36" s="547"/>
      <c r="GU36" s="547"/>
      <c r="GV36" s="547"/>
      <c r="GW36" s="547"/>
      <c r="GX36" s="547"/>
      <c r="GY36" s="547"/>
      <c r="GZ36" s="547"/>
      <c r="HA36" s="547"/>
      <c r="HB36" s="547"/>
      <c r="HC36" s="547"/>
      <c r="HD36" s="547"/>
      <c r="HE36" s="547"/>
      <c r="HF36" s="547"/>
      <c r="HG36" s="547"/>
      <c r="HH36" s="547"/>
      <c r="HI36" s="547"/>
      <c r="HJ36" s="547"/>
      <c r="HK36" s="547"/>
      <c r="HL36" s="547"/>
      <c r="HM36" s="547"/>
      <c r="HN36" s="547"/>
      <c r="HO36" s="547"/>
      <c r="HP36" s="547"/>
      <c r="HQ36" s="547"/>
      <c r="HR36" s="547"/>
      <c r="HS36" s="547"/>
      <c r="HT36" s="547"/>
      <c r="HU36" s="547"/>
      <c r="HV36" s="547"/>
      <c r="HW36" s="547"/>
      <c r="HX36" s="547"/>
      <c r="HY36" s="547"/>
      <c r="HZ36" s="547"/>
      <c r="IA36" s="547"/>
      <c r="IB36" s="547"/>
      <c r="IC36" s="547"/>
      <c r="ID36" s="547"/>
      <c r="IE36" s="547"/>
      <c r="IF36" s="547"/>
      <c r="IG36" s="547"/>
      <c r="IH36" s="547"/>
      <c r="II36" s="547"/>
      <c r="IJ36" s="547"/>
      <c r="IK36" s="547"/>
      <c r="IL36" s="547"/>
    </row>
    <row r="37" spans="2:246" ht="13">
      <c r="B37" s="741"/>
      <c r="C37" s="745"/>
      <c r="D37" s="743"/>
      <c r="E37" s="741"/>
      <c r="F37" s="746"/>
      <c r="G37" s="746"/>
      <c r="H37" s="741"/>
      <c r="I37" s="748"/>
      <c r="J37" s="748"/>
      <c r="K37" s="256"/>
    </row>
    <row r="38" spans="2:246" ht="13">
      <c r="B38" s="741"/>
      <c r="C38" s="745"/>
      <c r="D38" s="743"/>
      <c r="E38" s="741"/>
      <c r="F38" s="746"/>
      <c r="G38" s="746"/>
      <c r="H38" s="741"/>
      <c r="I38" s="748"/>
      <c r="J38" s="748"/>
    </row>
    <row r="39" spans="2:246" ht="13">
      <c r="B39" s="741"/>
      <c r="C39" s="745"/>
      <c r="D39" s="743"/>
      <c r="E39" s="741"/>
      <c r="F39" s="741"/>
      <c r="G39" s="746"/>
      <c r="H39" s="741"/>
      <c r="I39" s="748"/>
      <c r="J39" s="748"/>
      <c r="K39" s="256"/>
      <c r="L39" s="256"/>
      <c r="M39" s="256"/>
      <c r="N39" s="256"/>
    </row>
    <row r="40" spans="2:246" ht="13">
      <c r="B40" s="741"/>
      <c r="C40" s="745"/>
      <c r="D40" s="743"/>
      <c r="E40" s="741"/>
      <c r="F40" s="741"/>
      <c r="G40" s="746"/>
      <c r="H40" s="741"/>
      <c r="I40" s="748"/>
      <c r="J40" s="748"/>
      <c r="M40" s="256"/>
    </row>
    <row r="41" spans="2:246" ht="13">
      <c r="B41" s="741"/>
      <c r="C41" s="745"/>
      <c r="D41" s="743"/>
      <c r="E41" s="741"/>
      <c r="F41" s="741"/>
      <c r="G41" s="746"/>
      <c r="H41" s="741"/>
      <c r="I41" s="748"/>
      <c r="J41" s="748"/>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546"/>
      <c r="BE41" s="546"/>
      <c r="BF41" s="546"/>
      <c r="BG41" s="546"/>
      <c r="BH41" s="546"/>
      <c r="BI41" s="546"/>
      <c r="BJ41" s="546"/>
      <c r="BK41" s="546"/>
      <c r="BL41" s="546"/>
      <c r="BM41" s="546"/>
      <c r="BN41" s="546"/>
      <c r="BO41" s="546"/>
      <c r="BP41" s="546"/>
      <c r="BQ41" s="546"/>
      <c r="BR41" s="546"/>
      <c r="BS41" s="546"/>
      <c r="BT41" s="546"/>
      <c r="BU41" s="546"/>
      <c r="BV41" s="546"/>
      <c r="BW41" s="546"/>
      <c r="BX41" s="546"/>
      <c r="BY41" s="546"/>
      <c r="BZ41" s="546"/>
      <c r="CA41" s="546"/>
      <c r="CB41" s="546"/>
      <c r="CC41" s="546"/>
      <c r="CD41" s="546"/>
      <c r="CE41" s="546"/>
      <c r="CF41" s="546"/>
      <c r="CG41" s="546"/>
      <c r="CH41" s="546"/>
      <c r="CI41" s="546"/>
      <c r="CJ41" s="546"/>
      <c r="CK41" s="546"/>
      <c r="CL41" s="546"/>
      <c r="CM41" s="546"/>
      <c r="CN41" s="546"/>
      <c r="CO41" s="546"/>
      <c r="CP41" s="546"/>
      <c r="CQ41" s="546"/>
      <c r="CR41" s="546"/>
      <c r="CS41" s="546"/>
      <c r="CT41" s="546"/>
      <c r="CU41" s="546"/>
      <c r="CV41" s="546"/>
      <c r="CW41" s="546"/>
      <c r="CX41" s="546"/>
      <c r="CY41" s="546"/>
      <c r="CZ41" s="546"/>
      <c r="DA41" s="546"/>
      <c r="DB41" s="546"/>
      <c r="DC41" s="546"/>
      <c r="DD41" s="546"/>
      <c r="DE41" s="546"/>
      <c r="DF41" s="546"/>
      <c r="DG41" s="546"/>
      <c r="DH41" s="546"/>
      <c r="DI41" s="546"/>
      <c r="DJ41" s="546"/>
      <c r="DK41" s="546"/>
      <c r="DL41" s="546"/>
      <c r="DM41" s="546"/>
      <c r="DN41" s="546"/>
      <c r="DO41" s="546"/>
      <c r="DP41" s="546"/>
      <c r="DQ41" s="546"/>
      <c r="DR41" s="546"/>
      <c r="DS41" s="546"/>
      <c r="DT41" s="546"/>
      <c r="DU41" s="546"/>
      <c r="DV41" s="546"/>
      <c r="DW41" s="546"/>
      <c r="DX41" s="546"/>
      <c r="DY41" s="546"/>
      <c r="DZ41" s="546"/>
      <c r="EA41" s="546"/>
      <c r="EB41" s="546"/>
      <c r="EC41" s="546"/>
      <c r="ED41" s="546"/>
      <c r="EE41" s="546"/>
      <c r="EF41" s="546"/>
      <c r="EG41" s="546"/>
      <c r="EH41" s="546"/>
      <c r="EI41" s="546"/>
      <c r="EJ41" s="546"/>
      <c r="EK41" s="546"/>
      <c r="EL41" s="546"/>
      <c r="EM41" s="546"/>
      <c r="EN41" s="546"/>
      <c r="EO41" s="546"/>
      <c r="EP41" s="546"/>
      <c r="EQ41" s="546"/>
      <c r="ER41" s="546"/>
      <c r="ES41" s="546"/>
      <c r="ET41" s="546"/>
      <c r="EU41" s="546"/>
      <c r="EV41" s="546"/>
      <c r="EW41" s="546"/>
      <c r="EX41" s="546"/>
      <c r="EY41" s="546"/>
      <c r="EZ41" s="546"/>
      <c r="FA41" s="546"/>
      <c r="FB41" s="546"/>
      <c r="FC41" s="546"/>
      <c r="FD41" s="546"/>
      <c r="FE41" s="546"/>
      <c r="FF41" s="546"/>
      <c r="FG41" s="546"/>
      <c r="FH41" s="546"/>
      <c r="FI41" s="546"/>
      <c r="FJ41" s="546"/>
      <c r="FK41" s="546"/>
      <c r="FL41" s="546"/>
      <c r="FM41" s="546"/>
      <c r="FN41" s="546"/>
      <c r="FO41" s="546"/>
      <c r="FP41" s="546"/>
      <c r="FQ41" s="546"/>
      <c r="FR41" s="546"/>
      <c r="FS41" s="546"/>
      <c r="FT41" s="546"/>
      <c r="FU41" s="546"/>
      <c r="FV41" s="546"/>
      <c r="FW41" s="546"/>
      <c r="FX41" s="546"/>
      <c r="FY41" s="546"/>
      <c r="FZ41" s="546"/>
      <c r="GA41" s="546"/>
      <c r="GB41" s="546"/>
      <c r="GC41" s="546"/>
      <c r="GD41" s="546"/>
      <c r="GE41" s="546"/>
      <c r="GF41" s="546"/>
      <c r="GG41" s="546"/>
      <c r="GH41" s="546"/>
      <c r="GI41" s="546"/>
      <c r="GJ41" s="546"/>
      <c r="GK41" s="546"/>
      <c r="GL41" s="546"/>
      <c r="GM41" s="546"/>
      <c r="GN41" s="546"/>
      <c r="GO41" s="546"/>
      <c r="GP41" s="546"/>
      <c r="GQ41" s="546"/>
      <c r="GR41" s="546"/>
      <c r="GS41" s="546"/>
      <c r="GT41" s="546"/>
      <c r="GU41" s="546"/>
      <c r="GV41" s="546"/>
      <c r="GW41" s="546"/>
      <c r="GX41" s="546"/>
      <c r="GY41" s="546"/>
      <c r="GZ41" s="546"/>
      <c r="HA41" s="546"/>
      <c r="HB41" s="546"/>
      <c r="HC41" s="546"/>
      <c r="HD41" s="546"/>
      <c r="HE41" s="546"/>
      <c r="HF41" s="546"/>
      <c r="HG41" s="546"/>
      <c r="HH41" s="546"/>
      <c r="HI41" s="546"/>
      <c r="HJ41" s="546"/>
      <c r="HK41" s="546"/>
      <c r="HL41" s="546"/>
      <c r="HM41" s="546"/>
      <c r="HN41" s="546"/>
      <c r="HO41" s="546"/>
      <c r="HP41" s="546"/>
      <c r="HQ41" s="546"/>
      <c r="HR41" s="546"/>
      <c r="HS41" s="546"/>
      <c r="HT41" s="546"/>
      <c r="HU41" s="546"/>
      <c r="HV41" s="546"/>
      <c r="HW41" s="546"/>
      <c r="HX41" s="546"/>
      <c r="HY41" s="546"/>
      <c r="HZ41" s="546"/>
      <c r="IA41" s="546"/>
      <c r="IB41" s="546"/>
      <c r="IC41" s="546"/>
      <c r="ID41" s="546"/>
      <c r="IE41" s="546"/>
      <c r="IF41" s="546"/>
      <c r="IG41" s="546"/>
      <c r="IH41" s="546"/>
      <c r="II41" s="546"/>
      <c r="IJ41" s="546"/>
      <c r="IK41" s="546"/>
      <c r="IL41" s="546"/>
    </row>
    <row r="42" spans="2:246" ht="13">
      <c r="B42" s="741"/>
      <c r="C42" s="745"/>
      <c r="D42" s="743"/>
      <c r="E42" s="741"/>
      <c r="F42" s="741"/>
      <c r="G42" s="746"/>
      <c r="H42" s="741"/>
      <c r="I42" s="748"/>
      <c r="J42" s="748"/>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O42" s="546"/>
      <c r="AP42" s="546"/>
      <c r="AQ42" s="546"/>
      <c r="AR42" s="546"/>
      <c r="AS42" s="546"/>
      <c r="AT42" s="546"/>
      <c r="AU42" s="546"/>
      <c r="AV42" s="546"/>
      <c r="AW42" s="546"/>
      <c r="AX42" s="546"/>
      <c r="AY42" s="546"/>
      <c r="AZ42" s="546"/>
      <c r="BA42" s="546"/>
      <c r="BB42" s="546"/>
      <c r="BC42" s="546"/>
      <c r="BD42" s="546"/>
      <c r="BE42" s="546"/>
      <c r="BF42" s="546"/>
      <c r="BG42" s="546"/>
      <c r="BH42" s="546"/>
      <c r="BI42" s="546"/>
      <c r="BJ42" s="546"/>
      <c r="BK42" s="546"/>
      <c r="BL42" s="546"/>
      <c r="BM42" s="546"/>
      <c r="BN42" s="546"/>
      <c r="BO42" s="546"/>
      <c r="BP42" s="546"/>
      <c r="BQ42" s="546"/>
      <c r="BR42" s="546"/>
      <c r="BS42" s="546"/>
      <c r="BT42" s="546"/>
      <c r="BU42" s="546"/>
      <c r="BV42" s="546"/>
      <c r="BW42" s="546"/>
      <c r="BX42" s="546"/>
      <c r="BY42" s="546"/>
      <c r="BZ42" s="546"/>
      <c r="CA42" s="546"/>
      <c r="CB42" s="546"/>
      <c r="CC42" s="546"/>
      <c r="CD42" s="546"/>
      <c r="CE42" s="546"/>
      <c r="CF42" s="546"/>
      <c r="CG42" s="546"/>
      <c r="CH42" s="546"/>
      <c r="CI42" s="546"/>
      <c r="CJ42" s="546"/>
      <c r="CK42" s="546"/>
      <c r="CL42" s="546"/>
      <c r="CM42" s="546"/>
      <c r="CN42" s="546"/>
      <c r="CO42" s="546"/>
      <c r="CP42" s="546"/>
      <c r="CQ42" s="546"/>
      <c r="CR42" s="546"/>
      <c r="CS42" s="546"/>
      <c r="CT42" s="546"/>
      <c r="CU42" s="546"/>
      <c r="CV42" s="546"/>
      <c r="CW42" s="546"/>
      <c r="CX42" s="546"/>
      <c r="CY42" s="546"/>
      <c r="CZ42" s="546"/>
      <c r="DA42" s="546"/>
      <c r="DB42" s="546"/>
      <c r="DC42" s="546"/>
      <c r="DD42" s="546"/>
      <c r="DE42" s="546"/>
      <c r="DF42" s="546"/>
      <c r="DG42" s="546"/>
      <c r="DH42" s="546"/>
      <c r="DI42" s="546"/>
      <c r="DJ42" s="546"/>
      <c r="DK42" s="546"/>
      <c r="DL42" s="546"/>
      <c r="DM42" s="546"/>
      <c r="DN42" s="546"/>
      <c r="DO42" s="546"/>
      <c r="DP42" s="546"/>
      <c r="DQ42" s="546"/>
      <c r="DR42" s="546"/>
      <c r="DS42" s="546"/>
      <c r="DT42" s="546"/>
      <c r="DU42" s="546"/>
      <c r="DV42" s="546"/>
      <c r="DW42" s="546"/>
      <c r="DX42" s="546"/>
      <c r="DY42" s="546"/>
      <c r="DZ42" s="546"/>
      <c r="EA42" s="546"/>
      <c r="EB42" s="546"/>
      <c r="EC42" s="546"/>
      <c r="ED42" s="546"/>
      <c r="EE42" s="546"/>
      <c r="EF42" s="546"/>
      <c r="EG42" s="546"/>
      <c r="EH42" s="546"/>
      <c r="EI42" s="546"/>
      <c r="EJ42" s="546"/>
      <c r="EK42" s="546"/>
      <c r="EL42" s="546"/>
      <c r="EM42" s="546"/>
      <c r="EN42" s="546"/>
      <c r="EO42" s="546"/>
      <c r="EP42" s="546"/>
      <c r="EQ42" s="546"/>
      <c r="ER42" s="546"/>
      <c r="ES42" s="546"/>
      <c r="ET42" s="546"/>
      <c r="EU42" s="546"/>
      <c r="EV42" s="546"/>
      <c r="EW42" s="546"/>
      <c r="EX42" s="546"/>
      <c r="EY42" s="546"/>
      <c r="EZ42" s="546"/>
      <c r="FA42" s="546"/>
      <c r="FB42" s="546"/>
      <c r="FC42" s="546"/>
      <c r="FD42" s="546"/>
      <c r="FE42" s="546"/>
      <c r="FF42" s="546"/>
      <c r="FG42" s="546"/>
      <c r="FH42" s="546"/>
      <c r="FI42" s="546"/>
      <c r="FJ42" s="546"/>
      <c r="FK42" s="546"/>
      <c r="FL42" s="546"/>
      <c r="FM42" s="546"/>
      <c r="FN42" s="546"/>
      <c r="FO42" s="546"/>
      <c r="FP42" s="546"/>
      <c r="FQ42" s="546"/>
      <c r="FR42" s="546"/>
      <c r="FS42" s="546"/>
      <c r="FT42" s="546"/>
      <c r="FU42" s="546"/>
      <c r="FV42" s="546"/>
      <c r="FW42" s="546"/>
      <c r="FX42" s="546"/>
      <c r="FY42" s="546"/>
      <c r="FZ42" s="546"/>
      <c r="GA42" s="546"/>
      <c r="GB42" s="546"/>
      <c r="GC42" s="546"/>
      <c r="GD42" s="546"/>
      <c r="GE42" s="546"/>
      <c r="GF42" s="546"/>
      <c r="GG42" s="546"/>
      <c r="GH42" s="546"/>
      <c r="GI42" s="546"/>
      <c r="GJ42" s="546"/>
      <c r="GK42" s="546"/>
      <c r="GL42" s="546"/>
      <c r="GM42" s="546"/>
      <c r="GN42" s="546"/>
      <c r="GO42" s="546"/>
      <c r="GP42" s="546"/>
      <c r="GQ42" s="546"/>
      <c r="GR42" s="546"/>
      <c r="GS42" s="546"/>
      <c r="GT42" s="546"/>
      <c r="GU42" s="546"/>
      <c r="GV42" s="546"/>
      <c r="GW42" s="546"/>
      <c r="GX42" s="546"/>
      <c r="GY42" s="546"/>
      <c r="GZ42" s="546"/>
      <c r="HA42" s="546"/>
      <c r="HB42" s="546"/>
      <c r="HC42" s="546"/>
      <c r="HD42" s="546"/>
      <c r="HE42" s="546"/>
      <c r="HF42" s="546"/>
      <c r="HG42" s="546"/>
      <c r="HH42" s="546"/>
      <c r="HI42" s="546"/>
      <c r="HJ42" s="546"/>
      <c r="HK42" s="546"/>
      <c r="HL42" s="546"/>
      <c r="HM42" s="546"/>
      <c r="HN42" s="546"/>
      <c r="HO42" s="546"/>
      <c r="HP42" s="546"/>
      <c r="HQ42" s="546"/>
      <c r="HR42" s="546"/>
      <c r="HS42" s="546"/>
      <c r="HT42" s="546"/>
      <c r="HU42" s="546"/>
      <c r="HV42" s="546"/>
      <c r="HW42" s="546"/>
      <c r="HX42" s="546"/>
      <c r="HY42" s="546"/>
      <c r="HZ42" s="546"/>
      <c r="IA42" s="546"/>
      <c r="IB42" s="546"/>
      <c r="IC42" s="546"/>
      <c r="ID42" s="546"/>
      <c r="IE42" s="546"/>
      <c r="IF42" s="546"/>
      <c r="IG42" s="546"/>
      <c r="IH42" s="546"/>
      <c r="II42" s="546"/>
      <c r="IJ42" s="546"/>
      <c r="IK42" s="546"/>
      <c r="IL42" s="546"/>
    </row>
    <row r="43" spans="2:246" ht="13">
      <c r="B43" s="741"/>
      <c r="C43" s="745"/>
      <c r="D43" s="743"/>
      <c r="E43" s="741"/>
      <c r="F43" s="741"/>
      <c r="G43" s="746"/>
      <c r="H43" s="741"/>
      <c r="I43" s="748"/>
      <c r="J43" s="748"/>
      <c r="K43" s="256"/>
      <c r="L43" s="547"/>
      <c r="M43" s="547"/>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7"/>
      <c r="AL43" s="547"/>
      <c r="AM43" s="547"/>
      <c r="AN43" s="547"/>
      <c r="AO43" s="547"/>
      <c r="AP43" s="547"/>
      <c r="AQ43" s="547"/>
      <c r="AR43" s="547"/>
      <c r="AS43" s="547"/>
      <c r="AT43" s="547"/>
      <c r="AU43" s="547"/>
      <c r="AV43" s="547"/>
      <c r="AW43" s="547"/>
      <c r="AX43" s="547"/>
      <c r="AY43" s="547"/>
      <c r="AZ43" s="547"/>
      <c r="BA43" s="547"/>
      <c r="BB43" s="547"/>
      <c r="BC43" s="547"/>
      <c r="BD43" s="547"/>
      <c r="BE43" s="547"/>
      <c r="BF43" s="547"/>
      <c r="BG43" s="547"/>
      <c r="BH43" s="547"/>
      <c r="BI43" s="547"/>
      <c r="BJ43" s="547"/>
      <c r="BK43" s="547"/>
      <c r="BL43" s="547"/>
      <c r="BM43" s="547"/>
      <c r="BN43" s="547"/>
      <c r="BO43" s="547"/>
      <c r="BP43" s="547"/>
      <c r="BQ43" s="547"/>
      <c r="BR43" s="547"/>
      <c r="BS43" s="547"/>
      <c r="BT43" s="547"/>
      <c r="BU43" s="547"/>
      <c r="BV43" s="547"/>
      <c r="BW43" s="547"/>
      <c r="BX43" s="547"/>
      <c r="BY43" s="547"/>
      <c r="BZ43" s="547"/>
      <c r="CA43" s="547"/>
      <c r="CB43" s="547"/>
      <c r="CC43" s="547"/>
      <c r="CD43" s="547"/>
      <c r="CE43" s="547"/>
      <c r="CF43" s="547"/>
      <c r="CG43" s="547"/>
      <c r="CH43" s="547"/>
      <c r="CI43" s="547"/>
      <c r="CJ43" s="547"/>
      <c r="CK43" s="547"/>
      <c r="CL43" s="547"/>
      <c r="CM43" s="547"/>
      <c r="CN43" s="547"/>
      <c r="CO43" s="547"/>
      <c r="CP43" s="547"/>
      <c r="CQ43" s="547"/>
      <c r="CR43" s="547"/>
      <c r="CS43" s="547"/>
      <c r="CT43" s="547"/>
      <c r="CU43" s="547"/>
      <c r="CV43" s="547"/>
      <c r="CW43" s="547"/>
      <c r="CX43" s="547"/>
      <c r="CY43" s="547"/>
      <c r="CZ43" s="547"/>
      <c r="DA43" s="547"/>
      <c r="DB43" s="547"/>
      <c r="DC43" s="547"/>
      <c r="DD43" s="547"/>
      <c r="DE43" s="547"/>
      <c r="DF43" s="547"/>
      <c r="DG43" s="547"/>
      <c r="DH43" s="547"/>
      <c r="DI43" s="547"/>
      <c r="DJ43" s="547"/>
      <c r="DK43" s="547"/>
      <c r="DL43" s="547"/>
      <c r="DM43" s="547"/>
      <c r="DN43" s="547"/>
      <c r="DO43" s="547"/>
      <c r="DP43" s="547"/>
      <c r="DQ43" s="547"/>
      <c r="DR43" s="547"/>
      <c r="DS43" s="547"/>
      <c r="DT43" s="547"/>
      <c r="DU43" s="547"/>
      <c r="DV43" s="547"/>
      <c r="DW43" s="547"/>
      <c r="DX43" s="547"/>
      <c r="DY43" s="547"/>
      <c r="DZ43" s="547"/>
      <c r="EA43" s="547"/>
      <c r="EB43" s="547"/>
      <c r="EC43" s="547"/>
      <c r="ED43" s="547"/>
      <c r="EE43" s="547"/>
      <c r="EF43" s="547"/>
      <c r="EG43" s="547"/>
      <c r="EH43" s="547"/>
      <c r="EI43" s="547"/>
      <c r="EJ43" s="547"/>
      <c r="EK43" s="547"/>
      <c r="EL43" s="547"/>
      <c r="EM43" s="547"/>
      <c r="EN43" s="547"/>
      <c r="EO43" s="547"/>
      <c r="EP43" s="547"/>
      <c r="EQ43" s="547"/>
      <c r="ER43" s="547"/>
      <c r="ES43" s="547"/>
      <c r="ET43" s="547"/>
      <c r="EU43" s="547"/>
      <c r="EV43" s="547"/>
      <c r="EW43" s="547"/>
      <c r="EX43" s="547"/>
      <c r="EY43" s="547"/>
      <c r="EZ43" s="547"/>
      <c r="FA43" s="547"/>
      <c r="FB43" s="547"/>
      <c r="FC43" s="547"/>
      <c r="FD43" s="547"/>
      <c r="FE43" s="547"/>
      <c r="FF43" s="547"/>
      <c r="FG43" s="547"/>
      <c r="FH43" s="547"/>
      <c r="FI43" s="547"/>
      <c r="FJ43" s="547"/>
      <c r="FK43" s="547"/>
      <c r="FL43" s="547"/>
      <c r="FM43" s="547"/>
      <c r="FN43" s="547"/>
      <c r="FO43" s="547"/>
      <c r="FP43" s="547"/>
      <c r="FQ43" s="547"/>
      <c r="FR43" s="547"/>
      <c r="FS43" s="547"/>
      <c r="FT43" s="547"/>
      <c r="FU43" s="547"/>
      <c r="FV43" s="547"/>
      <c r="FW43" s="547"/>
      <c r="FX43" s="547"/>
      <c r="FY43" s="547"/>
      <c r="FZ43" s="547"/>
      <c r="GA43" s="547"/>
      <c r="GB43" s="547"/>
      <c r="GC43" s="547"/>
      <c r="GD43" s="547"/>
      <c r="GE43" s="547"/>
      <c r="GF43" s="547"/>
      <c r="GG43" s="547"/>
      <c r="GH43" s="547"/>
      <c r="GI43" s="547"/>
      <c r="GJ43" s="547"/>
      <c r="GK43" s="547"/>
      <c r="GL43" s="547"/>
      <c r="GM43" s="547"/>
      <c r="GN43" s="547"/>
      <c r="GO43" s="547"/>
      <c r="GP43" s="547"/>
      <c r="GQ43" s="547"/>
      <c r="GR43" s="547"/>
      <c r="GS43" s="547"/>
      <c r="GT43" s="547"/>
      <c r="GU43" s="547"/>
      <c r="GV43" s="547"/>
      <c r="GW43" s="547"/>
      <c r="GX43" s="547"/>
      <c r="GY43" s="547"/>
      <c r="GZ43" s="547"/>
      <c r="HA43" s="547"/>
      <c r="HB43" s="547"/>
      <c r="HC43" s="547"/>
      <c r="HD43" s="547"/>
      <c r="HE43" s="547"/>
      <c r="HF43" s="547"/>
      <c r="HG43" s="547"/>
      <c r="HH43" s="547"/>
      <c r="HI43" s="547"/>
      <c r="HJ43" s="547"/>
      <c r="HK43" s="547"/>
      <c r="HL43" s="547"/>
      <c r="HM43" s="547"/>
      <c r="HN43" s="547"/>
      <c r="HO43" s="547"/>
      <c r="HP43" s="547"/>
      <c r="HQ43" s="547"/>
      <c r="HR43" s="547"/>
      <c r="HS43" s="547"/>
      <c r="HT43" s="547"/>
      <c r="HU43" s="547"/>
      <c r="HV43" s="547"/>
      <c r="HW43" s="547"/>
      <c r="HX43" s="547"/>
      <c r="HY43" s="547"/>
      <c r="HZ43" s="547"/>
      <c r="IA43" s="547"/>
      <c r="IB43" s="547"/>
      <c r="IC43" s="547"/>
      <c r="ID43" s="547"/>
      <c r="IE43" s="547"/>
      <c r="IF43" s="547"/>
      <c r="IG43" s="547"/>
      <c r="IH43" s="547"/>
      <c r="II43" s="547"/>
      <c r="IJ43" s="547"/>
      <c r="IK43" s="547"/>
      <c r="IL43" s="547"/>
    </row>
    <row r="44" spans="2:246" ht="13">
      <c r="B44" s="741"/>
      <c r="C44" s="745"/>
      <c r="D44" s="743"/>
      <c r="E44" s="741"/>
      <c r="F44" s="741"/>
      <c r="G44" s="746"/>
      <c r="H44" s="741"/>
      <c r="I44" s="748"/>
      <c r="J44" s="748"/>
      <c r="K44" s="256"/>
      <c r="L44" s="547"/>
      <c r="M44" s="547"/>
      <c r="N44" s="547"/>
      <c r="O44" s="547"/>
      <c r="P44" s="547"/>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547"/>
      <c r="AY44" s="547"/>
      <c r="AZ44" s="547"/>
      <c r="BA44" s="547"/>
      <c r="BB44" s="547"/>
      <c r="BC44" s="547"/>
      <c r="BD44" s="547"/>
      <c r="BE44" s="547"/>
      <c r="BF44" s="547"/>
      <c r="BG44" s="547"/>
      <c r="BH44" s="547"/>
      <c r="BI44" s="547"/>
      <c r="BJ44" s="547"/>
      <c r="BK44" s="547"/>
      <c r="BL44" s="547"/>
      <c r="BM44" s="547"/>
      <c r="BN44" s="547"/>
      <c r="BO44" s="547"/>
      <c r="BP44" s="547"/>
      <c r="BQ44" s="547"/>
      <c r="BR44" s="547"/>
      <c r="BS44" s="547"/>
      <c r="BT44" s="547"/>
      <c r="BU44" s="547"/>
      <c r="BV44" s="547"/>
      <c r="BW44" s="547"/>
      <c r="BX44" s="547"/>
      <c r="BY44" s="547"/>
      <c r="BZ44" s="547"/>
      <c r="CA44" s="547"/>
      <c r="CB44" s="547"/>
      <c r="CC44" s="547"/>
      <c r="CD44" s="547"/>
      <c r="CE44" s="547"/>
      <c r="CF44" s="547"/>
      <c r="CG44" s="547"/>
      <c r="CH44" s="547"/>
      <c r="CI44" s="547"/>
      <c r="CJ44" s="547"/>
      <c r="CK44" s="547"/>
      <c r="CL44" s="547"/>
      <c r="CM44" s="547"/>
      <c r="CN44" s="547"/>
      <c r="CO44" s="547"/>
      <c r="CP44" s="547"/>
      <c r="CQ44" s="547"/>
      <c r="CR44" s="547"/>
      <c r="CS44" s="547"/>
      <c r="CT44" s="547"/>
      <c r="CU44" s="547"/>
      <c r="CV44" s="547"/>
      <c r="CW44" s="547"/>
      <c r="CX44" s="547"/>
      <c r="CY44" s="547"/>
      <c r="CZ44" s="547"/>
      <c r="DA44" s="547"/>
      <c r="DB44" s="547"/>
      <c r="DC44" s="547"/>
      <c r="DD44" s="547"/>
      <c r="DE44" s="547"/>
      <c r="DF44" s="547"/>
      <c r="DG44" s="547"/>
      <c r="DH44" s="547"/>
      <c r="DI44" s="547"/>
      <c r="DJ44" s="547"/>
      <c r="DK44" s="547"/>
      <c r="DL44" s="547"/>
      <c r="DM44" s="547"/>
      <c r="DN44" s="547"/>
      <c r="DO44" s="547"/>
      <c r="DP44" s="547"/>
      <c r="DQ44" s="547"/>
      <c r="DR44" s="547"/>
      <c r="DS44" s="547"/>
      <c r="DT44" s="547"/>
      <c r="DU44" s="547"/>
      <c r="DV44" s="547"/>
      <c r="DW44" s="547"/>
      <c r="DX44" s="547"/>
      <c r="DY44" s="547"/>
      <c r="DZ44" s="547"/>
      <c r="EA44" s="547"/>
      <c r="EB44" s="547"/>
      <c r="EC44" s="547"/>
      <c r="ED44" s="547"/>
      <c r="EE44" s="547"/>
      <c r="EF44" s="547"/>
      <c r="EG44" s="547"/>
      <c r="EH44" s="547"/>
      <c r="EI44" s="547"/>
      <c r="EJ44" s="547"/>
      <c r="EK44" s="547"/>
      <c r="EL44" s="547"/>
      <c r="EM44" s="547"/>
      <c r="EN44" s="547"/>
      <c r="EO44" s="547"/>
      <c r="EP44" s="547"/>
      <c r="EQ44" s="547"/>
      <c r="ER44" s="547"/>
      <c r="ES44" s="547"/>
      <c r="ET44" s="547"/>
      <c r="EU44" s="547"/>
      <c r="EV44" s="547"/>
      <c r="EW44" s="547"/>
      <c r="EX44" s="547"/>
      <c r="EY44" s="547"/>
      <c r="EZ44" s="547"/>
      <c r="FA44" s="547"/>
      <c r="FB44" s="547"/>
      <c r="FC44" s="547"/>
      <c r="FD44" s="547"/>
      <c r="FE44" s="547"/>
      <c r="FF44" s="547"/>
      <c r="FG44" s="547"/>
      <c r="FH44" s="547"/>
      <c r="FI44" s="547"/>
      <c r="FJ44" s="547"/>
      <c r="FK44" s="547"/>
      <c r="FL44" s="547"/>
      <c r="FM44" s="547"/>
      <c r="FN44" s="547"/>
      <c r="FO44" s="547"/>
      <c r="FP44" s="547"/>
      <c r="FQ44" s="547"/>
      <c r="FR44" s="547"/>
      <c r="FS44" s="547"/>
      <c r="FT44" s="547"/>
      <c r="FU44" s="547"/>
      <c r="FV44" s="547"/>
      <c r="FW44" s="547"/>
      <c r="FX44" s="547"/>
      <c r="FY44" s="547"/>
      <c r="FZ44" s="547"/>
      <c r="GA44" s="547"/>
      <c r="GB44" s="547"/>
      <c r="GC44" s="547"/>
      <c r="GD44" s="547"/>
      <c r="GE44" s="547"/>
      <c r="GF44" s="547"/>
      <c r="GG44" s="547"/>
      <c r="GH44" s="547"/>
      <c r="GI44" s="547"/>
      <c r="GJ44" s="547"/>
      <c r="GK44" s="547"/>
      <c r="GL44" s="547"/>
      <c r="GM44" s="547"/>
      <c r="GN44" s="547"/>
      <c r="GO44" s="547"/>
      <c r="GP44" s="547"/>
      <c r="GQ44" s="547"/>
      <c r="GR44" s="547"/>
      <c r="GS44" s="547"/>
      <c r="GT44" s="547"/>
      <c r="GU44" s="547"/>
      <c r="GV44" s="547"/>
      <c r="GW44" s="547"/>
      <c r="GX44" s="547"/>
      <c r="GY44" s="547"/>
      <c r="GZ44" s="547"/>
      <c r="HA44" s="547"/>
      <c r="HB44" s="547"/>
      <c r="HC44" s="547"/>
      <c r="HD44" s="547"/>
      <c r="HE44" s="547"/>
      <c r="HF44" s="547"/>
      <c r="HG44" s="547"/>
      <c r="HH44" s="547"/>
      <c r="HI44" s="547"/>
      <c r="HJ44" s="547"/>
      <c r="HK44" s="547"/>
      <c r="HL44" s="547"/>
      <c r="HM44" s="547"/>
      <c r="HN44" s="547"/>
      <c r="HO44" s="547"/>
      <c r="HP44" s="547"/>
      <c r="HQ44" s="547"/>
      <c r="HR44" s="547"/>
      <c r="HS44" s="547"/>
      <c r="HT44" s="547"/>
      <c r="HU44" s="547"/>
      <c r="HV44" s="547"/>
      <c r="HW44" s="547"/>
      <c r="HX44" s="547"/>
      <c r="HY44" s="547"/>
      <c r="HZ44" s="547"/>
      <c r="IA44" s="547"/>
      <c r="IB44" s="547"/>
      <c r="IC44" s="547"/>
      <c r="ID44" s="547"/>
      <c r="IE44" s="547"/>
      <c r="IF44" s="547"/>
      <c r="IG44" s="547"/>
      <c r="IH44" s="547"/>
      <c r="II44" s="547"/>
      <c r="IJ44" s="547"/>
      <c r="IK44" s="547"/>
      <c r="IL44" s="547"/>
    </row>
    <row r="45" spans="2:246" ht="13">
      <c r="B45" s="741"/>
      <c r="C45" s="745"/>
      <c r="D45" s="743"/>
      <c r="E45" s="741"/>
      <c r="F45" s="746"/>
      <c r="G45" s="746"/>
      <c r="H45" s="741"/>
      <c r="I45" s="748"/>
      <c r="J45" s="748"/>
    </row>
    <row r="46" spans="2:246" ht="13">
      <c r="B46" s="746"/>
      <c r="C46" s="745"/>
      <c r="D46" s="743"/>
      <c r="E46" s="741"/>
      <c r="F46" s="746"/>
      <c r="G46" s="746"/>
      <c r="H46" s="741"/>
      <c r="I46" s="748"/>
      <c r="J46" s="748"/>
    </row>
    <row r="47" spans="2:246" ht="13">
      <c r="B47" s="746"/>
      <c r="C47" s="745"/>
      <c r="D47" s="743"/>
      <c r="E47" s="741"/>
      <c r="F47" s="746"/>
      <c r="G47" s="746"/>
      <c r="H47" s="741"/>
      <c r="I47" s="748"/>
      <c r="J47" s="748"/>
    </row>
    <row r="48" spans="2:246" ht="13">
      <c r="B48" s="746"/>
      <c r="C48" s="745"/>
      <c r="D48" s="743"/>
      <c r="E48" s="741"/>
      <c r="F48" s="746"/>
      <c r="G48" s="746"/>
      <c r="H48" s="741"/>
      <c r="I48" s="748"/>
      <c r="J48" s="748"/>
    </row>
    <row r="49" spans="2:10" ht="13">
      <c r="B49" s="746"/>
      <c r="C49" s="745"/>
      <c r="D49" s="743"/>
      <c r="E49" s="741"/>
      <c r="F49" s="746"/>
      <c r="G49" s="746"/>
      <c r="H49" s="746"/>
      <c r="I49" s="748"/>
      <c r="J49" s="748"/>
    </row>
    <row r="50" spans="2:10" ht="13">
      <c r="B50" s="746"/>
      <c r="C50" s="745"/>
      <c r="D50" s="743"/>
      <c r="E50" s="741"/>
      <c r="F50" s="746"/>
      <c r="G50" s="746"/>
      <c r="H50" s="746"/>
      <c r="I50" s="748"/>
      <c r="J50" s="748"/>
    </row>
    <row r="51" spans="2:10" ht="13">
      <c r="B51" s="746"/>
      <c r="C51" s="745"/>
      <c r="D51" s="743"/>
      <c r="E51" s="741"/>
      <c r="F51" s="746"/>
      <c r="G51" s="746"/>
      <c r="H51" s="746"/>
      <c r="I51" s="748"/>
      <c r="J51" s="748"/>
    </row>
    <row r="52" spans="2:10" ht="13">
      <c r="B52" s="746"/>
      <c r="C52" s="742"/>
      <c r="D52" s="743"/>
      <c r="E52" s="741"/>
      <c r="F52" s="741"/>
      <c r="G52" s="746"/>
      <c r="H52" s="741"/>
      <c r="I52" s="747"/>
      <c r="J52" s="748"/>
    </row>
    <row r="53" spans="2:10" ht="13">
      <c r="B53" s="746"/>
      <c r="C53" s="745"/>
      <c r="D53" s="743"/>
      <c r="E53" s="741"/>
      <c r="F53" s="746"/>
      <c r="G53" s="746"/>
      <c r="H53" s="741"/>
      <c r="I53" s="748"/>
      <c r="J53" s="748"/>
    </row>
    <row r="54" spans="2:10" ht="13">
      <c r="B54" s="746"/>
      <c r="C54" s="745"/>
      <c r="D54" s="743"/>
      <c r="E54" s="761"/>
      <c r="F54" s="746"/>
      <c r="G54" s="746"/>
      <c r="H54" s="741"/>
      <c r="I54" s="748"/>
      <c r="J54" s="748"/>
    </row>
    <row r="55" spans="2:10" ht="13">
      <c r="B55" s="746"/>
      <c r="C55" s="745"/>
      <c r="D55" s="743"/>
      <c r="E55" s="761"/>
      <c r="F55" s="746"/>
      <c r="G55" s="746"/>
      <c r="H55" s="741"/>
      <c r="I55" s="748"/>
      <c r="J55" s="748"/>
    </row>
    <row r="56" spans="2:10" ht="13">
      <c r="B56" s="746"/>
      <c r="C56" s="745"/>
      <c r="D56" s="743"/>
      <c r="E56" s="741"/>
      <c r="F56" s="746"/>
      <c r="G56" s="746"/>
      <c r="H56" s="741"/>
      <c r="I56" s="748"/>
      <c r="J56" s="748"/>
    </row>
    <row r="57" spans="2:10" ht="13">
      <c r="B57" s="746"/>
      <c r="C57" s="745"/>
      <c r="D57" s="743"/>
      <c r="E57" s="761"/>
      <c r="F57" s="746"/>
      <c r="G57" s="746"/>
      <c r="H57" s="741"/>
      <c r="I57" s="748"/>
      <c r="J57" s="748"/>
    </row>
    <row r="58" spans="2:10" ht="13">
      <c r="B58" s="746"/>
      <c r="C58" s="745"/>
      <c r="D58" s="743"/>
      <c r="E58" s="761"/>
      <c r="F58" s="746"/>
      <c r="G58" s="746"/>
      <c r="H58" s="741"/>
      <c r="I58" s="748"/>
      <c r="J58" s="748"/>
    </row>
    <row r="59" spans="2:10" ht="13">
      <c r="B59" s="746"/>
      <c r="C59" s="745"/>
      <c r="D59" s="743"/>
      <c r="E59" s="741"/>
      <c r="F59" s="746"/>
      <c r="G59" s="746"/>
      <c r="H59" s="741"/>
      <c r="I59" s="748"/>
      <c r="J59" s="748"/>
    </row>
    <row r="60" spans="2:10" ht="13">
      <c r="B60" s="746"/>
      <c r="C60" s="745"/>
      <c r="D60" s="743"/>
      <c r="E60" s="761"/>
      <c r="F60" s="746"/>
      <c r="G60" s="746"/>
      <c r="H60" s="741"/>
      <c r="I60" s="748"/>
      <c r="J60" s="748"/>
    </row>
    <row r="61" spans="2:10" ht="13">
      <c r="B61" s="746"/>
      <c r="C61" s="745"/>
      <c r="D61" s="743"/>
      <c r="E61" s="761"/>
      <c r="F61" s="746"/>
      <c r="G61" s="746"/>
      <c r="H61" s="741"/>
      <c r="I61" s="748"/>
      <c r="J61" s="748"/>
    </row>
    <row r="62" spans="2:10" ht="13">
      <c r="B62" s="741"/>
      <c r="C62" s="745"/>
      <c r="D62" s="743"/>
      <c r="E62" s="741"/>
      <c r="F62" s="746"/>
      <c r="G62" s="746"/>
      <c r="H62" s="741"/>
      <c r="I62" s="748"/>
      <c r="J62" s="748"/>
    </row>
    <row r="63" spans="2:10" ht="13">
      <c r="B63" s="741"/>
      <c r="C63" s="745"/>
      <c r="D63" s="743"/>
      <c r="E63" s="741"/>
      <c r="F63" s="746"/>
      <c r="G63" s="746"/>
      <c r="H63" s="741"/>
      <c r="I63" s="748"/>
      <c r="J63" s="748"/>
    </row>
    <row r="64" spans="2:10" ht="13">
      <c r="B64" s="741"/>
      <c r="C64" s="745"/>
      <c r="D64" s="743"/>
      <c r="E64" s="741"/>
      <c r="F64" s="746"/>
      <c r="G64" s="746"/>
      <c r="H64" s="741"/>
      <c r="I64" s="748"/>
      <c r="J64" s="748"/>
    </row>
    <row r="65" spans="2:10" ht="13">
      <c r="B65" s="741"/>
      <c r="C65" s="745"/>
      <c r="D65" s="743"/>
      <c r="E65" s="741"/>
      <c r="F65" s="746"/>
      <c r="G65" s="746"/>
      <c r="H65" s="741"/>
      <c r="I65" s="748"/>
      <c r="J65" s="748"/>
    </row>
    <row r="66" spans="2:10" ht="13">
      <c r="B66" s="741"/>
      <c r="C66" s="745"/>
      <c r="D66" s="743"/>
      <c r="E66" s="741"/>
      <c r="F66" s="746"/>
      <c r="G66" s="746"/>
      <c r="H66" s="741"/>
      <c r="I66" s="748"/>
      <c r="J66" s="748"/>
    </row>
    <row r="67" spans="2:10" ht="13">
      <c r="B67" s="741"/>
      <c r="C67" s="745"/>
      <c r="D67" s="743"/>
      <c r="E67" s="741"/>
      <c r="F67" s="746"/>
      <c r="G67" s="746"/>
      <c r="H67" s="741"/>
      <c r="I67" s="748"/>
      <c r="J67" s="748"/>
    </row>
    <row r="68" spans="2:10" ht="13">
      <c r="B68" s="741"/>
      <c r="C68" s="745"/>
      <c r="D68" s="743"/>
      <c r="E68" s="741"/>
      <c r="F68" s="746"/>
      <c r="G68" s="746"/>
      <c r="H68" s="741"/>
      <c r="I68" s="748"/>
      <c r="J68" s="762"/>
    </row>
    <row r="69" spans="2:10" ht="13">
      <c r="B69" s="741"/>
      <c r="C69" s="745"/>
      <c r="D69" s="743"/>
      <c r="E69" s="741"/>
      <c r="F69" s="746"/>
      <c r="G69" s="746"/>
      <c r="H69" s="741"/>
      <c r="I69" s="748"/>
      <c r="J69" s="748"/>
    </row>
    <row r="70" spans="2:10" ht="13">
      <c r="B70" s="741"/>
      <c r="C70" s="745"/>
      <c r="D70" s="743"/>
      <c r="E70" s="741"/>
      <c r="F70" s="746"/>
      <c r="G70" s="741"/>
      <c r="H70" s="741"/>
      <c r="I70" s="748"/>
      <c r="J70" s="748"/>
    </row>
    <row r="71" spans="2:10" ht="13">
      <c r="B71" s="741"/>
      <c r="C71" s="745"/>
      <c r="D71" s="743"/>
      <c r="E71" s="741"/>
      <c r="F71" s="746"/>
      <c r="G71" s="741"/>
      <c r="H71" s="741"/>
      <c r="I71" s="748"/>
      <c r="J71" s="748"/>
    </row>
    <row r="72" spans="2:10" ht="13">
      <c r="B72" s="741"/>
      <c r="C72" s="745"/>
      <c r="D72" s="743"/>
      <c r="E72" s="741"/>
      <c r="F72" s="746"/>
      <c r="G72" s="741"/>
      <c r="H72" s="741"/>
      <c r="I72" s="748"/>
      <c r="J72" s="748"/>
    </row>
    <row r="73" spans="2:10" ht="13">
      <c r="B73" s="741"/>
      <c r="C73" s="745"/>
      <c r="D73" s="743"/>
      <c r="E73" s="741"/>
      <c r="F73" s="746"/>
      <c r="G73" s="741"/>
      <c r="H73" s="741"/>
      <c r="I73" s="748"/>
      <c r="J73" s="748"/>
    </row>
    <row r="74" spans="2:10" ht="13">
      <c r="B74" s="741"/>
      <c r="C74" s="745"/>
      <c r="D74" s="743"/>
      <c r="E74" s="741"/>
      <c r="F74" s="746"/>
      <c r="G74" s="741"/>
      <c r="H74" s="741"/>
      <c r="I74" s="748"/>
      <c r="J74" s="748"/>
    </row>
    <row r="75" spans="2:10" ht="13">
      <c r="B75" s="741"/>
      <c r="C75" s="745"/>
      <c r="D75" s="743"/>
      <c r="E75" s="741"/>
      <c r="F75" s="746"/>
      <c r="G75" s="741"/>
      <c r="H75" s="741"/>
      <c r="I75" s="748"/>
      <c r="J75" s="748"/>
    </row>
    <row r="76" spans="2:10" ht="13">
      <c r="B76" s="741"/>
      <c r="C76" s="745"/>
      <c r="D76" s="743"/>
      <c r="E76" s="741"/>
      <c r="F76" s="746"/>
      <c r="G76" s="746"/>
      <c r="H76" s="741"/>
      <c r="I76" s="748"/>
      <c r="J76" s="748"/>
    </row>
    <row r="77" spans="2:10" ht="13">
      <c r="B77" s="741"/>
      <c r="C77" s="745"/>
      <c r="D77" s="743"/>
      <c r="E77" s="741"/>
      <c r="F77" s="746"/>
      <c r="G77" s="746"/>
      <c r="H77" s="741"/>
      <c r="I77" s="748"/>
      <c r="J77" s="748"/>
    </row>
    <row r="78" spans="2:10" ht="13">
      <c r="B78" s="741"/>
      <c r="C78" s="745"/>
      <c r="D78" s="743"/>
      <c r="E78" s="741"/>
      <c r="F78" s="746"/>
      <c r="G78" s="746"/>
      <c r="H78" s="741"/>
      <c r="I78" s="748"/>
      <c r="J78" s="748"/>
    </row>
    <row r="79" spans="2:10" ht="13">
      <c r="B79" s="741"/>
      <c r="C79" s="745"/>
      <c r="D79" s="743"/>
      <c r="E79" s="741"/>
      <c r="F79" s="746"/>
      <c r="G79" s="746"/>
      <c r="H79" s="741"/>
      <c r="I79" s="748"/>
      <c r="J79" s="748"/>
    </row>
    <row r="80" spans="2:10" ht="13">
      <c r="B80" s="741"/>
      <c r="C80" s="745"/>
      <c r="D80" s="743"/>
      <c r="E80" s="741"/>
      <c r="F80" s="746"/>
      <c r="G80" s="746"/>
      <c r="H80" s="741"/>
      <c r="I80" s="748"/>
      <c r="J80" s="748"/>
    </row>
    <row r="81" spans="2:10" ht="13">
      <c r="B81" s="741"/>
      <c r="C81" s="745"/>
      <c r="D81" s="743"/>
      <c r="E81" s="741"/>
      <c r="F81" s="746"/>
      <c r="G81" s="746"/>
      <c r="H81" s="741"/>
      <c r="I81" s="748"/>
      <c r="J81" s="748"/>
    </row>
    <row r="82" spans="2:10" ht="13">
      <c r="B82" s="741"/>
      <c r="C82" s="745"/>
      <c r="D82" s="743"/>
      <c r="E82" s="741"/>
      <c r="F82" s="746"/>
      <c r="G82" s="746"/>
      <c r="H82" s="741"/>
      <c r="I82" s="748"/>
      <c r="J82" s="748"/>
    </row>
    <row r="83" spans="2:10" ht="13">
      <c r="B83" s="741"/>
      <c r="C83" s="745"/>
      <c r="D83" s="743"/>
      <c r="E83" s="741"/>
      <c r="F83" s="746"/>
      <c r="G83" s="746"/>
      <c r="H83" s="741"/>
      <c r="I83" s="748"/>
      <c r="J83" s="748"/>
    </row>
    <row r="84" spans="2:10" ht="13">
      <c r="B84" s="741"/>
      <c r="C84" s="745"/>
      <c r="D84" s="743"/>
      <c r="E84" s="741"/>
      <c r="F84" s="746"/>
      <c r="G84" s="746"/>
      <c r="H84" s="741"/>
      <c r="I84" s="748"/>
      <c r="J84" s="748"/>
    </row>
    <row r="85" spans="2:10" ht="13">
      <c r="B85" s="741"/>
      <c r="C85" s="745"/>
      <c r="D85" s="743"/>
      <c r="E85" s="741"/>
      <c r="F85" s="746"/>
      <c r="G85" s="746"/>
      <c r="H85" s="741"/>
      <c r="I85" s="748"/>
      <c r="J85" s="748"/>
    </row>
    <row r="86" spans="2:10" ht="13">
      <c r="B86" s="741"/>
      <c r="C86" s="745"/>
      <c r="D86" s="743"/>
      <c r="E86" s="741"/>
      <c r="F86" s="746"/>
      <c r="G86" s="746"/>
      <c r="H86" s="741"/>
      <c r="I86" s="748"/>
      <c r="J86" s="748"/>
    </row>
    <row r="87" spans="2:10" ht="13">
      <c r="B87" s="741"/>
      <c r="C87" s="745"/>
      <c r="D87" s="743"/>
      <c r="E87" s="741"/>
      <c r="F87" s="746"/>
      <c r="G87" s="746"/>
      <c r="H87" s="741"/>
      <c r="I87" s="748"/>
      <c r="J87" s="748"/>
    </row>
    <row r="88" spans="2:10" ht="13">
      <c r="B88" s="741"/>
      <c r="C88" s="745"/>
      <c r="D88" s="743"/>
      <c r="E88" s="741"/>
      <c r="F88" s="746"/>
      <c r="G88" s="746"/>
      <c r="H88" s="741"/>
      <c r="I88" s="748"/>
      <c r="J88" s="748"/>
    </row>
    <row r="89" spans="2:10" ht="13">
      <c r="B89" s="741"/>
      <c r="C89" s="745"/>
      <c r="D89" s="743"/>
      <c r="E89" s="741"/>
      <c r="F89" s="746"/>
      <c r="G89" s="746"/>
      <c r="H89" s="741"/>
      <c r="I89" s="748"/>
      <c r="J89" s="748"/>
    </row>
    <row r="90" spans="2:10" ht="13">
      <c r="B90" s="741"/>
      <c r="C90" s="745"/>
      <c r="D90" s="743"/>
      <c r="E90" s="741"/>
      <c r="F90" s="746"/>
      <c r="G90" s="746"/>
      <c r="H90" s="741"/>
      <c r="I90" s="748"/>
      <c r="J90" s="748"/>
    </row>
    <row r="91" spans="2:10" ht="13">
      <c r="B91" s="741"/>
      <c r="C91" s="745"/>
      <c r="D91" s="743"/>
      <c r="E91" s="741"/>
      <c r="F91" s="746"/>
      <c r="G91" s="746"/>
      <c r="H91" s="741"/>
      <c r="I91" s="748"/>
      <c r="J91" s="748"/>
    </row>
    <row r="92" spans="2:10" ht="13">
      <c r="B92" s="741"/>
      <c r="C92" s="745"/>
      <c r="D92" s="743"/>
      <c r="E92" s="741"/>
      <c r="F92" s="746"/>
      <c r="G92" s="746"/>
      <c r="H92" s="741"/>
      <c r="I92" s="748"/>
      <c r="J92" s="748"/>
    </row>
    <row r="93" spans="2:10" ht="13">
      <c r="B93" s="741"/>
      <c r="C93" s="745"/>
      <c r="D93" s="743"/>
      <c r="E93" s="741"/>
      <c r="F93" s="746"/>
      <c r="G93" s="746"/>
      <c r="H93" s="741"/>
      <c r="I93" s="748"/>
      <c r="J93" s="748"/>
    </row>
    <row r="94" spans="2:10" ht="13">
      <c r="B94" s="741"/>
      <c r="C94" s="745"/>
      <c r="D94" s="743"/>
      <c r="E94" s="741"/>
      <c r="F94" s="746"/>
      <c r="G94" s="746"/>
      <c r="H94" s="741"/>
      <c r="I94" s="748"/>
      <c r="J94" s="748"/>
    </row>
    <row r="95" spans="2:10" ht="13">
      <c r="B95" s="741"/>
      <c r="C95" s="745"/>
      <c r="D95" s="743"/>
      <c r="E95" s="741"/>
      <c r="F95" s="746"/>
      <c r="G95" s="746"/>
      <c r="H95" s="741"/>
      <c r="I95" s="748"/>
      <c r="J95" s="748"/>
    </row>
    <row r="96" spans="2:10" ht="13">
      <c r="B96" s="741"/>
      <c r="C96" s="745"/>
      <c r="D96" s="743"/>
      <c r="E96" s="741"/>
      <c r="F96" s="746"/>
      <c r="G96" s="746"/>
      <c r="H96" s="741"/>
      <c r="I96" s="748"/>
      <c r="J96" s="748"/>
    </row>
    <row r="97" spans="2:10" ht="13">
      <c r="B97" s="741"/>
      <c r="C97" s="745"/>
      <c r="D97" s="743"/>
      <c r="E97" s="741"/>
      <c r="F97" s="746"/>
      <c r="G97" s="746"/>
      <c r="H97" s="741"/>
      <c r="I97" s="748"/>
      <c r="J97" s="748"/>
    </row>
    <row r="98" spans="2:10" ht="13">
      <c r="B98" s="741"/>
      <c r="C98" s="745"/>
      <c r="D98" s="743"/>
      <c r="E98" s="741"/>
      <c r="F98" s="746"/>
      <c r="G98" s="746"/>
      <c r="H98" s="741"/>
      <c r="I98" s="748"/>
      <c r="J98" s="748"/>
    </row>
    <row r="99" spans="2:10" ht="13">
      <c r="B99" s="741"/>
      <c r="C99" s="745"/>
      <c r="D99" s="743"/>
      <c r="E99" s="741"/>
      <c r="F99" s="746"/>
      <c r="G99" s="746"/>
      <c r="H99" s="741"/>
      <c r="I99" s="748"/>
      <c r="J99" s="748"/>
    </row>
    <row r="100" spans="2:10" ht="13">
      <c r="B100" s="741"/>
      <c r="C100" s="745"/>
      <c r="D100" s="743"/>
      <c r="E100" s="741"/>
      <c r="F100" s="746"/>
      <c r="G100" s="746"/>
      <c r="H100" s="741"/>
      <c r="I100" s="748"/>
      <c r="J100" s="748"/>
    </row>
    <row r="101" spans="2:10" ht="13">
      <c r="B101" s="741"/>
      <c r="C101" s="745"/>
      <c r="D101" s="743"/>
      <c r="E101" s="741"/>
      <c r="F101" s="746"/>
      <c r="G101" s="746"/>
      <c r="H101" s="741"/>
      <c r="I101" s="748"/>
      <c r="J101" s="748"/>
    </row>
    <row r="102" spans="2:10" ht="13">
      <c r="B102" s="741"/>
      <c r="C102" s="745"/>
      <c r="D102" s="743"/>
      <c r="E102" s="741"/>
      <c r="F102" s="746"/>
      <c r="G102" s="746"/>
      <c r="H102" s="741"/>
      <c r="I102" s="748"/>
      <c r="J102" s="748"/>
    </row>
    <row r="103" spans="2:10" ht="13">
      <c r="B103" s="741"/>
      <c r="C103" s="745"/>
      <c r="D103" s="743"/>
      <c r="E103" s="741"/>
      <c r="F103" s="746"/>
      <c r="G103" s="741"/>
      <c r="H103" s="741"/>
      <c r="I103" s="748"/>
      <c r="J103" s="748"/>
    </row>
    <row r="104" spans="2:10" ht="13">
      <c r="B104" s="741"/>
      <c r="C104" s="745"/>
      <c r="D104" s="743"/>
      <c r="E104" s="741"/>
      <c r="F104" s="746"/>
      <c r="G104" s="741"/>
      <c r="H104" s="741"/>
      <c r="I104" s="748"/>
      <c r="J104" s="748"/>
    </row>
    <row r="105" spans="2:10" ht="13">
      <c r="B105" s="741"/>
      <c r="C105" s="745"/>
      <c r="D105" s="743"/>
      <c r="E105" s="741"/>
      <c r="F105" s="746"/>
      <c r="G105" s="746"/>
      <c r="H105" s="741"/>
      <c r="I105" s="748"/>
      <c r="J105" s="748"/>
    </row>
    <row r="106" spans="2:10" ht="13">
      <c r="B106" s="741"/>
      <c r="C106" s="745"/>
      <c r="D106" s="743"/>
      <c r="E106" s="741"/>
      <c r="F106" s="746"/>
      <c r="G106" s="746"/>
      <c r="H106" s="741"/>
      <c r="I106" s="748"/>
      <c r="J106" s="748"/>
    </row>
    <row r="107" spans="2:10" ht="13">
      <c r="B107" s="741"/>
      <c r="C107" s="745"/>
      <c r="D107" s="743"/>
      <c r="E107" s="741"/>
      <c r="F107" s="746"/>
      <c r="G107" s="746"/>
      <c r="H107" s="741"/>
      <c r="I107" s="748"/>
      <c r="J107" s="748"/>
    </row>
    <row r="108" spans="2:10" ht="13">
      <c r="B108" s="741"/>
      <c r="C108" s="745"/>
      <c r="D108" s="743"/>
      <c r="E108" s="741"/>
      <c r="F108" s="746"/>
      <c r="G108" s="746"/>
      <c r="H108" s="741"/>
      <c r="I108" s="748"/>
      <c r="J108" s="748"/>
    </row>
    <row r="109" spans="2:10" ht="13">
      <c r="B109" s="741"/>
      <c r="C109" s="745"/>
      <c r="D109" s="743"/>
      <c r="E109" s="741"/>
      <c r="F109" s="746"/>
      <c r="G109" s="746"/>
      <c r="H109" s="741"/>
      <c r="I109" s="748"/>
      <c r="J109" s="748"/>
    </row>
    <row r="110" spans="2:10" ht="13">
      <c r="B110" s="741"/>
      <c r="C110" s="745"/>
      <c r="D110" s="743"/>
      <c r="E110" s="741"/>
      <c r="F110" s="746"/>
      <c r="G110" s="746"/>
      <c r="H110" s="741"/>
      <c r="I110" s="748"/>
      <c r="J110" s="748"/>
    </row>
    <row r="111" spans="2:10" ht="13">
      <c r="B111" s="741"/>
      <c r="C111" s="745"/>
      <c r="D111" s="743"/>
      <c r="E111" s="741"/>
      <c r="F111" s="746"/>
      <c r="G111" s="746"/>
      <c r="H111" s="741"/>
      <c r="I111" s="748"/>
      <c r="J111" s="748"/>
    </row>
    <row r="112" spans="2:10" ht="13">
      <c r="B112" s="741"/>
      <c r="C112" s="745"/>
      <c r="D112" s="743"/>
      <c r="E112" s="741"/>
      <c r="F112" s="746"/>
      <c r="G112" s="746"/>
      <c r="H112" s="741"/>
      <c r="I112" s="748"/>
      <c r="J112" s="748"/>
    </row>
    <row r="113" spans="2:246" ht="13">
      <c r="B113" s="741"/>
      <c r="C113" s="745"/>
      <c r="D113" s="743"/>
      <c r="E113" s="741"/>
      <c r="F113" s="746"/>
      <c r="G113" s="746"/>
      <c r="H113" s="741"/>
      <c r="I113" s="748"/>
      <c r="J113" s="748"/>
    </row>
    <row r="114" spans="2:246" ht="13">
      <c r="B114" s="741"/>
      <c r="C114" s="745"/>
      <c r="D114" s="743"/>
      <c r="E114" s="741"/>
      <c r="F114" s="746"/>
      <c r="G114" s="746"/>
      <c r="H114" s="741"/>
      <c r="I114" s="748"/>
      <c r="J114" s="748"/>
    </row>
    <row r="115" spans="2:246" ht="13">
      <c r="B115" s="741"/>
      <c r="C115" s="745"/>
      <c r="D115" s="743"/>
      <c r="E115" s="741"/>
      <c r="F115" s="746"/>
      <c r="G115" s="746"/>
      <c r="H115" s="741"/>
      <c r="I115" s="748"/>
      <c r="J115" s="748"/>
    </row>
    <row r="116" spans="2:246" ht="13">
      <c r="B116" s="741"/>
      <c r="C116" s="745"/>
      <c r="D116" s="743"/>
      <c r="E116" s="741"/>
      <c r="F116" s="746"/>
      <c r="G116" s="746"/>
      <c r="H116" s="741"/>
      <c r="I116" s="748"/>
      <c r="J116" s="748"/>
    </row>
    <row r="117" spans="2:246" ht="13">
      <c r="B117" s="741"/>
      <c r="C117" s="745"/>
      <c r="D117" s="743"/>
      <c r="E117" s="741"/>
      <c r="F117" s="746"/>
      <c r="G117" s="746"/>
      <c r="H117" s="741"/>
      <c r="I117" s="748"/>
      <c r="J117" s="748"/>
    </row>
    <row r="118" spans="2:246" ht="13">
      <c r="B118" s="741"/>
      <c r="C118" s="745"/>
      <c r="D118" s="743"/>
      <c r="E118" s="741"/>
      <c r="F118" s="746"/>
      <c r="G118" s="746"/>
      <c r="H118" s="741"/>
      <c r="I118" s="748"/>
      <c r="J118" s="748"/>
    </row>
    <row r="119" spans="2:246" ht="13">
      <c r="B119" s="741"/>
      <c r="C119" s="745"/>
      <c r="D119" s="743"/>
      <c r="E119" s="741"/>
      <c r="F119" s="746"/>
      <c r="G119" s="746"/>
      <c r="H119" s="741"/>
      <c r="I119" s="748"/>
      <c r="J119" s="748"/>
    </row>
    <row r="120" spans="2:246" ht="13">
      <c r="B120" s="741"/>
      <c r="C120" s="745"/>
      <c r="D120" s="743"/>
      <c r="E120" s="741"/>
      <c r="F120" s="746"/>
      <c r="G120" s="741"/>
      <c r="H120" s="741"/>
      <c r="I120" s="748"/>
      <c r="J120" s="748"/>
    </row>
    <row r="121" spans="2:246" ht="13">
      <c r="B121" s="741"/>
      <c r="C121" s="745"/>
      <c r="D121" s="743"/>
      <c r="E121" s="741"/>
      <c r="F121" s="746"/>
      <c r="G121" s="741"/>
      <c r="H121" s="741"/>
      <c r="I121" s="748"/>
      <c r="J121" s="748"/>
    </row>
    <row r="122" spans="2:246" ht="13">
      <c r="B122" s="741"/>
      <c r="C122" s="745"/>
      <c r="D122" s="743"/>
      <c r="E122" s="741"/>
      <c r="F122" s="746"/>
      <c r="G122" s="741"/>
      <c r="H122" s="741"/>
      <c r="I122" s="748"/>
      <c r="J122" s="748"/>
    </row>
    <row r="123" spans="2:246" ht="13">
      <c r="B123" s="741"/>
      <c r="C123" s="745"/>
      <c r="D123" s="743"/>
      <c r="E123" s="741"/>
      <c r="F123" s="746"/>
      <c r="G123" s="741"/>
      <c r="H123" s="741"/>
      <c r="I123" s="748"/>
      <c r="J123" s="748"/>
    </row>
    <row r="124" spans="2:246" ht="13">
      <c r="B124" s="741"/>
      <c r="C124" s="745"/>
      <c r="D124" s="743"/>
      <c r="E124" s="741"/>
      <c r="F124" s="746"/>
      <c r="G124" s="746"/>
      <c r="H124" s="741"/>
      <c r="I124" s="748"/>
      <c r="J124" s="748"/>
    </row>
    <row r="125" spans="2:246" ht="13">
      <c r="B125" s="741"/>
      <c r="C125" s="745"/>
      <c r="D125" s="743"/>
      <c r="E125" s="741"/>
      <c r="F125" s="746"/>
      <c r="G125" s="746"/>
      <c r="H125" s="741"/>
      <c r="I125" s="748"/>
      <c r="J125" s="748"/>
    </row>
    <row r="126" spans="2:246" ht="13">
      <c r="B126" s="741"/>
      <c r="C126" s="745"/>
      <c r="D126" s="743"/>
      <c r="E126" s="741"/>
      <c r="F126" s="746"/>
      <c r="G126" s="746"/>
      <c r="H126" s="741"/>
      <c r="I126" s="748"/>
      <c r="J126" s="748"/>
      <c r="K126" s="546"/>
      <c r="L126" s="546"/>
      <c r="M126" s="546"/>
      <c r="N126" s="546"/>
      <c r="O126" s="546"/>
      <c r="P126" s="546"/>
      <c r="Q126" s="546"/>
      <c r="R126" s="546"/>
      <c r="S126" s="546"/>
      <c r="T126" s="546"/>
      <c r="U126" s="546"/>
      <c r="V126" s="546"/>
      <c r="W126" s="546"/>
      <c r="X126" s="546"/>
      <c r="Y126" s="546"/>
      <c r="Z126" s="546"/>
      <c r="AA126" s="546"/>
      <c r="AB126" s="546"/>
      <c r="AC126" s="546"/>
      <c r="AD126" s="546"/>
      <c r="AE126" s="546"/>
      <c r="AF126" s="546"/>
      <c r="AG126" s="546"/>
      <c r="AH126" s="546"/>
      <c r="AI126" s="546"/>
      <c r="AJ126" s="546"/>
      <c r="AK126" s="546"/>
      <c r="AL126" s="546"/>
      <c r="AM126" s="546"/>
      <c r="AN126" s="546"/>
      <c r="AO126" s="546"/>
      <c r="AP126" s="546"/>
      <c r="AQ126" s="546"/>
      <c r="AR126" s="546"/>
      <c r="AS126" s="546"/>
      <c r="AT126" s="546"/>
      <c r="AU126" s="546"/>
      <c r="AV126" s="546"/>
      <c r="AW126" s="546"/>
      <c r="AX126" s="546"/>
      <c r="AY126" s="546"/>
      <c r="AZ126" s="546"/>
      <c r="BA126" s="546"/>
      <c r="BB126" s="546"/>
      <c r="BC126" s="546"/>
      <c r="BD126" s="546"/>
      <c r="BE126" s="546"/>
      <c r="BF126" s="546"/>
      <c r="BG126" s="546"/>
      <c r="BH126" s="546"/>
      <c r="BI126" s="546"/>
      <c r="BJ126" s="546"/>
      <c r="BK126" s="546"/>
      <c r="BL126" s="546"/>
      <c r="BM126" s="546"/>
      <c r="BN126" s="546"/>
      <c r="BO126" s="546"/>
      <c r="BP126" s="546"/>
      <c r="BQ126" s="546"/>
      <c r="BR126" s="546"/>
      <c r="BS126" s="546"/>
      <c r="BT126" s="546"/>
      <c r="BU126" s="546"/>
      <c r="BV126" s="546"/>
      <c r="BW126" s="546"/>
      <c r="BX126" s="546"/>
      <c r="BY126" s="546"/>
      <c r="BZ126" s="546"/>
      <c r="CA126" s="546"/>
      <c r="CB126" s="546"/>
      <c r="CC126" s="546"/>
      <c r="CD126" s="546"/>
      <c r="CE126" s="546"/>
      <c r="CF126" s="546"/>
      <c r="CG126" s="546"/>
      <c r="CH126" s="546"/>
      <c r="CI126" s="546"/>
      <c r="CJ126" s="546"/>
      <c r="CK126" s="546"/>
      <c r="CL126" s="546"/>
      <c r="CM126" s="546"/>
      <c r="CN126" s="546"/>
      <c r="CO126" s="546"/>
      <c r="CP126" s="546"/>
      <c r="CQ126" s="546"/>
      <c r="CR126" s="546"/>
      <c r="CS126" s="546"/>
      <c r="CT126" s="546"/>
      <c r="CU126" s="546"/>
      <c r="CV126" s="546"/>
      <c r="CW126" s="546"/>
      <c r="CX126" s="546"/>
      <c r="CY126" s="546"/>
      <c r="CZ126" s="546"/>
      <c r="DA126" s="546"/>
      <c r="DB126" s="546"/>
      <c r="DC126" s="546"/>
      <c r="DD126" s="546"/>
      <c r="DE126" s="546"/>
      <c r="DF126" s="546"/>
      <c r="DG126" s="546"/>
      <c r="DH126" s="546"/>
      <c r="DI126" s="546"/>
      <c r="DJ126" s="546"/>
      <c r="DK126" s="546"/>
      <c r="DL126" s="546"/>
      <c r="DM126" s="546"/>
      <c r="DN126" s="546"/>
      <c r="DO126" s="546"/>
      <c r="DP126" s="546"/>
      <c r="DQ126" s="546"/>
      <c r="DR126" s="546"/>
      <c r="DS126" s="546"/>
      <c r="DT126" s="546"/>
      <c r="DU126" s="546"/>
      <c r="DV126" s="546"/>
      <c r="DW126" s="546"/>
      <c r="DX126" s="546"/>
      <c r="DY126" s="546"/>
      <c r="DZ126" s="546"/>
      <c r="EA126" s="546"/>
      <c r="EB126" s="546"/>
      <c r="EC126" s="546"/>
      <c r="ED126" s="546"/>
      <c r="EE126" s="546"/>
      <c r="EF126" s="546"/>
      <c r="EG126" s="546"/>
      <c r="EH126" s="546"/>
      <c r="EI126" s="546"/>
      <c r="EJ126" s="546"/>
      <c r="EK126" s="546"/>
      <c r="EL126" s="546"/>
      <c r="EM126" s="546"/>
      <c r="EN126" s="546"/>
      <c r="EO126" s="546"/>
      <c r="EP126" s="546"/>
      <c r="EQ126" s="546"/>
      <c r="ER126" s="546"/>
      <c r="ES126" s="546"/>
      <c r="ET126" s="546"/>
      <c r="EU126" s="546"/>
      <c r="EV126" s="546"/>
      <c r="EW126" s="546"/>
      <c r="EX126" s="546"/>
      <c r="EY126" s="546"/>
      <c r="EZ126" s="546"/>
      <c r="FA126" s="546"/>
      <c r="FB126" s="546"/>
      <c r="FC126" s="546"/>
      <c r="FD126" s="546"/>
      <c r="FE126" s="546"/>
      <c r="FF126" s="546"/>
      <c r="FG126" s="546"/>
      <c r="FH126" s="546"/>
      <c r="FI126" s="546"/>
      <c r="FJ126" s="546"/>
      <c r="FK126" s="546"/>
      <c r="FL126" s="546"/>
      <c r="FM126" s="546"/>
      <c r="FN126" s="546"/>
      <c r="FO126" s="546"/>
      <c r="FP126" s="546"/>
      <c r="FQ126" s="546"/>
      <c r="FR126" s="546"/>
      <c r="FS126" s="546"/>
      <c r="FT126" s="546"/>
      <c r="FU126" s="546"/>
      <c r="FV126" s="546"/>
      <c r="FW126" s="546"/>
      <c r="FX126" s="546"/>
      <c r="FY126" s="546"/>
      <c r="FZ126" s="546"/>
      <c r="GA126" s="546"/>
      <c r="GB126" s="546"/>
      <c r="GC126" s="546"/>
      <c r="GD126" s="546"/>
      <c r="GE126" s="546"/>
      <c r="GF126" s="546"/>
      <c r="GG126" s="546"/>
      <c r="GH126" s="546"/>
      <c r="GI126" s="546"/>
      <c r="GJ126" s="546"/>
      <c r="GK126" s="546"/>
      <c r="GL126" s="546"/>
      <c r="GM126" s="546"/>
      <c r="GN126" s="546"/>
      <c r="GO126" s="546"/>
      <c r="GP126" s="546"/>
      <c r="GQ126" s="546"/>
      <c r="GR126" s="546"/>
      <c r="GS126" s="546"/>
      <c r="GT126" s="546"/>
      <c r="GU126" s="546"/>
      <c r="GV126" s="546"/>
      <c r="GW126" s="546"/>
      <c r="GX126" s="546"/>
      <c r="GY126" s="546"/>
      <c r="GZ126" s="546"/>
      <c r="HA126" s="546"/>
      <c r="HB126" s="546"/>
      <c r="HC126" s="546"/>
      <c r="HD126" s="546"/>
      <c r="HE126" s="546"/>
      <c r="HF126" s="546"/>
      <c r="HG126" s="546"/>
      <c r="HH126" s="546"/>
      <c r="HI126" s="546"/>
      <c r="HJ126" s="546"/>
      <c r="HK126" s="546"/>
      <c r="HL126" s="546"/>
      <c r="HM126" s="546"/>
      <c r="HN126" s="546"/>
      <c r="HO126" s="546"/>
      <c r="HP126" s="546"/>
      <c r="HQ126" s="546"/>
      <c r="HR126" s="546"/>
      <c r="HS126" s="546"/>
      <c r="HT126" s="546"/>
      <c r="HU126" s="546"/>
      <c r="HV126" s="546"/>
      <c r="HW126" s="546"/>
      <c r="HX126" s="546"/>
      <c r="HY126" s="546"/>
      <c r="HZ126" s="546"/>
      <c r="IA126" s="546"/>
      <c r="IB126" s="546"/>
      <c r="IC126" s="546"/>
      <c r="ID126" s="546"/>
      <c r="IE126" s="546"/>
      <c r="IF126" s="546"/>
      <c r="IG126" s="546"/>
      <c r="IH126" s="546"/>
      <c r="II126" s="546"/>
      <c r="IJ126" s="546"/>
      <c r="IK126" s="546"/>
      <c r="IL126" s="546"/>
    </row>
    <row r="127" spans="2:246" ht="13">
      <c r="B127" s="741"/>
      <c r="C127" s="745"/>
      <c r="D127" s="743"/>
      <c r="E127" s="741"/>
      <c r="F127" s="746"/>
      <c r="G127" s="741"/>
      <c r="H127" s="741"/>
      <c r="I127" s="748"/>
      <c r="J127" s="748"/>
    </row>
    <row r="128" spans="2:246" ht="13">
      <c r="B128" s="741"/>
      <c r="C128" s="745"/>
      <c r="D128" s="743"/>
      <c r="E128" s="761"/>
      <c r="F128" s="746"/>
      <c r="G128" s="741"/>
      <c r="H128" s="741"/>
      <c r="I128" s="748"/>
      <c r="J128" s="748"/>
    </row>
    <row r="129" spans="2:246" ht="13">
      <c r="B129" s="741"/>
      <c r="C129" s="745"/>
      <c r="D129" s="743"/>
      <c r="E129" s="761"/>
      <c r="F129" s="746"/>
      <c r="G129" s="741"/>
      <c r="H129" s="741"/>
      <c r="I129" s="748"/>
      <c r="J129" s="748"/>
    </row>
    <row r="130" spans="2:246" ht="13">
      <c r="B130" s="741"/>
      <c r="C130" s="745"/>
      <c r="D130" s="743"/>
      <c r="E130" s="741"/>
      <c r="F130" s="746"/>
      <c r="G130" s="741"/>
      <c r="H130" s="741"/>
      <c r="I130" s="748"/>
      <c r="J130" s="748"/>
    </row>
    <row r="131" spans="2:246" ht="13">
      <c r="B131" s="741"/>
      <c r="C131" s="745"/>
      <c r="D131" s="743"/>
      <c r="E131" s="761"/>
      <c r="F131" s="746"/>
      <c r="G131" s="741"/>
      <c r="H131" s="741"/>
      <c r="I131" s="748"/>
      <c r="J131" s="748"/>
    </row>
    <row r="132" spans="2:246" ht="13">
      <c r="B132" s="741"/>
      <c r="C132" s="745"/>
      <c r="D132" s="743"/>
      <c r="E132" s="761"/>
      <c r="F132" s="746"/>
      <c r="G132" s="741"/>
      <c r="H132" s="741"/>
      <c r="I132" s="748"/>
      <c r="J132" s="748"/>
    </row>
    <row r="133" spans="2:246" ht="13">
      <c r="B133" s="741"/>
      <c r="C133" s="745"/>
      <c r="D133" s="743"/>
      <c r="E133" s="741"/>
      <c r="F133" s="746"/>
      <c r="G133" s="741"/>
      <c r="H133" s="741"/>
      <c r="I133" s="748"/>
      <c r="J133" s="748"/>
      <c r="K133" s="546"/>
      <c r="L133" s="546"/>
      <c r="M133" s="546"/>
      <c r="N133" s="546"/>
      <c r="O133" s="546"/>
      <c r="P133" s="546"/>
      <c r="Q133" s="546"/>
      <c r="R133" s="546"/>
      <c r="S133" s="546"/>
      <c r="T133" s="546"/>
      <c r="U133" s="546"/>
      <c r="V133" s="546"/>
      <c r="W133" s="546"/>
      <c r="X133" s="546"/>
      <c r="Y133" s="546"/>
      <c r="Z133" s="546"/>
      <c r="AA133" s="546"/>
      <c r="AB133" s="546"/>
      <c r="AC133" s="546"/>
      <c r="AD133" s="546"/>
      <c r="AE133" s="546"/>
      <c r="AF133" s="546"/>
      <c r="AG133" s="546"/>
      <c r="AH133" s="546"/>
      <c r="AI133" s="546"/>
      <c r="AJ133" s="546"/>
      <c r="AK133" s="546"/>
      <c r="AL133" s="546"/>
      <c r="AM133" s="546"/>
      <c r="AN133" s="546"/>
      <c r="AO133" s="546"/>
      <c r="AP133" s="546"/>
      <c r="AQ133" s="546"/>
      <c r="AR133" s="546"/>
      <c r="AS133" s="546"/>
      <c r="AT133" s="546"/>
      <c r="AU133" s="546"/>
      <c r="AV133" s="546"/>
      <c r="AW133" s="546"/>
      <c r="AX133" s="546"/>
      <c r="AY133" s="546"/>
      <c r="AZ133" s="546"/>
      <c r="BA133" s="546"/>
      <c r="BB133" s="546"/>
      <c r="BC133" s="546"/>
      <c r="BD133" s="546"/>
      <c r="BE133" s="546"/>
      <c r="BF133" s="546"/>
      <c r="BG133" s="546"/>
      <c r="BH133" s="546"/>
      <c r="BI133" s="546"/>
      <c r="BJ133" s="546"/>
      <c r="BK133" s="546"/>
      <c r="BL133" s="546"/>
      <c r="BM133" s="546"/>
      <c r="BN133" s="546"/>
      <c r="BO133" s="546"/>
      <c r="BP133" s="546"/>
      <c r="BQ133" s="546"/>
      <c r="BR133" s="546"/>
      <c r="BS133" s="546"/>
      <c r="BT133" s="546"/>
      <c r="BU133" s="546"/>
      <c r="BV133" s="546"/>
      <c r="BW133" s="546"/>
      <c r="BX133" s="546"/>
      <c r="BY133" s="546"/>
      <c r="BZ133" s="546"/>
      <c r="CA133" s="546"/>
      <c r="CB133" s="546"/>
      <c r="CC133" s="546"/>
      <c r="CD133" s="546"/>
      <c r="CE133" s="546"/>
      <c r="CF133" s="546"/>
      <c r="CG133" s="546"/>
      <c r="CH133" s="546"/>
      <c r="CI133" s="546"/>
      <c r="CJ133" s="546"/>
      <c r="CK133" s="546"/>
      <c r="CL133" s="546"/>
      <c r="CM133" s="546"/>
      <c r="CN133" s="546"/>
      <c r="CO133" s="546"/>
      <c r="CP133" s="546"/>
      <c r="CQ133" s="546"/>
      <c r="CR133" s="546"/>
      <c r="CS133" s="546"/>
      <c r="CT133" s="546"/>
      <c r="CU133" s="546"/>
      <c r="CV133" s="546"/>
      <c r="CW133" s="546"/>
      <c r="CX133" s="546"/>
      <c r="CY133" s="546"/>
      <c r="CZ133" s="546"/>
      <c r="DA133" s="546"/>
      <c r="DB133" s="546"/>
      <c r="DC133" s="546"/>
      <c r="DD133" s="546"/>
      <c r="DE133" s="546"/>
      <c r="DF133" s="546"/>
      <c r="DG133" s="546"/>
      <c r="DH133" s="546"/>
      <c r="DI133" s="546"/>
      <c r="DJ133" s="546"/>
      <c r="DK133" s="546"/>
      <c r="DL133" s="546"/>
      <c r="DM133" s="546"/>
      <c r="DN133" s="546"/>
      <c r="DO133" s="546"/>
      <c r="DP133" s="546"/>
      <c r="DQ133" s="546"/>
      <c r="DR133" s="546"/>
      <c r="DS133" s="546"/>
      <c r="DT133" s="546"/>
      <c r="DU133" s="546"/>
      <c r="DV133" s="546"/>
      <c r="DW133" s="546"/>
      <c r="DX133" s="546"/>
      <c r="DY133" s="546"/>
      <c r="DZ133" s="546"/>
      <c r="EA133" s="546"/>
      <c r="EB133" s="546"/>
      <c r="EC133" s="546"/>
      <c r="ED133" s="546"/>
      <c r="EE133" s="546"/>
      <c r="EF133" s="546"/>
      <c r="EG133" s="546"/>
      <c r="EH133" s="546"/>
      <c r="EI133" s="546"/>
      <c r="EJ133" s="546"/>
      <c r="EK133" s="546"/>
      <c r="EL133" s="546"/>
      <c r="EM133" s="546"/>
      <c r="EN133" s="546"/>
      <c r="EO133" s="546"/>
      <c r="EP133" s="546"/>
      <c r="EQ133" s="546"/>
      <c r="ER133" s="546"/>
      <c r="ES133" s="546"/>
      <c r="ET133" s="546"/>
      <c r="EU133" s="546"/>
      <c r="EV133" s="546"/>
      <c r="EW133" s="546"/>
      <c r="EX133" s="546"/>
      <c r="EY133" s="546"/>
      <c r="EZ133" s="546"/>
      <c r="FA133" s="546"/>
      <c r="FB133" s="546"/>
      <c r="FC133" s="546"/>
      <c r="FD133" s="546"/>
      <c r="FE133" s="546"/>
      <c r="FF133" s="546"/>
      <c r="FG133" s="546"/>
      <c r="FH133" s="546"/>
      <c r="FI133" s="546"/>
      <c r="FJ133" s="546"/>
      <c r="FK133" s="546"/>
      <c r="FL133" s="546"/>
      <c r="FM133" s="546"/>
      <c r="FN133" s="546"/>
      <c r="FO133" s="546"/>
      <c r="FP133" s="546"/>
      <c r="FQ133" s="546"/>
      <c r="FR133" s="546"/>
      <c r="FS133" s="546"/>
      <c r="FT133" s="546"/>
      <c r="FU133" s="546"/>
      <c r="FV133" s="546"/>
      <c r="FW133" s="546"/>
      <c r="FX133" s="546"/>
      <c r="FY133" s="546"/>
      <c r="FZ133" s="546"/>
      <c r="GA133" s="546"/>
      <c r="GB133" s="546"/>
      <c r="GC133" s="546"/>
      <c r="GD133" s="546"/>
      <c r="GE133" s="546"/>
      <c r="GF133" s="546"/>
      <c r="GG133" s="546"/>
      <c r="GH133" s="546"/>
      <c r="GI133" s="546"/>
      <c r="GJ133" s="546"/>
      <c r="GK133" s="546"/>
      <c r="GL133" s="546"/>
      <c r="GM133" s="546"/>
      <c r="GN133" s="546"/>
      <c r="GO133" s="546"/>
      <c r="GP133" s="546"/>
      <c r="GQ133" s="546"/>
      <c r="GR133" s="546"/>
      <c r="GS133" s="546"/>
      <c r="GT133" s="546"/>
      <c r="GU133" s="546"/>
      <c r="GV133" s="546"/>
      <c r="GW133" s="546"/>
      <c r="GX133" s="546"/>
      <c r="GY133" s="546"/>
      <c r="GZ133" s="546"/>
      <c r="HA133" s="546"/>
      <c r="HB133" s="546"/>
      <c r="HC133" s="546"/>
      <c r="HD133" s="546"/>
      <c r="HE133" s="546"/>
      <c r="HF133" s="546"/>
      <c r="HG133" s="546"/>
      <c r="HH133" s="546"/>
      <c r="HI133" s="546"/>
      <c r="HJ133" s="546"/>
      <c r="HK133" s="546"/>
      <c r="HL133" s="546"/>
      <c r="HM133" s="546"/>
      <c r="HN133" s="546"/>
      <c r="HO133" s="546"/>
      <c r="HP133" s="546"/>
      <c r="HQ133" s="546"/>
      <c r="HR133" s="546"/>
      <c r="HS133" s="546"/>
      <c r="HT133" s="546"/>
      <c r="HU133" s="546"/>
      <c r="HV133" s="546"/>
      <c r="HW133" s="546"/>
      <c r="HX133" s="546"/>
      <c r="HY133" s="546"/>
      <c r="HZ133" s="546"/>
      <c r="IA133" s="546"/>
      <c r="IB133" s="546"/>
      <c r="IC133" s="546"/>
      <c r="ID133" s="546"/>
      <c r="IE133" s="546"/>
      <c r="IF133" s="546"/>
      <c r="IG133" s="546"/>
      <c r="IH133" s="546"/>
      <c r="II133" s="546"/>
      <c r="IJ133" s="546"/>
      <c r="IK133" s="546"/>
      <c r="IL133" s="546"/>
    </row>
    <row r="134" spans="2:246" ht="13">
      <c r="B134" s="741"/>
      <c r="C134" s="745"/>
      <c r="D134" s="743"/>
      <c r="E134" s="741"/>
      <c r="F134" s="746"/>
      <c r="G134" s="741"/>
      <c r="H134" s="741"/>
      <c r="I134" s="748"/>
      <c r="J134" s="748"/>
    </row>
    <row r="135" spans="2:246" ht="13">
      <c r="B135" s="741"/>
      <c r="C135" s="745"/>
      <c r="D135" s="743"/>
      <c r="E135" s="741"/>
      <c r="F135" s="746"/>
      <c r="G135" s="741"/>
      <c r="H135" s="741"/>
      <c r="I135" s="748"/>
      <c r="J135" s="748"/>
    </row>
    <row r="136" spans="2:246" ht="13">
      <c r="B136" s="741"/>
      <c r="C136" s="745"/>
      <c r="D136" s="743"/>
      <c r="E136" s="761"/>
      <c r="F136" s="746"/>
      <c r="G136" s="741"/>
      <c r="H136" s="741"/>
      <c r="I136" s="748"/>
      <c r="J136" s="748"/>
    </row>
    <row r="137" spans="2:246" ht="13">
      <c r="B137" s="741"/>
      <c r="C137" s="745"/>
      <c r="D137" s="743"/>
      <c r="E137" s="761"/>
      <c r="F137" s="746"/>
      <c r="G137" s="741"/>
      <c r="H137" s="741"/>
      <c r="I137" s="748"/>
      <c r="J137" s="748"/>
    </row>
    <row r="138" spans="2:246" ht="13">
      <c r="B138" s="741"/>
      <c r="C138" s="745"/>
      <c r="D138" s="743"/>
      <c r="E138" s="741"/>
      <c r="F138" s="746"/>
      <c r="G138" s="741"/>
      <c r="H138" s="741"/>
      <c r="I138" s="748"/>
      <c r="J138" s="748"/>
    </row>
    <row r="139" spans="2:246" ht="13">
      <c r="B139" s="741"/>
      <c r="C139" s="745"/>
      <c r="D139" s="743"/>
      <c r="E139" s="761"/>
      <c r="F139" s="746"/>
      <c r="G139" s="741"/>
      <c r="H139" s="741"/>
      <c r="I139" s="748"/>
      <c r="J139" s="748"/>
    </row>
    <row r="140" spans="2:246" ht="13">
      <c r="B140" s="741"/>
      <c r="C140" s="745"/>
      <c r="D140" s="743"/>
      <c r="E140" s="761"/>
      <c r="F140" s="746"/>
      <c r="G140" s="741"/>
      <c r="H140" s="741"/>
      <c r="I140" s="748"/>
      <c r="J140" s="748"/>
    </row>
    <row r="141" spans="2:246" ht="13">
      <c r="B141" s="741"/>
      <c r="C141" s="745"/>
      <c r="D141" s="741"/>
      <c r="E141" s="741"/>
      <c r="F141" s="746"/>
      <c r="G141" s="746"/>
      <c r="H141" s="741"/>
      <c r="I141" s="748"/>
      <c r="J141" s="748"/>
    </row>
    <row r="142" spans="2:246" ht="13">
      <c r="B142" s="741"/>
      <c r="C142" s="745"/>
      <c r="D142" s="741"/>
      <c r="E142" s="741"/>
      <c r="F142" s="746"/>
      <c r="G142" s="746"/>
      <c r="H142" s="741"/>
      <c r="I142" s="748"/>
      <c r="J142" s="748"/>
    </row>
    <row r="143" spans="2:246" ht="13">
      <c r="B143" s="741"/>
      <c r="C143" s="745"/>
      <c r="D143" s="741"/>
      <c r="E143" s="741"/>
      <c r="F143" s="746"/>
      <c r="G143" s="746"/>
      <c r="H143" s="741"/>
      <c r="I143" s="748"/>
      <c r="J143" s="748"/>
    </row>
    <row r="144" spans="2:246" ht="13">
      <c r="B144" s="741"/>
      <c r="C144" s="745"/>
      <c r="D144" s="741"/>
      <c r="E144" s="741"/>
      <c r="F144" s="746"/>
      <c r="G144" s="746"/>
      <c r="H144" s="741"/>
      <c r="I144" s="748"/>
      <c r="J144" s="748"/>
    </row>
    <row r="145" spans="2:10" ht="13">
      <c r="B145" s="741"/>
      <c r="C145" s="745"/>
      <c r="D145" s="741"/>
      <c r="E145" s="741"/>
      <c r="F145" s="746"/>
      <c r="G145" s="746"/>
      <c r="H145" s="741"/>
      <c r="I145" s="748"/>
      <c r="J145" s="748"/>
    </row>
    <row r="146" spans="2:10" ht="13">
      <c r="B146" s="741"/>
      <c r="C146" s="745"/>
      <c r="D146" s="741"/>
      <c r="E146" s="741"/>
      <c r="F146" s="746"/>
      <c r="G146" s="746"/>
      <c r="H146" s="741"/>
      <c r="I146" s="748"/>
      <c r="J146" s="748"/>
    </row>
    <row r="147" spans="2:10" ht="13">
      <c r="B147" s="741"/>
      <c r="C147" s="745"/>
      <c r="D147" s="743"/>
      <c r="E147" s="741"/>
      <c r="F147" s="746"/>
      <c r="G147" s="746"/>
      <c r="H147" s="741"/>
      <c r="I147" s="748"/>
      <c r="J147" s="748"/>
    </row>
    <row r="148" spans="2:10" ht="13">
      <c r="B148" s="741"/>
      <c r="C148" s="745"/>
      <c r="D148" s="743"/>
      <c r="E148" s="741"/>
      <c r="F148" s="746"/>
      <c r="G148" s="746"/>
      <c r="H148" s="741"/>
      <c r="I148" s="748"/>
      <c r="J148" s="748"/>
    </row>
    <row r="149" spans="2:10" ht="13">
      <c r="B149" s="741"/>
      <c r="C149" s="745"/>
      <c r="D149" s="743"/>
      <c r="E149" s="741"/>
      <c r="F149" s="746"/>
      <c r="G149" s="746"/>
      <c r="H149" s="741"/>
      <c r="I149" s="748"/>
      <c r="J149" s="748"/>
    </row>
    <row r="150" spans="2:10" ht="13">
      <c r="B150" s="741"/>
      <c r="C150" s="745"/>
      <c r="D150" s="743"/>
      <c r="E150" s="741"/>
      <c r="F150" s="746"/>
      <c r="G150" s="746"/>
      <c r="H150" s="741"/>
      <c r="I150" s="748"/>
      <c r="J150" s="748"/>
    </row>
    <row r="151" spans="2:10" ht="13">
      <c r="B151" s="741"/>
      <c r="C151" s="745"/>
      <c r="D151" s="743"/>
      <c r="E151" s="741"/>
      <c r="F151" s="746"/>
      <c r="G151" s="746"/>
      <c r="H151" s="741"/>
      <c r="I151" s="748"/>
      <c r="J151" s="748"/>
    </row>
    <row r="152" spans="2:10" ht="13">
      <c r="B152" s="741"/>
      <c r="C152" s="745"/>
      <c r="D152" s="743"/>
      <c r="E152" s="741"/>
      <c r="F152" s="746"/>
      <c r="G152" s="746"/>
      <c r="H152" s="741"/>
      <c r="I152" s="748"/>
      <c r="J152" s="748"/>
    </row>
    <row r="153" spans="2:10" ht="13">
      <c r="B153" s="741"/>
      <c r="C153" s="745"/>
      <c r="D153" s="743"/>
      <c r="E153" s="741"/>
      <c r="F153" s="746"/>
      <c r="G153" s="746"/>
      <c r="H153" s="741"/>
      <c r="I153" s="748"/>
      <c r="J153" s="748"/>
    </row>
    <row r="154" spans="2:10" ht="13">
      <c r="B154" s="741"/>
      <c r="C154" s="745"/>
      <c r="D154" s="743"/>
      <c r="E154" s="741"/>
      <c r="F154" s="746"/>
      <c r="G154" s="746"/>
      <c r="H154" s="741"/>
      <c r="I154" s="748"/>
      <c r="J154" s="748"/>
    </row>
    <row r="155" spans="2:10" ht="13">
      <c r="B155" s="741"/>
      <c r="C155" s="745"/>
      <c r="D155" s="743"/>
      <c r="E155" s="741"/>
      <c r="F155" s="746"/>
      <c r="G155" s="741"/>
      <c r="H155" s="741"/>
      <c r="I155" s="748"/>
      <c r="J155" s="748"/>
    </row>
    <row r="156" spans="2:10" ht="13">
      <c r="B156" s="741"/>
      <c r="C156" s="745"/>
      <c r="D156" s="743"/>
      <c r="E156" s="741"/>
      <c r="F156" s="746"/>
      <c r="G156" s="746"/>
      <c r="H156" s="741"/>
      <c r="I156" s="748"/>
      <c r="J156" s="748"/>
    </row>
    <row r="157" spans="2:10" ht="13">
      <c r="B157" s="741"/>
      <c r="C157" s="745"/>
      <c r="D157" s="743"/>
      <c r="E157" s="761"/>
      <c r="F157" s="746"/>
      <c r="G157" s="741"/>
      <c r="H157" s="741"/>
      <c r="I157" s="748"/>
      <c r="J157" s="748"/>
    </row>
    <row r="158" spans="2:10" ht="13">
      <c r="B158" s="741"/>
      <c r="C158" s="745"/>
      <c r="D158" s="743"/>
      <c r="E158" s="761"/>
      <c r="F158" s="746"/>
      <c r="G158" s="741"/>
      <c r="H158" s="741"/>
      <c r="I158" s="748"/>
      <c r="J158" s="748"/>
    </row>
    <row r="159" spans="2:10" ht="13">
      <c r="B159" s="741"/>
      <c r="C159" s="745"/>
      <c r="D159" s="743"/>
      <c r="E159" s="741"/>
      <c r="F159" s="746"/>
      <c r="G159" s="746"/>
      <c r="H159" s="741"/>
      <c r="I159" s="748"/>
      <c r="J159" s="748"/>
    </row>
    <row r="160" spans="2:10" ht="13">
      <c r="B160" s="741"/>
      <c r="C160" s="745"/>
      <c r="D160" s="743"/>
      <c r="E160" s="741"/>
      <c r="F160" s="746"/>
      <c r="G160" s="746"/>
      <c r="H160" s="741"/>
      <c r="I160" s="748"/>
      <c r="J160" s="748"/>
    </row>
    <row r="161" spans="2:10" ht="13">
      <c r="B161" s="741"/>
      <c r="C161" s="745"/>
      <c r="D161" s="743"/>
      <c r="E161" s="741"/>
      <c r="F161" s="746"/>
      <c r="G161" s="746"/>
      <c r="H161" s="741"/>
      <c r="I161" s="748"/>
      <c r="J161" s="748"/>
    </row>
    <row r="162" spans="2:10" ht="13">
      <c r="B162" s="741"/>
      <c r="C162" s="745"/>
      <c r="D162" s="743"/>
      <c r="E162" s="741"/>
      <c r="F162" s="746"/>
      <c r="G162" s="746"/>
      <c r="H162" s="741"/>
      <c r="I162" s="748"/>
      <c r="J162" s="748"/>
    </row>
    <row r="163" spans="2:10" ht="13">
      <c r="B163" s="741"/>
      <c r="C163" s="745"/>
      <c r="D163" s="743"/>
      <c r="E163" s="741"/>
      <c r="F163" s="746"/>
      <c r="G163" s="741"/>
      <c r="H163" s="741"/>
      <c r="I163" s="748"/>
      <c r="J163" s="748"/>
    </row>
    <row r="164" spans="2:10" ht="13">
      <c r="B164" s="741"/>
      <c r="C164" s="745"/>
      <c r="D164" s="743"/>
      <c r="E164" s="741"/>
      <c r="F164" s="746"/>
      <c r="G164" s="741"/>
      <c r="H164" s="741"/>
      <c r="I164" s="748"/>
      <c r="J164" s="748"/>
    </row>
    <row r="165" spans="2:10" ht="13">
      <c r="B165" s="741"/>
      <c r="C165" s="745"/>
      <c r="D165" s="743"/>
      <c r="E165" s="741"/>
      <c r="F165" s="746"/>
      <c r="G165" s="741"/>
      <c r="H165" s="741"/>
      <c r="I165" s="748"/>
      <c r="J165" s="748"/>
    </row>
    <row r="166" spans="2:10" ht="13">
      <c r="B166" s="741"/>
      <c r="C166" s="745"/>
      <c r="D166" s="743"/>
      <c r="E166" s="741"/>
      <c r="F166" s="746"/>
      <c r="G166" s="741"/>
      <c r="H166" s="741"/>
      <c r="I166" s="748"/>
      <c r="J166" s="748"/>
    </row>
    <row r="167" spans="2:10" ht="13">
      <c r="B167" s="746"/>
      <c r="C167" s="745"/>
      <c r="D167" s="743"/>
      <c r="E167" s="741"/>
      <c r="F167" s="746"/>
      <c r="G167" s="746"/>
      <c r="H167" s="741"/>
      <c r="I167" s="748"/>
      <c r="J167" s="748"/>
    </row>
    <row r="168" spans="2:10" ht="13">
      <c r="B168" s="741"/>
      <c r="C168" s="745"/>
      <c r="D168" s="743"/>
      <c r="E168" s="741"/>
      <c r="F168" s="746"/>
      <c r="G168" s="746"/>
      <c r="H168" s="741"/>
      <c r="I168" s="748"/>
      <c r="J168" s="748"/>
    </row>
    <row r="169" spans="2:10" ht="13">
      <c r="B169" s="741"/>
      <c r="C169" s="745"/>
      <c r="D169" s="743"/>
      <c r="E169" s="741"/>
      <c r="F169" s="746"/>
      <c r="G169" s="746"/>
      <c r="H169" s="741"/>
      <c r="I169" s="748"/>
      <c r="J169" s="748"/>
    </row>
    <row r="170" spans="2:10" ht="13">
      <c r="B170" s="741"/>
      <c r="C170" s="745"/>
      <c r="D170" s="743"/>
      <c r="E170" s="761"/>
      <c r="F170" s="746"/>
      <c r="G170" s="746"/>
      <c r="H170" s="741"/>
      <c r="I170" s="748"/>
      <c r="J170" s="748"/>
    </row>
    <row r="171" spans="2:10" ht="13">
      <c r="B171" s="741"/>
      <c r="C171" s="745"/>
      <c r="D171" s="743"/>
      <c r="E171" s="761"/>
      <c r="F171" s="746"/>
      <c r="G171" s="746"/>
      <c r="H171" s="741"/>
      <c r="I171" s="748"/>
      <c r="J171" s="748"/>
    </row>
    <row r="172" spans="2:10" ht="13">
      <c r="B172" s="741"/>
      <c r="C172" s="745"/>
      <c r="D172" s="743"/>
      <c r="E172" s="741"/>
      <c r="F172" s="746"/>
      <c r="G172" s="741"/>
      <c r="H172" s="741"/>
      <c r="I172" s="748"/>
      <c r="J172" s="748"/>
    </row>
    <row r="173" spans="2:10" ht="13">
      <c r="B173" s="741"/>
      <c r="C173" s="745"/>
      <c r="D173" s="743"/>
      <c r="E173" s="741"/>
      <c r="F173" s="746"/>
      <c r="G173" s="741"/>
      <c r="H173" s="741"/>
      <c r="I173" s="748"/>
      <c r="J173" s="748"/>
    </row>
    <row r="174" spans="2:10" ht="13">
      <c r="B174" s="741"/>
      <c r="C174" s="745"/>
      <c r="D174" s="743"/>
      <c r="E174" s="741"/>
      <c r="F174" s="746"/>
      <c r="G174" s="741"/>
      <c r="H174" s="741"/>
      <c r="I174" s="748"/>
      <c r="J174" s="748"/>
    </row>
    <row r="175" spans="2:10" ht="13">
      <c r="B175" s="741"/>
      <c r="C175" s="745"/>
      <c r="D175" s="743"/>
      <c r="E175" s="741"/>
      <c r="F175" s="746"/>
      <c r="G175" s="741"/>
      <c r="H175" s="741"/>
      <c r="I175" s="748"/>
      <c r="J175" s="748"/>
    </row>
    <row r="176" spans="2:10" ht="13">
      <c r="B176" s="741"/>
      <c r="C176" s="745"/>
      <c r="D176" s="743"/>
      <c r="E176" s="741"/>
      <c r="F176" s="746"/>
      <c r="G176" s="741"/>
      <c r="H176" s="741"/>
      <c r="I176" s="748"/>
      <c r="J176" s="748"/>
    </row>
    <row r="177" spans="2:10" ht="13">
      <c r="B177" s="741"/>
      <c r="C177" s="745"/>
      <c r="D177" s="743"/>
      <c r="E177" s="741"/>
      <c r="F177" s="746"/>
      <c r="G177" s="741"/>
      <c r="H177" s="741"/>
      <c r="I177" s="748"/>
      <c r="J177" s="748"/>
    </row>
    <row r="178" spans="2:10" ht="13">
      <c r="B178" s="741"/>
      <c r="C178" s="745"/>
      <c r="D178" s="743"/>
      <c r="E178" s="741"/>
      <c r="F178" s="746"/>
      <c r="G178" s="741"/>
      <c r="H178" s="741"/>
      <c r="I178" s="748"/>
      <c r="J178" s="748"/>
    </row>
    <row r="179" spans="2:10" ht="13">
      <c r="B179" s="741"/>
      <c r="C179" s="745"/>
      <c r="D179" s="743"/>
      <c r="E179" s="741"/>
      <c r="F179" s="746"/>
      <c r="G179" s="741"/>
      <c r="H179" s="741"/>
      <c r="I179" s="748"/>
      <c r="J179" s="748"/>
    </row>
    <row r="180" spans="2:10" ht="13">
      <c r="B180" s="741"/>
      <c r="C180" s="745"/>
      <c r="D180" s="743"/>
      <c r="E180" s="741"/>
      <c r="F180" s="746"/>
      <c r="G180" s="741"/>
      <c r="H180" s="741"/>
      <c r="I180" s="748"/>
      <c r="J180" s="748"/>
    </row>
    <row r="181" spans="2:10" ht="13">
      <c r="B181" s="741"/>
      <c r="C181" s="745"/>
      <c r="D181" s="743"/>
      <c r="E181" s="741"/>
      <c r="F181" s="746"/>
      <c r="G181" s="741"/>
      <c r="H181" s="741"/>
      <c r="I181" s="748"/>
      <c r="J181" s="748"/>
    </row>
    <row r="182" spans="2:10" ht="13">
      <c r="B182" s="741"/>
      <c r="C182" s="745"/>
      <c r="D182" s="743"/>
      <c r="E182" s="741"/>
      <c r="F182" s="746"/>
      <c r="G182" s="741"/>
      <c r="H182" s="741"/>
      <c r="I182" s="748"/>
      <c r="J182" s="748"/>
    </row>
    <row r="183" spans="2:10" ht="13">
      <c r="B183" s="741"/>
      <c r="C183" s="745"/>
      <c r="D183" s="743"/>
      <c r="E183" s="741"/>
      <c r="F183" s="746"/>
      <c r="G183" s="741"/>
      <c r="H183" s="741"/>
      <c r="I183" s="748"/>
      <c r="J183" s="748"/>
    </row>
    <row r="184" spans="2:10" ht="13">
      <c r="B184" s="741"/>
      <c r="C184" s="745"/>
      <c r="D184" s="743"/>
      <c r="E184" s="741"/>
      <c r="F184" s="746"/>
      <c r="G184" s="746"/>
      <c r="H184" s="741"/>
      <c r="I184" s="748"/>
      <c r="J184" s="748"/>
    </row>
    <row r="185" spans="2:10" ht="13">
      <c r="B185" s="741"/>
      <c r="C185" s="745"/>
      <c r="D185" s="743"/>
      <c r="E185" s="741"/>
      <c r="F185" s="746"/>
      <c r="G185" s="741"/>
      <c r="H185" s="741"/>
      <c r="I185" s="748"/>
      <c r="J185" s="748"/>
    </row>
    <row r="186" spans="2:10" ht="13">
      <c r="B186" s="741"/>
      <c r="C186" s="745"/>
      <c r="D186" s="743"/>
      <c r="E186" s="741"/>
      <c r="F186" s="746"/>
      <c r="G186" s="746"/>
      <c r="H186" s="741"/>
      <c r="I186" s="748"/>
      <c r="J186" s="748"/>
    </row>
    <row r="187" spans="2:10" ht="13">
      <c r="B187" s="741"/>
      <c r="C187" s="745"/>
      <c r="D187" s="763"/>
      <c r="E187" s="741"/>
      <c r="F187" s="746"/>
      <c r="G187" s="741"/>
      <c r="H187" s="746"/>
      <c r="I187" s="748"/>
      <c r="J187" s="748"/>
    </row>
    <row r="188" spans="2:10" ht="13">
      <c r="B188" s="741"/>
      <c r="C188" s="742"/>
      <c r="D188" s="744"/>
      <c r="E188" s="741"/>
      <c r="F188" s="746"/>
      <c r="G188" s="741"/>
      <c r="H188" s="746"/>
      <c r="I188" s="748"/>
      <c r="J188" s="748"/>
    </row>
    <row r="189" spans="2:10" ht="13">
      <c r="B189" s="741"/>
      <c r="C189" s="742"/>
      <c r="D189" s="741"/>
      <c r="E189" s="741"/>
      <c r="F189" s="746"/>
      <c r="G189" s="741"/>
      <c r="H189" s="746"/>
      <c r="I189" s="748"/>
      <c r="J189" s="748"/>
    </row>
    <row r="190" spans="2:10" ht="13">
      <c r="B190" s="741"/>
      <c r="C190" s="742"/>
      <c r="D190" s="741"/>
      <c r="E190" s="741"/>
      <c r="F190" s="746"/>
      <c r="G190" s="741"/>
      <c r="H190" s="746"/>
      <c r="I190" s="748"/>
      <c r="J190" s="748"/>
    </row>
    <row r="191" spans="2:10" ht="13">
      <c r="B191" s="741"/>
      <c r="C191" s="745"/>
      <c r="D191" s="763"/>
      <c r="E191" s="741"/>
      <c r="F191" s="746"/>
      <c r="G191" s="741"/>
      <c r="H191" s="746"/>
      <c r="I191" s="748"/>
      <c r="J191" s="764"/>
    </row>
    <row r="192" spans="2:10" ht="13">
      <c r="B192" s="741"/>
      <c r="C192" s="745"/>
      <c r="D192" s="743"/>
      <c r="E192" s="761"/>
      <c r="F192" s="746"/>
      <c r="G192" s="741"/>
      <c r="H192" s="746"/>
      <c r="I192" s="748"/>
      <c r="J192" s="748"/>
    </row>
    <row r="193" spans="2:10" ht="13">
      <c r="B193" s="741"/>
      <c r="C193" s="745"/>
      <c r="D193" s="743"/>
      <c r="E193" s="761"/>
      <c r="F193" s="746"/>
      <c r="G193" s="741"/>
      <c r="H193" s="746"/>
      <c r="I193" s="748"/>
      <c r="J193" s="764"/>
    </row>
    <row r="194" spans="2:10" ht="13">
      <c r="B194" s="741"/>
      <c r="C194" s="745"/>
      <c r="D194" s="743"/>
      <c r="E194" s="741"/>
      <c r="F194" s="746"/>
      <c r="G194" s="746"/>
      <c r="H194" s="746"/>
      <c r="I194" s="748"/>
      <c r="J194" s="748"/>
    </row>
    <row r="195" spans="2:10" ht="13">
      <c r="B195" s="741"/>
      <c r="C195" s="745"/>
      <c r="D195" s="743"/>
      <c r="E195" s="761"/>
      <c r="F195" s="746"/>
      <c r="G195" s="746"/>
      <c r="H195" s="746"/>
      <c r="I195" s="748"/>
      <c r="J195" s="748"/>
    </row>
    <row r="196" spans="2:10" ht="13">
      <c r="B196" s="741"/>
      <c r="C196" s="745"/>
      <c r="D196" s="743"/>
      <c r="E196" s="761"/>
      <c r="F196" s="746"/>
      <c r="G196" s="746"/>
      <c r="H196" s="746"/>
      <c r="I196" s="748"/>
      <c r="J196" s="748"/>
    </row>
    <row r="197" spans="2:10" ht="13">
      <c r="B197" s="741"/>
      <c r="C197" s="745"/>
      <c r="D197" s="743"/>
      <c r="E197" s="741"/>
      <c r="F197" s="746"/>
      <c r="G197" s="741"/>
      <c r="H197" s="746"/>
      <c r="I197" s="748"/>
      <c r="J197" s="748"/>
    </row>
    <row r="198" spans="2:10" ht="13">
      <c r="B198" s="741"/>
      <c r="C198" s="745"/>
      <c r="D198" s="743"/>
      <c r="E198" s="761"/>
      <c r="F198" s="746"/>
      <c r="G198" s="741"/>
      <c r="H198" s="746"/>
      <c r="I198" s="748"/>
      <c r="J198" s="748"/>
    </row>
    <row r="199" spans="2:10" ht="13">
      <c r="B199" s="741"/>
      <c r="C199" s="745"/>
      <c r="D199" s="743"/>
      <c r="E199" s="761"/>
      <c r="F199" s="746"/>
      <c r="G199" s="741"/>
      <c r="H199" s="746"/>
      <c r="I199" s="748"/>
      <c r="J199" s="748"/>
    </row>
    <row r="200" spans="2:10" ht="13">
      <c r="B200" s="741"/>
      <c r="C200" s="745"/>
      <c r="D200" s="743"/>
      <c r="E200" s="741"/>
      <c r="F200" s="746"/>
      <c r="G200" s="741"/>
      <c r="H200" s="746"/>
      <c r="I200" s="748"/>
      <c r="J200" s="748"/>
    </row>
    <row r="201" spans="2:10" ht="13">
      <c r="B201" s="741"/>
      <c r="C201" s="745"/>
      <c r="D201" s="743"/>
      <c r="E201" s="761"/>
      <c r="F201" s="746"/>
      <c r="G201" s="741"/>
      <c r="H201" s="746"/>
      <c r="I201" s="748"/>
      <c r="J201" s="748"/>
    </row>
    <row r="202" spans="2:10" ht="13">
      <c r="B202" s="741"/>
      <c r="C202" s="745"/>
      <c r="D202" s="743"/>
      <c r="E202" s="761"/>
      <c r="F202" s="746"/>
      <c r="G202" s="741"/>
      <c r="H202" s="746"/>
      <c r="I202" s="748"/>
      <c r="J202" s="748"/>
    </row>
    <row r="203" spans="2:10" ht="13">
      <c r="B203" s="741"/>
      <c r="C203" s="745"/>
      <c r="D203" s="743"/>
      <c r="E203" s="741"/>
      <c r="F203" s="746"/>
      <c r="G203" s="746"/>
      <c r="H203" s="741"/>
      <c r="I203" s="748"/>
      <c r="J203" s="748"/>
    </row>
    <row r="204" spans="2:10" ht="13">
      <c r="B204" s="741"/>
      <c r="C204" s="745"/>
      <c r="D204" s="743"/>
      <c r="E204" s="746"/>
      <c r="F204" s="746"/>
      <c r="G204" s="746"/>
      <c r="H204" s="741"/>
      <c r="I204" s="748"/>
      <c r="J204" s="748"/>
    </row>
    <row r="205" spans="2:10" ht="13">
      <c r="B205" s="741"/>
      <c r="C205" s="745"/>
      <c r="D205" s="743"/>
      <c r="E205" s="746"/>
      <c r="F205" s="746"/>
      <c r="G205" s="746"/>
      <c r="H205" s="741"/>
      <c r="I205" s="748"/>
      <c r="J205" s="748"/>
    </row>
    <row r="206" spans="2:10" ht="13">
      <c r="B206" s="741"/>
      <c r="C206" s="745"/>
      <c r="D206" s="743"/>
      <c r="E206" s="761"/>
      <c r="F206" s="746"/>
      <c r="G206" s="746"/>
      <c r="H206" s="741"/>
      <c r="I206" s="748"/>
      <c r="J206" s="748"/>
    </row>
    <row r="207" spans="2:10" ht="13">
      <c r="B207" s="741"/>
      <c r="C207" s="745"/>
      <c r="D207" s="763"/>
      <c r="E207" s="741"/>
      <c r="F207" s="746"/>
      <c r="G207" s="746"/>
      <c r="H207" s="746"/>
      <c r="I207" s="762"/>
      <c r="J207" s="748"/>
    </row>
    <row r="208" spans="2:10" ht="13">
      <c r="B208" s="741"/>
      <c r="C208" s="745"/>
      <c r="D208" s="763"/>
      <c r="E208" s="761"/>
      <c r="F208" s="746"/>
      <c r="G208" s="746"/>
      <c r="H208" s="746"/>
      <c r="I208" s="762"/>
      <c r="J208" s="748"/>
    </row>
    <row r="209" spans="2:10" ht="13">
      <c r="B209" s="741"/>
      <c r="C209" s="745"/>
      <c r="D209" s="743"/>
      <c r="E209" s="761"/>
      <c r="F209" s="746"/>
      <c r="G209" s="746"/>
      <c r="H209" s="746"/>
      <c r="I209" s="762"/>
      <c r="J209" s="748"/>
    </row>
    <row r="210" spans="2:10" ht="13">
      <c r="B210" s="741"/>
      <c r="C210" s="745"/>
      <c r="D210" s="743"/>
      <c r="E210" s="741"/>
      <c r="F210" s="746"/>
      <c r="G210" s="746"/>
      <c r="H210" s="746"/>
      <c r="I210" s="762"/>
      <c r="J210" s="762"/>
    </row>
    <row r="211" spans="2:10" ht="13">
      <c r="B211" s="741"/>
      <c r="C211" s="745"/>
      <c r="D211" s="743"/>
      <c r="E211" s="741"/>
      <c r="F211" s="746"/>
      <c r="G211" s="746"/>
      <c r="H211" s="746"/>
      <c r="I211" s="762"/>
      <c r="J211" s="762"/>
    </row>
    <row r="212" spans="2:10" ht="13">
      <c r="B212" s="741"/>
      <c r="C212" s="745"/>
      <c r="D212" s="763"/>
      <c r="E212" s="741"/>
      <c r="F212" s="746"/>
      <c r="G212" s="746"/>
      <c r="H212" s="746"/>
      <c r="I212" s="762"/>
      <c r="J212" s="762"/>
    </row>
    <row r="213" spans="2:10" ht="13">
      <c r="B213" s="741"/>
      <c r="C213" s="745"/>
      <c r="D213" s="743"/>
      <c r="E213" s="741"/>
      <c r="F213" s="746"/>
      <c r="G213" s="746"/>
      <c r="H213" s="741"/>
      <c r="I213" s="748"/>
      <c r="J213" s="748"/>
    </row>
    <row r="214" spans="2:10" ht="13">
      <c r="B214" s="741"/>
      <c r="C214" s="745"/>
      <c r="D214" s="743"/>
      <c r="E214" s="761"/>
      <c r="F214" s="746"/>
      <c r="G214" s="746"/>
      <c r="H214" s="741"/>
      <c r="I214" s="748"/>
      <c r="J214" s="748"/>
    </row>
    <row r="215" spans="2:10" ht="13">
      <c r="B215" s="741"/>
      <c r="C215" s="745"/>
      <c r="D215" s="743"/>
      <c r="E215" s="761"/>
      <c r="F215" s="746"/>
      <c r="G215" s="746"/>
      <c r="H215" s="741"/>
      <c r="I215" s="748"/>
      <c r="J215" s="748"/>
    </row>
    <row r="216" spans="2:10" ht="13">
      <c r="B216" s="741"/>
      <c r="C216" s="745"/>
      <c r="D216" s="743"/>
      <c r="E216" s="741"/>
      <c r="F216" s="746"/>
      <c r="G216" s="746"/>
      <c r="H216" s="746"/>
      <c r="I216" s="748"/>
      <c r="J216" s="748"/>
    </row>
    <row r="217" spans="2:10" ht="13">
      <c r="B217" s="741"/>
      <c r="C217" s="745"/>
      <c r="D217" s="743"/>
      <c r="E217" s="761"/>
      <c r="F217" s="746"/>
      <c r="G217" s="746"/>
      <c r="H217" s="746"/>
      <c r="I217" s="748"/>
      <c r="J217" s="748"/>
    </row>
    <row r="218" spans="2:10" ht="13">
      <c r="B218" s="741"/>
      <c r="C218" s="745"/>
      <c r="D218" s="743"/>
      <c r="E218" s="761"/>
      <c r="F218" s="746"/>
      <c r="G218" s="746"/>
      <c r="H218" s="746"/>
      <c r="I218" s="748"/>
      <c r="J218" s="748"/>
    </row>
    <row r="219" spans="2:10" ht="13">
      <c r="B219" s="741"/>
      <c r="C219" s="745"/>
      <c r="D219" s="743"/>
      <c r="E219" s="741"/>
      <c r="F219" s="746"/>
      <c r="G219" s="746"/>
      <c r="H219" s="746"/>
      <c r="I219" s="748"/>
      <c r="J219" s="748"/>
    </row>
    <row r="220" spans="2:10" ht="13">
      <c r="B220" s="741"/>
      <c r="C220" s="745"/>
      <c r="D220" s="743"/>
      <c r="E220" s="761"/>
      <c r="F220" s="746"/>
      <c r="G220" s="746"/>
      <c r="H220" s="746"/>
      <c r="I220" s="748"/>
      <c r="J220" s="748"/>
    </row>
    <row r="221" spans="2:10" ht="13">
      <c r="B221" s="741"/>
      <c r="C221" s="745"/>
      <c r="D221" s="743"/>
      <c r="E221" s="761"/>
      <c r="F221" s="746"/>
      <c r="G221" s="746"/>
      <c r="H221" s="746"/>
      <c r="I221" s="748"/>
      <c r="J221" s="748"/>
    </row>
    <row r="222" spans="2:10" ht="13">
      <c r="B222" s="741"/>
      <c r="C222" s="745"/>
      <c r="D222" s="743"/>
      <c r="E222" s="741"/>
      <c r="F222" s="746"/>
      <c r="G222" s="746"/>
      <c r="H222" s="746"/>
      <c r="I222" s="748"/>
      <c r="J222" s="748"/>
    </row>
    <row r="223" spans="2:10" ht="13">
      <c r="B223" s="741"/>
      <c r="C223" s="745"/>
      <c r="D223" s="743"/>
      <c r="E223" s="761"/>
      <c r="F223" s="746"/>
      <c r="G223" s="746"/>
      <c r="H223" s="746"/>
      <c r="I223" s="748"/>
      <c r="J223" s="748"/>
    </row>
    <row r="224" spans="2:10" ht="13">
      <c r="B224" s="741"/>
      <c r="C224" s="745"/>
      <c r="D224" s="743"/>
      <c r="E224" s="761"/>
      <c r="F224" s="746"/>
      <c r="G224" s="746"/>
      <c r="H224" s="746"/>
      <c r="I224" s="748"/>
      <c r="J224" s="748"/>
    </row>
    <row r="225" spans="2:10" ht="13">
      <c r="B225" s="741"/>
      <c r="C225" s="745"/>
      <c r="D225" s="741"/>
      <c r="E225" s="741"/>
      <c r="F225" s="746"/>
      <c r="G225" s="746"/>
      <c r="H225" s="746"/>
      <c r="I225" s="748"/>
      <c r="J225" s="748"/>
    </row>
    <row r="226" spans="2:10" ht="13">
      <c r="B226" s="741"/>
      <c r="C226" s="745"/>
      <c r="D226" s="741"/>
      <c r="E226" s="741"/>
      <c r="F226" s="746"/>
      <c r="G226" s="746"/>
      <c r="H226" s="746"/>
      <c r="I226" s="748"/>
      <c r="J226" s="748"/>
    </row>
    <row r="227" spans="2:10" ht="13">
      <c r="B227" s="741"/>
      <c r="C227" s="745"/>
      <c r="D227" s="741"/>
      <c r="E227" s="741"/>
      <c r="F227" s="746"/>
      <c r="G227" s="746"/>
      <c r="H227" s="746"/>
      <c r="I227" s="748"/>
      <c r="J227" s="748"/>
    </row>
    <row r="228" spans="2:10" ht="13">
      <c r="B228" s="741"/>
      <c r="C228" s="745"/>
      <c r="D228" s="741"/>
      <c r="E228" s="741"/>
      <c r="F228" s="746"/>
      <c r="G228" s="746"/>
      <c r="H228" s="746"/>
      <c r="I228" s="748"/>
      <c r="J228" s="748"/>
    </row>
    <row r="229" spans="2:10" ht="13">
      <c r="B229" s="741"/>
      <c r="C229" s="745"/>
      <c r="D229" s="741"/>
      <c r="E229" s="741"/>
      <c r="F229" s="746"/>
      <c r="G229" s="746"/>
      <c r="H229" s="746"/>
      <c r="I229" s="748"/>
      <c r="J229" s="748"/>
    </row>
    <row r="230" spans="2:10" ht="13">
      <c r="B230" s="741"/>
      <c r="C230" s="745"/>
      <c r="D230" s="743"/>
      <c r="E230" s="761"/>
      <c r="F230" s="746"/>
      <c r="G230" s="746"/>
      <c r="H230" s="746"/>
      <c r="I230" s="748"/>
      <c r="J230" s="748"/>
    </row>
    <row r="231" spans="2:10" ht="13">
      <c r="B231" s="741"/>
      <c r="C231" s="745"/>
      <c r="D231" s="743"/>
      <c r="E231" s="761"/>
      <c r="F231" s="746"/>
      <c r="G231" s="746"/>
      <c r="H231" s="746"/>
      <c r="I231" s="748"/>
      <c r="J231" s="748"/>
    </row>
    <row r="232" spans="2:10" ht="13">
      <c r="B232" s="741"/>
      <c r="C232" s="745"/>
      <c r="D232" s="743"/>
      <c r="E232" s="741"/>
      <c r="F232" s="746"/>
      <c r="G232" s="746"/>
      <c r="H232" s="746"/>
      <c r="I232" s="748"/>
      <c r="J232" s="748"/>
    </row>
    <row r="233" spans="2:10" ht="13">
      <c r="B233" s="741"/>
      <c r="C233" s="745"/>
      <c r="D233" s="743"/>
      <c r="E233" s="741"/>
      <c r="F233" s="746"/>
      <c r="G233" s="741"/>
      <c r="H233" s="746"/>
      <c r="I233" s="748"/>
      <c r="J233" s="748"/>
    </row>
    <row r="234" spans="2:10" ht="13">
      <c r="B234" s="741"/>
      <c r="C234" s="745"/>
      <c r="D234" s="743"/>
      <c r="E234" s="761"/>
      <c r="F234" s="746"/>
      <c r="G234" s="741"/>
      <c r="H234" s="746"/>
      <c r="I234" s="748"/>
      <c r="J234" s="748"/>
    </row>
    <row r="235" spans="2:10" ht="13">
      <c r="B235" s="741"/>
      <c r="C235" s="745"/>
      <c r="D235" s="743"/>
      <c r="E235" s="761"/>
      <c r="F235" s="746"/>
      <c r="G235" s="741"/>
      <c r="H235" s="746"/>
      <c r="I235" s="748"/>
      <c r="J235" s="748"/>
    </row>
    <row r="236" spans="2:10" ht="13">
      <c r="B236" s="741"/>
      <c r="C236" s="745"/>
      <c r="D236" s="741"/>
      <c r="E236" s="741"/>
      <c r="F236" s="746"/>
      <c r="G236" s="741"/>
      <c r="H236" s="746"/>
      <c r="I236" s="748"/>
      <c r="J236" s="748"/>
    </row>
    <row r="237" spans="2:10" ht="13">
      <c r="B237" s="741"/>
      <c r="C237" s="745"/>
      <c r="D237" s="743"/>
      <c r="E237" s="741"/>
      <c r="F237" s="746"/>
      <c r="G237" s="741"/>
      <c r="H237" s="746"/>
      <c r="I237" s="748"/>
      <c r="J237" s="748"/>
    </row>
    <row r="238" spans="2:10" ht="13">
      <c r="B238" s="741"/>
      <c r="C238" s="745"/>
      <c r="D238" s="743"/>
      <c r="E238" s="741"/>
      <c r="F238" s="746"/>
      <c r="G238" s="741"/>
      <c r="H238" s="746"/>
      <c r="I238" s="748"/>
      <c r="J238" s="748"/>
    </row>
    <row r="239" spans="2:10" ht="13">
      <c r="B239" s="741"/>
      <c r="C239" s="745"/>
      <c r="D239" s="743"/>
      <c r="E239" s="741"/>
      <c r="F239" s="746"/>
      <c r="G239" s="741"/>
      <c r="H239" s="746"/>
      <c r="I239" s="748"/>
      <c r="J239" s="748"/>
    </row>
    <row r="240" spans="2:10" ht="13">
      <c r="B240" s="741"/>
      <c r="C240" s="745"/>
      <c r="D240" s="743"/>
      <c r="E240" s="761"/>
      <c r="F240" s="746"/>
      <c r="G240" s="741"/>
      <c r="H240" s="746"/>
      <c r="I240" s="748"/>
      <c r="J240" s="748"/>
    </row>
    <row r="241" spans="2:10" ht="13">
      <c r="B241" s="741"/>
      <c r="C241" s="745"/>
      <c r="D241" s="743"/>
      <c r="E241" s="761"/>
      <c r="F241" s="746"/>
      <c r="G241" s="741"/>
      <c r="H241" s="746"/>
      <c r="I241" s="748"/>
      <c r="J241" s="748"/>
    </row>
    <row r="242" spans="2:10" ht="13">
      <c r="B242" s="741"/>
      <c r="C242" s="742"/>
      <c r="D242" s="743"/>
      <c r="E242" s="741"/>
      <c r="F242" s="746"/>
      <c r="G242" s="746"/>
      <c r="H242" s="746"/>
      <c r="I242" s="748"/>
      <c r="J242" s="748"/>
    </row>
    <row r="243" spans="2:10" ht="13">
      <c r="B243" s="741"/>
      <c r="C243" s="742"/>
      <c r="D243" s="743"/>
      <c r="E243" s="761"/>
      <c r="F243" s="746"/>
      <c r="G243" s="746"/>
      <c r="H243" s="746"/>
      <c r="I243" s="748"/>
      <c r="J243" s="748"/>
    </row>
    <row r="244" spans="2:10" ht="13">
      <c r="B244" s="741"/>
      <c r="C244" s="742"/>
      <c r="D244" s="743"/>
      <c r="E244" s="761"/>
      <c r="F244" s="746"/>
      <c r="G244" s="746"/>
      <c r="H244" s="746"/>
      <c r="I244" s="748"/>
      <c r="J244" s="748"/>
    </row>
    <row r="245" spans="2:10" ht="13">
      <c r="B245" s="741"/>
      <c r="C245" s="742"/>
      <c r="D245" s="743"/>
      <c r="E245" s="741"/>
      <c r="F245" s="746"/>
      <c r="G245" s="746"/>
      <c r="H245" s="746"/>
      <c r="I245" s="748"/>
      <c r="J245" s="748"/>
    </row>
    <row r="246" spans="2:10" ht="13">
      <c r="B246" s="741"/>
      <c r="C246" s="742"/>
      <c r="D246" s="743"/>
      <c r="E246" s="761"/>
      <c r="F246" s="746"/>
      <c r="G246" s="746"/>
      <c r="H246" s="746"/>
      <c r="I246" s="748"/>
      <c r="J246" s="748"/>
    </row>
    <row r="247" spans="2:10" ht="13">
      <c r="B247" s="741"/>
      <c r="C247" s="742"/>
      <c r="D247" s="743"/>
      <c r="E247" s="761"/>
      <c r="F247" s="746"/>
      <c r="G247" s="746"/>
      <c r="H247" s="746"/>
      <c r="I247" s="748"/>
      <c r="J247" s="748"/>
    </row>
    <row r="248" spans="2:10" ht="13">
      <c r="B248" s="741"/>
      <c r="C248" s="742"/>
      <c r="D248" s="743"/>
      <c r="E248" s="746"/>
      <c r="F248" s="746"/>
      <c r="G248" s="746"/>
      <c r="H248" s="746"/>
      <c r="I248" s="748"/>
      <c r="J248" s="748"/>
    </row>
    <row r="249" spans="2:10" ht="13">
      <c r="B249" s="741"/>
      <c r="C249" s="745"/>
      <c r="D249" s="743"/>
      <c r="E249" s="741"/>
      <c r="F249" s="746"/>
      <c r="G249" s="746"/>
      <c r="H249" s="746"/>
      <c r="I249" s="748"/>
      <c r="J249" s="748"/>
    </row>
    <row r="250" spans="2:10" ht="13">
      <c r="B250" s="741"/>
      <c r="C250" s="745"/>
      <c r="D250" s="743"/>
      <c r="E250" s="761"/>
      <c r="F250" s="746"/>
      <c r="G250" s="746"/>
      <c r="H250" s="746"/>
      <c r="I250" s="748"/>
      <c r="J250" s="748"/>
    </row>
    <row r="251" spans="2:10" ht="13">
      <c r="B251" s="741"/>
      <c r="C251" s="745"/>
      <c r="D251" s="743"/>
      <c r="E251" s="761"/>
      <c r="F251" s="746"/>
      <c r="G251" s="746"/>
      <c r="H251" s="746"/>
      <c r="I251" s="748"/>
      <c r="J251" s="748"/>
    </row>
    <row r="252" spans="2:10" ht="13">
      <c r="B252" s="741"/>
      <c r="C252" s="745"/>
      <c r="D252" s="743"/>
      <c r="E252" s="741"/>
      <c r="F252" s="746"/>
      <c r="G252" s="746"/>
      <c r="H252" s="746"/>
      <c r="I252" s="748"/>
      <c r="J252" s="748"/>
    </row>
    <row r="253" spans="2:10" ht="13">
      <c r="B253" s="741"/>
      <c r="C253" s="745"/>
      <c r="D253" s="743"/>
      <c r="E253" s="761"/>
      <c r="F253" s="746"/>
      <c r="G253" s="746"/>
      <c r="H253" s="746"/>
      <c r="I253" s="748"/>
      <c r="J253" s="748"/>
    </row>
    <row r="254" spans="2:10" ht="13">
      <c r="B254" s="741"/>
      <c r="C254" s="745"/>
      <c r="D254" s="743"/>
      <c r="E254" s="761"/>
      <c r="F254" s="746"/>
      <c r="G254" s="746"/>
      <c r="H254" s="746"/>
      <c r="I254" s="748"/>
      <c r="J254" s="748"/>
    </row>
    <row r="255" spans="2:10" ht="13">
      <c r="B255" s="741"/>
      <c r="C255" s="745"/>
      <c r="D255" s="743"/>
      <c r="E255" s="741"/>
      <c r="F255" s="746"/>
      <c r="G255" s="746"/>
      <c r="H255" s="746"/>
      <c r="I255" s="748"/>
      <c r="J255" s="748"/>
    </row>
    <row r="256" spans="2:10" ht="13">
      <c r="B256" s="741"/>
      <c r="C256" s="745"/>
      <c r="D256" s="743"/>
      <c r="E256" s="761"/>
      <c r="F256" s="746"/>
      <c r="G256" s="746"/>
      <c r="H256" s="746"/>
      <c r="I256" s="748"/>
      <c r="J256" s="748"/>
    </row>
    <row r="257" spans="2:10" ht="13">
      <c r="B257" s="741"/>
      <c r="C257" s="745"/>
      <c r="D257" s="743"/>
      <c r="E257" s="761"/>
      <c r="F257" s="746"/>
      <c r="G257" s="746"/>
      <c r="H257" s="746"/>
      <c r="I257" s="748"/>
      <c r="J257" s="748"/>
    </row>
    <row r="258" spans="2:10" ht="13">
      <c r="B258" s="741"/>
      <c r="C258" s="742"/>
      <c r="D258" s="743"/>
      <c r="E258" s="741"/>
      <c r="F258" s="746"/>
      <c r="G258" s="746"/>
      <c r="H258" s="741"/>
      <c r="I258" s="748"/>
      <c r="J258" s="748"/>
    </row>
    <row r="259" spans="2:10" ht="13">
      <c r="B259" s="741"/>
      <c r="C259" s="742"/>
      <c r="D259" s="743"/>
      <c r="E259" s="741"/>
      <c r="F259" s="746"/>
      <c r="G259" s="746"/>
      <c r="H259" s="741"/>
      <c r="I259" s="748"/>
      <c r="J259" s="748"/>
    </row>
    <row r="260" spans="2:10" ht="13">
      <c r="B260" s="741"/>
      <c r="C260" s="742"/>
      <c r="D260" s="743"/>
      <c r="E260" s="741"/>
      <c r="F260" s="746"/>
      <c r="G260" s="746"/>
      <c r="H260" s="741"/>
      <c r="I260" s="748"/>
      <c r="J260" s="748"/>
    </row>
    <row r="261" spans="2:10" ht="13">
      <c r="B261" s="741"/>
      <c r="C261" s="745"/>
      <c r="D261" s="743"/>
      <c r="E261" s="741"/>
      <c r="F261" s="746"/>
      <c r="G261" s="741"/>
      <c r="H261" s="746"/>
      <c r="I261" s="748"/>
      <c r="J261" s="748"/>
    </row>
    <row r="262" spans="2:10" ht="13">
      <c r="B262" s="741"/>
      <c r="C262" s="745"/>
      <c r="D262" s="763"/>
      <c r="E262" s="741"/>
      <c r="F262" s="746"/>
      <c r="G262" s="741"/>
      <c r="H262" s="746"/>
      <c r="I262" s="765"/>
      <c r="J262" s="748"/>
    </row>
    <row r="263" spans="2:10" ht="13">
      <c r="B263" s="741"/>
      <c r="C263" s="745"/>
      <c r="D263" s="743"/>
      <c r="E263" s="761"/>
      <c r="F263" s="746"/>
      <c r="G263" s="741"/>
      <c r="H263" s="746"/>
      <c r="I263" s="765"/>
      <c r="J263" s="748"/>
    </row>
    <row r="264" spans="2:10" ht="13">
      <c r="B264" s="741"/>
      <c r="C264" s="745"/>
      <c r="D264" s="743"/>
      <c r="E264" s="761"/>
      <c r="F264" s="746"/>
      <c r="G264" s="741"/>
      <c r="H264" s="746"/>
      <c r="I264" s="765"/>
      <c r="J264" s="748"/>
    </row>
    <row r="265" spans="2:10" ht="13">
      <c r="B265" s="741"/>
      <c r="C265" s="745"/>
      <c r="D265" s="763"/>
      <c r="E265" s="741"/>
      <c r="F265" s="746"/>
      <c r="G265" s="741"/>
      <c r="H265" s="746"/>
      <c r="I265" s="765"/>
      <c r="J265" s="748"/>
    </row>
    <row r="266" spans="2:10" ht="13">
      <c r="B266" s="741"/>
      <c r="C266" s="745"/>
      <c r="D266" s="743"/>
      <c r="E266" s="761"/>
      <c r="F266" s="746"/>
      <c r="G266" s="741"/>
      <c r="H266" s="746"/>
      <c r="I266" s="765"/>
      <c r="J266" s="748"/>
    </row>
    <row r="267" spans="2:10" ht="13">
      <c r="B267" s="741"/>
      <c r="C267" s="745"/>
      <c r="D267" s="743"/>
      <c r="E267" s="761"/>
      <c r="F267" s="746"/>
      <c r="G267" s="741"/>
      <c r="H267" s="746"/>
      <c r="I267" s="765"/>
      <c r="J267" s="748"/>
    </row>
    <row r="268" spans="2:10" ht="13">
      <c r="B268" s="741"/>
      <c r="C268" s="745"/>
      <c r="D268" s="763"/>
      <c r="E268" s="741"/>
      <c r="F268" s="746"/>
      <c r="G268" s="741"/>
      <c r="H268" s="746"/>
      <c r="I268" s="765"/>
      <c r="J268" s="748"/>
    </row>
    <row r="269" spans="2:10" ht="13">
      <c r="B269" s="741"/>
      <c r="C269" s="745"/>
      <c r="D269" s="743"/>
      <c r="E269" s="761"/>
      <c r="F269" s="746"/>
      <c r="G269" s="741"/>
      <c r="H269" s="746"/>
      <c r="I269" s="765"/>
      <c r="J269" s="748"/>
    </row>
    <row r="270" spans="2:10" ht="13">
      <c r="B270" s="741"/>
      <c r="C270" s="745"/>
      <c r="D270" s="743"/>
      <c r="E270" s="761"/>
      <c r="F270" s="746"/>
      <c r="G270" s="741"/>
      <c r="H270" s="746"/>
      <c r="I270" s="765"/>
      <c r="J270" s="748"/>
    </row>
    <row r="271" spans="2:10" ht="13">
      <c r="B271" s="741"/>
      <c r="C271" s="745"/>
      <c r="D271" s="763"/>
      <c r="E271" s="741"/>
      <c r="F271" s="746"/>
      <c r="G271" s="741"/>
      <c r="H271" s="746"/>
      <c r="I271" s="765"/>
      <c r="J271" s="748"/>
    </row>
    <row r="272" spans="2:10" ht="13">
      <c r="B272" s="741"/>
      <c r="C272" s="745"/>
      <c r="D272" s="743"/>
      <c r="E272" s="761"/>
      <c r="F272" s="746"/>
      <c r="G272" s="741"/>
      <c r="H272" s="746"/>
      <c r="I272" s="765"/>
      <c r="J272" s="748"/>
    </row>
    <row r="273" spans="2:10" ht="13">
      <c r="B273" s="741"/>
      <c r="C273" s="745"/>
      <c r="D273" s="743"/>
      <c r="E273" s="761"/>
      <c r="F273" s="746"/>
      <c r="G273" s="741"/>
      <c r="H273" s="746"/>
      <c r="I273" s="765"/>
      <c r="J273" s="748"/>
    </row>
    <row r="274" spans="2:10" ht="13">
      <c r="B274" s="741"/>
      <c r="C274" s="745"/>
      <c r="D274" s="763"/>
      <c r="E274" s="741"/>
      <c r="F274" s="746"/>
      <c r="G274" s="741"/>
      <c r="H274" s="746"/>
      <c r="I274" s="765"/>
      <c r="J274" s="748"/>
    </row>
    <row r="275" spans="2:10" ht="13">
      <c r="B275" s="741"/>
      <c r="C275" s="745"/>
      <c r="D275" s="743"/>
      <c r="E275" s="761"/>
      <c r="F275" s="746"/>
      <c r="G275" s="741"/>
      <c r="H275" s="746"/>
      <c r="I275" s="765"/>
      <c r="J275" s="748"/>
    </row>
    <row r="276" spans="2:10" ht="13">
      <c r="B276" s="741"/>
      <c r="C276" s="745"/>
      <c r="D276" s="743"/>
      <c r="E276" s="761"/>
      <c r="F276" s="746"/>
      <c r="G276" s="741"/>
      <c r="H276" s="746"/>
      <c r="I276" s="765"/>
      <c r="J276" s="748"/>
    </row>
    <row r="277" spans="2:10" ht="13">
      <c r="B277" s="741"/>
      <c r="C277" s="745"/>
      <c r="D277" s="763"/>
      <c r="E277" s="741"/>
      <c r="F277" s="746"/>
      <c r="G277" s="741"/>
      <c r="H277" s="746"/>
      <c r="I277" s="765"/>
      <c r="J277" s="748"/>
    </row>
    <row r="278" spans="2:10" ht="13">
      <c r="B278" s="741"/>
      <c r="C278" s="745"/>
      <c r="D278" s="743"/>
      <c r="E278" s="761"/>
      <c r="F278" s="746"/>
      <c r="G278" s="741"/>
      <c r="H278" s="746"/>
      <c r="I278" s="765"/>
      <c r="J278" s="748"/>
    </row>
    <row r="279" spans="2:10" ht="13">
      <c r="B279" s="741"/>
      <c r="C279" s="745"/>
      <c r="D279" s="743"/>
      <c r="E279" s="761"/>
      <c r="F279" s="746"/>
      <c r="G279" s="741"/>
      <c r="H279" s="746"/>
      <c r="I279" s="765"/>
      <c r="J279" s="748"/>
    </row>
    <row r="280" spans="2:10" ht="13">
      <c r="B280" s="741"/>
      <c r="C280" s="745"/>
      <c r="D280" s="763"/>
      <c r="E280" s="741"/>
      <c r="F280" s="746"/>
      <c r="G280" s="741"/>
      <c r="H280" s="746"/>
      <c r="I280" s="765"/>
      <c r="J280" s="748"/>
    </row>
    <row r="281" spans="2:10" ht="13">
      <c r="B281" s="741"/>
      <c r="C281" s="745"/>
      <c r="D281" s="743"/>
      <c r="E281" s="761"/>
      <c r="F281" s="746"/>
      <c r="G281" s="741"/>
      <c r="H281" s="746"/>
      <c r="I281" s="765"/>
      <c r="J281" s="748"/>
    </row>
    <row r="282" spans="2:10" ht="13">
      <c r="B282" s="741"/>
      <c r="C282" s="745"/>
      <c r="D282" s="743"/>
      <c r="E282" s="761"/>
      <c r="F282" s="746"/>
      <c r="G282" s="741"/>
      <c r="H282" s="746"/>
      <c r="I282" s="765"/>
      <c r="J282" s="748"/>
    </row>
    <row r="283" spans="2:10" ht="13">
      <c r="B283" s="741"/>
      <c r="C283" s="745"/>
      <c r="D283" s="763"/>
      <c r="E283" s="741"/>
      <c r="F283" s="746"/>
      <c r="G283" s="741"/>
      <c r="H283" s="746"/>
      <c r="I283" s="765"/>
      <c r="J283" s="748"/>
    </row>
    <row r="284" spans="2:10" ht="13">
      <c r="B284" s="741"/>
      <c r="C284" s="745"/>
      <c r="D284" s="743"/>
      <c r="E284" s="761"/>
      <c r="F284" s="746"/>
      <c r="G284" s="741"/>
      <c r="H284" s="746"/>
      <c r="I284" s="765"/>
      <c r="J284" s="748"/>
    </row>
    <row r="285" spans="2:10" ht="13">
      <c r="B285" s="741"/>
      <c r="C285" s="745"/>
      <c r="D285" s="743"/>
      <c r="E285" s="761"/>
      <c r="F285" s="746"/>
      <c r="G285" s="741"/>
      <c r="H285" s="746"/>
      <c r="I285" s="765"/>
      <c r="J285" s="748"/>
    </row>
    <row r="286" spans="2:10" ht="13">
      <c r="B286" s="741"/>
      <c r="C286" s="745"/>
      <c r="D286" s="763"/>
      <c r="E286" s="741"/>
      <c r="F286" s="746"/>
      <c r="G286" s="741"/>
      <c r="H286" s="746"/>
      <c r="I286" s="765"/>
      <c r="J286" s="748"/>
    </row>
    <row r="287" spans="2:10" ht="13">
      <c r="B287" s="741"/>
      <c r="C287" s="745"/>
      <c r="D287" s="743"/>
      <c r="E287" s="761"/>
      <c r="F287" s="746"/>
      <c r="G287" s="741"/>
      <c r="H287" s="746"/>
      <c r="I287" s="765"/>
      <c r="J287" s="748"/>
    </row>
    <row r="288" spans="2:10" ht="13">
      <c r="B288" s="741"/>
      <c r="C288" s="745"/>
      <c r="D288" s="743"/>
      <c r="E288" s="761"/>
      <c r="F288" s="746"/>
      <c r="G288" s="741"/>
      <c r="H288" s="746"/>
      <c r="I288" s="765"/>
      <c r="J288" s="748"/>
    </row>
    <row r="289" spans="2:10" ht="13">
      <c r="B289" s="741"/>
      <c r="C289" s="745"/>
      <c r="D289" s="763"/>
      <c r="E289" s="741"/>
      <c r="F289" s="746"/>
      <c r="G289" s="741"/>
      <c r="H289" s="746"/>
      <c r="I289" s="765"/>
      <c r="J289" s="748"/>
    </row>
    <row r="290" spans="2:10" ht="13">
      <c r="B290" s="741"/>
      <c r="C290" s="745"/>
      <c r="D290" s="743"/>
      <c r="E290" s="761"/>
      <c r="F290" s="746"/>
      <c r="G290" s="741"/>
      <c r="H290" s="746"/>
      <c r="I290" s="765"/>
      <c r="J290" s="748"/>
    </row>
    <row r="291" spans="2:10" ht="13">
      <c r="B291" s="741"/>
      <c r="C291" s="745"/>
      <c r="D291" s="743"/>
      <c r="E291" s="761"/>
      <c r="F291" s="746"/>
      <c r="G291" s="741"/>
      <c r="H291" s="746"/>
      <c r="I291" s="765"/>
      <c r="J291" s="748"/>
    </row>
    <row r="292" spans="2:10" ht="13">
      <c r="B292" s="741"/>
      <c r="C292" s="745"/>
      <c r="D292" s="763"/>
      <c r="E292" s="741"/>
      <c r="F292" s="746"/>
      <c r="G292" s="741"/>
      <c r="H292" s="746"/>
      <c r="I292" s="765"/>
      <c r="J292" s="748"/>
    </row>
    <row r="293" spans="2:10" ht="13">
      <c r="B293" s="741"/>
      <c r="C293" s="745"/>
      <c r="D293" s="743"/>
      <c r="E293" s="761"/>
      <c r="F293" s="746"/>
      <c r="G293" s="741"/>
      <c r="H293" s="746"/>
      <c r="I293" s="765"/>
      <c r="J293" s="748"/>
    </row>
    <row r="294" spans="2:10" ht="13">
      <c r="B294" s="741"/>
      <c r="C294" s="745"/>
      <c r="D294" s="743"/>
      <c r="E294" s="761"/>
      <c r="F294" s="746"/>
      <c r="G294" s="741"/>
      <c r="H294" s="746"/>
      <c r="I294" s="765"/>
      <c r="J294" s="748"/>
    </row>
    <row r="295" spans="2:10" ht="13">
      <c r="B295" s="741"/>
      <c r="C295" s="745"/>
      <c r="D295" s="763"/>
      <c r="E295" s="741"/>
      <c r="F295" s="746"/>
      <c r="G295" s="741"/>
      <c r="H295" s="746"/>
      <c r="I295" s="765"/>
      <c r="J295" s="748"/>
    </row>
    <row r="296" spans="2:10" ht="13">
      <c r="B296" s="741"/>
      <c r="C296" s="745"/>
      <c r="D296" s="743"/>
      <c r="E296" s="761"/>
      <c r="F296" s="746"/>
      <c r="G296" s="741"/>
      <c r="H296" s="746"/>
      <c r="I296" s="765"/>
      <c r="J296" s="748"/>
    </row>
    <row r="297" spans="2:10" ht="13">
      <c r="B297" s="741"/>
      <c r="C297" s="745"/>
      <c r="D297" s="743"/>
      <c r="E297" s="761"/>
      <c r="F297" s="746"/>
      <c r="G297" s="741"/>
      <c r="H297" s="746"/>
      <c r="I297" s="765"/>
      <c r="J297" s="748"/>
    </row>
    <row r="298" spans="2:10" ht="13">
      <c r="B298" s="741"/>
      <c r="C298" s="745"/>
      <c r="D298" s="763"/>
      <c r="E298" s="741"/>
      <c r="F298" s="746"/>
      <c r="G298" s="741"/>
      <c r="H298" s="746"/>
      <c r="I298" s="765"/>
      <c r="J298" s="748"/>
    </row>
    <row r="299" spans="2:10" ht="13">
      <c r="B299" s="741"/>
      <c r="C299" s="745"/>
      <c r="D299" s="743"/>
      <c r="E299" s="761"/>
      <c r="F299" s="746"/>
      <c r="G299" s="741"/>
      <c r="H299" s="746"/>
      <c r="I299" s="765"/>
      <c r="J299" s="748"/>
    </row>
    <row r="300" spans="2:10" ht="13">
      <c r="B300" s="741"/>
      <c r="C300" s="745"/>
      <c r="D300" s="743"/>
      <c r="E300" s="761"/>
      <c r="F300" s="746"/>
      <c r="G300" s="741"/>
      <c r="H300" s="746"/>
      <c r="I300" s="765"/>
      <c r="J300" s="748"/>
    </row>
    <row r="301" spans="2:10" ht="13">
      <c r="B301" s="741"/>
      <c r="C301" s="745"/>
      <c r="D301" s="743"/>
      <c r="E301" s="741"/>
      <c r="F301" s="746"/>
      <c r="G301" s="746"/>
      <c r="H301" s="746"/>
      <c r="I301" s="748"/>
      <c r="J301" s="748"/>
    </row>
    <row r="302" spans="2:10" ht="13">
      <c r="B302" s="746"/>
      <c r="C302" s="745"/>
      <c r="D302" s="743"/>
      <c r="E302" s="741"/>
      <c r="F302" s="746"/>
      <c r="G302" s="746"/>
      <c r="H302" s="746"/>
      <c r="I302" s="748"/>
      <c r="J302" s="748"/>
    </row>
    <row r="303" spans="2:10" ht="13">
      <c r="B303" s="746"/>
      <c r="C303" s="745"/>
      <c r="D303" s="743"/>
      <c r="E303" s="741"/>
      <c r="F303" s="746"/>
      <c r="G303" s="746"/>
      <c r="H303" s="746"/>
      <c r="I303" s="748"/>
      <c r="J303" s="748"/>
    </row>
    <row r="304" spans="2:10" ht="13">
      <c r="B304" s="741"/>
      <c r="C304" s="745"/>
      <c r="D304" s="743"/>
      <c r="E304" s="741"/>
      <c r="F304" s="746"/>
      <c r="G304" s="746"/>
      <c r="H304" s="746"/>
      <c r="I304" s="748"/>
      <c r="J304" s="748"/>
    </row>
    <row r="305" spans="2:10" ht="13">
      <c r="B305" s="741"/>
      <c r="C305" s="745"/>
      <c r="D305" s="743"/>
      <c r="E305" s="741"/>
      <c r="F305" s="746"/>
      <c r="G305" s="746"/>
      <c r="H305" s="746"/>
      <c r="I305" s="748"/>
      <c r="J305" s="748"/>
    </row>
    <row r="306" spans="2:10" ht="13">
      <c r="B306" s="741"/>
      <c r="C306" s="745"/>
      <c r="D306" s="743"/>
      <c r="E306" s="741"/>
      <c r="F306" s="746"/>
      <c r="G306" s="746"/>
      <c r="H306" s="746"/>
      <c r="I306" s="748"/>
      <c r="J306" s="748"/>
    </row>
    <row r="307" spans="2:10" ht="13">
      <c r="B307" s="741"/>
      <c r="C307" s="745"/>
      <c r="D307" s="743"/>
      <c r="E307" s="741"/>
      <c r="F307" s="746"/>
      <c r="G307" s="746"/>
      <c r="H307" s="746"/>
      <c r="I307" s="748"/>
      <c r="J307" s="748"/>
    </row>
    <row r="308" spans="2:10" ht="13">
      <c r="B308" s="741"/>
      <c r="C308" s="745"/>
      <c r="D308" s="743"/>
      <c r="E308" s="741"/>
      <c r="F308" s="746"/>
      <c r="G308" s="746"/>
      <c r="H308" s="746"/>
      <c r="I308" s="748"/>
      <c r="J308" s="748"/>
    </row>
    <row r="309" spans="2:10" ht="13">
      <c r="B309" s="741"/>
      <c r="C309" s="745"/>
      <c r="D309" s="743"/>
      <c r="E309" s="741"/>
      <c r="F309" s="746"/>
      <c r="G309" s="746"/>
      <c r="H309" s="746"/>
      <c r="I309" s="748"/>
      <c r="J309" s="748"/>
    </row>
    <row r="310" spans="2:10" ht="13">
      <c r="B310" s="741"/>
      <c r="C310" s="745"/>
      <c r="D310" s="743"/>
      <c r="E310" s="741"/>
      <c r="F310" s="746"/>
      <c r="G310" s="746"/>
      <c r="H310" s="746"/>
      <c r="I310" s="748"/>
      <c r="J310" s="748"/>
    </row>
    <row r="311" spans="2:10" ht="13">
      <c r="B311" s="741"/>
      <c r="C311" s="745"/>
      <c r="D311" s="743"/>
      <c r="E311" s="741"/>
      <c r="F311" s="746"/>
      <c r="G311" s="746"/>
      <c r="H311" s="746"/>
      <c r="I311" s="748"/>
      <c r="J311" s="748"/>
    </row>
    <row r="312" spans="2:10" ht="13">
      <c r="B312" s="741"/>
      <c r="C312" s="745"/>
      <c r="D312" s="743"/>
      <c r="E312" s="741"/>
      <c r="F312" s="746"/>
      <c r="G312" s="746"/>
      <c r="H312" s="746"/>
      <c r="I312" s="748"/>
      <c r="J312" s="748"/>
    </row>
    <row r="313" spans="2:10" ht="13">
      <c r="B313" s="741"/>
      <c r="C313" s="745"/>
      <c r="D313" s="743"/>
      <c r="E313" s="741"/>
      <c r="F313" s="746"/>
      <c r="G313" s="746"/>
      <c r="H313" s="746"/>
      <c r="I313" s="748"/>
      <c r="J313" s="748"/>
    </row>
    <row r="314" spans="2:10" ht="13">
      <c r="B314" s="741"/>
      <c r="C314" s="745"/>
      <c r="D314" s="743"/>
      <c r="E314" s="741"/>
      <c r="F314" s="746"/>
      <c r="G314" s="746"/>
      <c r="H314" s="746"/>
      <c r="I314" s="748"/>
      <c r="J314" s="748"/>
    </row>
    <row r="315" spans="2:10" ht="13">
      <c r="B315" s="741"/>
      <c r="C315" s="745"/>
      <c r="D315" s="743"/>
      <c r="E315" s="741"/>
      <c r="F315" s="746"/>
      <c r="G315" s="746"/>
      <c r="H315" s="746"/>
      <c r="I315" s="748"/>
      <c r="J315" s="748"/>
    </row>
    <row r="316" spans="2:10" ht="13">
      <c r="B316" s="746"/>
      <c r="C316" s="745"/>
      <c r="D316" s="743"/>
      <c r="E316" s="741"/>
      <c r="F316" s="746"/>
      <c r="G316" s="746"/>
      <c r="H316" s="746"/>
      <c r="I316" s="748"/>
      <c r="J316" s="748"/>
    </row>
    <row r="317" spans="2:10" ht="13">
      <c r="B317" s="741"/>
      <c r="C317" s="745"/>
      <c r="D317" s="743"/>
      <c r="E317" s="741"/>
      <c r="F317" s="746"/>
      <c r="G317" s="746"/>
      <c r="H317" s="746"/>
      <c r="I317" s="748"/>
      <c r="J317" s="748"/>
    </row>
    <row r="318" spans="2:10" ht="13">
      <c r="B318" s="741"/>
      <c r="C318" s="745"/>
      <c r="D318" s="743"/>
      <c r="E318" s="741"/>
      <c r="F318" s="746"/>
      <c r="G318" s="746"/>
      <c r="H318" s="746"/>
      <c r="I318" s="748"/>
      <c r="J318" s="748"/>
    </row>
    <row r="319" spans="2:10" ht="13">
      <c r="B319" s="746"/>
      <c r="C319" s="745"/>
      <c r="D319" s="743"/>
      <c r="E319" s="741"/>
      <c r="F319" s="746"/>
      <c r="G319" s="746"/>
      <c r="H319" s="746"/>
      <c r="I319" s="762"/>
      <c r="J319" s="762"/>
    </row>
    <row r="320" spans="2:10" ht="13">
      <c r="B320" s="746"/>
      <c r="C320" s="745"/>
      <c r="D320" s="743"/>
      <c r="E320" s="741"/>
      <c r="F320" s="746"/>
      <c r="G320" s="746"/>
      <c r="H320" s="746"/>
      <c r="I320" s="762"/>
      <c r="J320" s="762"/>
    </row>
    <row r="321" spans="2:10" ht="13">
      <c r="B321" s="746"/>
      <c r="C321" s="745"/>
      <c r="D321" s="743"/>
      <c r="E321" s="741"/>
      <c r="F321" s="746"/>
      <c r="G321" s="746"/>
      <c r="H321" s="746"/>
      <c r="I321" s="762"/>
      <c r="J321" s="762"/>
    </row>
    <row r="322" spans="2:10" ht="13">
      <c r="B322" s="746"/>
      <c r="C322" s="745"/>
      <c r="D322" s="743"/>
      <c r="E322" s="741"/>
      <c r="F322" s="746"/>
      <c r="G322" s="746"/>
      <c r="H322" s="746"/>
      <c r="I322" s="762"/>
      <c r="J322" s="762"/>
    </row>
    <row r="323" spans="2:10" ht="13">
      <c r="B323" s="746"/>
      <c r="C323" s="745"/>
      <c r="D323" s="743"/>
      <c r="E323" s="741"/>
      <c r="F323" s="746"/>
      <c r="G323" s="746"/>
      <c r="H323" s="746"/>
      <c r="I323" s="762"/>
      <c r="J323" s="762"/>
    </row>
    <row r="324" spans="2:10" ht="13">
      <c r="B324" s="746"/>
      <c r="C324" s="745"/>
      <c r="D324" s="743"/>
      <c r="E324" s="741"/>
      <c r="F324" s="746"/>
      <c r="G324" s="746"/>
      <c r="H324" s="746"/>
      <c r="I324" s="762"/>
      <c r="J324" s="762"/>
    </row>
    <row r="325" spans="2:10" ht="13">
      <c r="B325" s="746"/>
      <c r="C325" s="745"/>
      <c r="D325" s="743"/>
      <c r="E325" s="741"/>
      <c r="F325" s="746"/>
      <c r="G325" s="746"/>
      <c r="H325" s="746"/>
      <c r="I325" s="762"/>
      <c r="J325" s="762"/>
    </row>
    <row r="326" spans="2:10" ht="13">
      <c r="B326" s="741"/>
      <c r="C326" s="745"/>
      <c r="D326" s="743"/>
      <c r="E326" s="741"/>
      <c r="F326" s="746"/>
      <c r="G326" s="746"/>
      <c r="H326" s="746"/>
      <c r="I326" s="748"/>
      <c r="J326" s="748"/>
    </row>
    <row r="327" spans="2:10" ht="13">
      <c r="B327" s="741"/>
      <c r="C327" s="745"/>
      <c r="D327" s="743"/>
      <c r="E327" s="761"/>
      <c r="F327" s="746"/>
      <c r="G327" s="746"/>
      <c r="H327" s="746"/>
      <c r="I327" s="748"/>
      <c r="J327" s="748"/>
    </row>
    <row r="328" spans="2:10" ht="13">
      <c r="B328" s="741"/>
      <c r="C328" s="745"/>
      <c r="D328" s="743"/>
      <c r="E328" s="761"/>
      <c r="F328" s="746"/>
      <c r="G328" s="746"/>
      <c r="H328" s="746"/>
      <c r="I328" s="748"/>
      <c r="J328" s="748"/>
    </row>
  </sheetData>
  <sheetProtection password="EF6F" sheet="1" objects="1" scenarios="1"/>
  <mergeCells count="1">
    <mergeCell ref="E1:H1"/>
  </mergeCells>
  <conditionalFormatting sqref="F4:F9">
    <cfRule type="expression" dxfId="1" priority="1" stopIfTrue="1">
      <formula>"iserror(f4)"</formula>
    </cfRule>
  </conditionalFormatting>
  <pageMargins left="0.2" right="0.2" top="0.25" bottom="0.25" header="0.3" footer="0.3"/>
  <pageSetup paperSize="5" scale="9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B1:IL328"/>
  <sheetViews>
    <sheetView showGridLines="0" showRowColHeaders="0" workbookViewId="0"/>
  </sheetViews>
  <sheetFormatPr defaultColWidth="8.7265625" defaultRowHeight="12.5"/>
  <cols>
    <col min="1" max="1" width="1.7265625" customWidth="1"/>
    <col min="2" max="2" width="9.26953125" customWidth="1"/>
    <col min="3" max="3" width="7" bestFit="1" customWidth="1"/>
    <col min="4" max="4" width="10.7265625" bestFit="1" customWidth="1"/>
    <col min="5" max="5" width="11.453125" customWidth="1"/>
    <col min="6" max="6" width="16.1796875" customWidth="1"/>
    <col min="7" max="7" width="10.1796875" bestFit="1" customWidth="1"/>
    <col min="8" max="8" width="10.7265625" bestFit="1" customWidth="1"/>
    <col min="9" max="9" width="69.453125" customWidth="1"/>
    <col min="10" max="10" width="55.453125" customWidth="1"/>
  </cols>
  <sheetData>
    <row r="1" spans="2:246" ht="36" customHeight="1">
      <c r="B1" s="667"/>
      <c r="C1" s="766"/>
      <c r="D1" s="767"/>
      <c r="E1" s="1967" t="s">
        <v>5372</v>
      </c>
      <c r="F1" s="1729"/>
      <c r="G1" s="1729"/>
      <c r="H1" s="1729"/>
      <c r="I1" s="767"/>
      <c r="J1" s="767"/>
    </row>
    <row r="2" spans="2:246" ht="13">
      <c r="B2" s="741"/>
      <c r="C2" s="742"/>
      <c r="D2" s="743"/>
      <c r="E2" s="741"/>
      <c r="F2" s="744"/>
      <c r="G2" s="741"/>
      <c r="H2" s="741"/>
      <c r="I2" s="744"/>
      <c r="J2" s="744"/>
    </row>
    <row r="3" spans="2:246" ht="15">
      <c r="B3" s="741"/>
      <c r="C3" s="745"/>
      <c r="D3" s="776" t="s">
        <v>5373</v>
      </c>
      <c r="E3" s="741"/>
      <c r="F3" s="746"/>
      <c r="G3" s="741"/>
      <c r="H3" s="741"/>
      <c r="I3" s="747"/>
      <c r="J3" s="748"/>
    </row>
    <row r="4" spans="2:246" s="152" customFormat="1" ht="13">
      <c r="B4" s="749"/>
      <c r="C4" s="750"/>
      <c r="D4" s="768"/>
      <c r="E4" s="1378"/>
      <c r="F4" s="1379"/>
      <c r="G4" s="1380"/>
      <c r="H4" s="1380"/>
      <c r="I4" s="751"/>
      <c r="J4" s="1643"/>
      <c r="K4" s="600"/>
    </row>
    <row r="5" spans="2:246" s="152" customFormat="1" ht="15.5">
      <c r="B5" s="749"/>
      <c r="C5" s="752"/>
      <c r="D5" s="772" t="s">
        <v>5374</v>
      </c>
      <c r="E5" s="1378"/>
      <c r="F5" s="1379"/>
      <c r="G5" s="1380"/>
      <c r="H5" s="1380"/>
      <c r="I5" s="753"/>
      <c r="J5" s="1643"/>
      <c r="K5" s="600"/>
    </row>
    <row r="6" spans="2:246" s="152" customFormat="1" ht="15.5">
      <c r="B6" s="749"/>
      <c r="C6" s="752"/>
      <c r="D6" s="773" t="s">
        <v>5375</v>
      </c>
      <c r="E6" s="1378"/>
      <c r="F6" s="1379"/>
      <c r="G6" s="1380"/>
      <c r="H6" s="1380"/>
      <c r="I6" s="753"/>
      <c r="J6" s="1643"/>
      <c r="K6" s="600"/>
    </row>
    <row r="7" spans="2:246" s="152" customFormat="1" ht="15.5">
      <c r="B7" s="749"/>
      <c r="C7" s="752"/>
      <c r="D7" s="350" t="s">
        <v>5376</v>
      </c>
      <c r="E7" s="1378"/>
      <c r="F7" s="1379"/>
      <c r="G7" s="1380"/>
      <c r="H7" s="1380"/>
      <c r="I7" s="753"/>
      <c r="J7" s="1643"/>
      <c r="K7" s="600"/>
    </row>
    <row r="8" spans="2:246" s="152" customFormat="1" ht="15.5">
      <c r="B8" s="749"/>
      <c r="C8" s="754"/>
      <c r="D8" s="769" t="s">
        <v>5377</v>
      </c>
      <c r="E8" s="1378"/>
      <c r="F8" s="1379"/>
      <c r="G8" s="1380"/>
      <c r="H8" s="1380"/>
      <c r="I8" s="753"/>
      <c r="J8" s="1643"/>
      <c r="K8" s="600"/>
    </row>
    <row r="9" spans="2:246" s="152" customFormat="1" ht="15.5">
      <c r="B9" s="749"/>
      <c r="C9" s="754"/>
      <c r="D9" s="769" t="s">
        <v>5378</v>
      </c>
      <c r="E9" s="1378"/>
      <c r="F9" s="1379"/>
      <c r="G9" s="1380"/>
      <c r="H9" s="1380"/>
      <c r="I9" s="753"/>
      <c r="J9" s="1643"/>
      <c r="K9" s="600"/>
    </row>
    <row r="10" spans="2:246" ht="15.5">
      <c r="B10" s="741"/>
      <c r="C10" s="745"/>
      <c r="D10" s="770" t="s">
        <v>5379</v>
      </c>
      <c r="E10" s="741"/>
      <c r="F10" s="746"/>
      <c r="G10" s="741"/>
      <c r="H10" s="741"/>
      <c r="I10" s="748"/>
      <c r="J10" s="748"/>
    </row>
    <row r="11" spans="2:246" ht="15.5">
      <c r="B11" s="746"/>
      <c r="C11" s="742"/>
      <c r="D11" s="770" t="s">
        <v>5380</v>
      </c>
      <c r="E11" s="741"/>
      <c r="F11" s="741"/>
      <c r="G11" s="741"/>
      <c r="H11" s="741"/>
      <c r="I11" s="747"/>
      <c r="J11" s="748"/>
      <c r="K11" s="256"/>
      <c r="L11" s="256"/>
      <c r="M11" s="256"/>
      <c r="N11" s="256"/>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7"/>
      <c r="CA11" s="547"/>
      <c r="CB11" s="547"/>
      <c r="CC11" s="547"/>
      <c r="CD11" s="547"/>
      <c r="CE11" s="547"/>
      <c r="CF11" s="547"/>
      <c r="CG11" s="547"/>
      <c r="CH11" s="547"/>
      <c r="CI11" s="547"/>
      <c r="CJ11" s="547"/>
      <c r="CK11" s="547"/>
      <c r="CL11" s="547"/>
      <c r="CM11" s="547"/>
      <c r="CN11" s="547"/>
      <c r="CO11" s="547"/>
      <c r="CP11" s="547"/>
      <c r="CQ11" s="547"/>
      <c r="CR11" s="547"/>
      <c r="CS11" s="547"/>
      <c r="CT11" s="547"/>
      <c r="CU11" s="547"/>
      <c r="CV11" s="547"/>
      <c r="CW11" s="547"/>
      <c r="CX11" s="547"/>
      <c r="CY11" s="547"/>
      <c r="CZ11" s="547"/>
      <c r="DA11" s="547"/>
      <c r="DB11" s="547"/>
      <c r="DC11" s="547"/>
      <c r="DD11" s="547"/>
      <c r="DE11" s="547"/>
      <c r="DF11" s="547"/>
      <c r="DG11" s="547"/>
      <c r="DH11" s="547"/>
      <c r="DI11" s="547"/>
      <c r="DJ11" s="547"/>
      <c r="DK11" s="547"/>
      <c r="DL11" s="547"/>
      <c r="DM11" s="547"/>
      <c r="DN11" s="547"/>
      <c r="DO11" s="547"/>
      <c r="DP11" s="547"/>
      <c r="DQ11" s="547"/>
      <c r="DR11" s="547"/>
      <c r="DS11" s="547"/>
      <c r="DT11" s="547"/>
      <c r="DU11" s="547"/>
      <c r="DV11" s="547"/>
      <c r="DW11" s="547"/>
      <c r="DX11" s="547"/>
      <c r="DY11" s="547"/>
      <c r="DZ11" s="547"/>
      <c r="EA11" s="547"/>
      <c r="EB11" s="547"/>
      <c r="EC11" s="547"/>
      <c r="ED11" s="547"/>
      <c r="EE11" s="547"/>
      <c r="EF11" s="547"/>
      <c r="EG11" s="547"/>
      <c r="EH11" s="547"/>
      <c r="EI11" s="547"/>
      <c r="EJ11" s="547"/>
      <c r="EK11" s="547"/>
      <c r="EL11" s="547"/>
      <c r="EM11" s="547"/>
      <c r="EN11" s="547"/>
      <c r="EO11" s="547"/>
      <c r="EP11" s="547"/>
      <c r="EQ11" s="547"/>
      <c r="ER11" s="547"/>
      <c r="ES11" s="547"/>
      <c r="ET11" s="547"/>
      <c r="EU11" s="547"/>
      <c r="EV11" s="547"/>
      <c r="EW11" s="547"/>
      <c r="EX11" s="547"/>
      <c r="EY11" s="547"/>
      <c r="EZ11" s="547"/>
      <c r="FA11" s="547"/>
      <c r="FB11" s="547"/>
      <c r="FC11" s="547"/>
      <c r="FD11" s="547"/>
      <c r="FE11" s="547"/>
      <c r="FF11" s="547"/>
      <c r="FG11" s="547"/>
      <c r="FH11" s="547"/>
      <c r="FI11" s="547"/>
      <c r="FJ11" s="547"/>
      <c r="FK11" s="547"/>
      <c r="FL11" s="547"/>
      <c r="FM11" s="547"/>
      <c r="FN11" s="547"/>
      <c r="FO11" s="547"/>
      <c r="FP11" s="547"/>
      <c r="FQ11" s="547"/>
      <c r="FR11" s="547"/>
      <c r="FS11" s="547"/>
      <c r="FT11" s="547"/>
      <c r="FU11" s="547"/>
      <c r="FV11" s="547"/>
      <c r="FW11" s="547"/>
      <c r="FX11" s="547"/>
      <c r="FY11" s="547"/>
      <c r="FZ11" s="547"/>
      <c r="GA11" s="547"/>
      <c r="GB11" s="547"/>
      <c r="GC11" s="547"/>
      <c r="GD11" s="547"/>
      <c r="GE11" s="547"/>
      <c r="GF11" s="547"/>
      <c r="GG11" s="547"/>
      <c r="GH11" s="547"/>
      <c r="GI11" s="547"/>
      <c r="GJ11" s="547"/>
      <c r="GK11" s="547"/>
      <c r="GL11" s="547"/>
      <c r="GM11" s="547"/>
      <c r="GN11" s="547"/>
      <c r="GO11" s="547"/>
      <c r="GP11" s="547"/>
      <c r="GQ11" s="547"/>
      <c r="GR11" s="547"/>
      <c r="GS11" s="547"/>
      <c r="GT11" s="547"/>
      <c r="GU11" s="547"/>
      <c r="GV11" s="547"/>
      <c r="GW11" s="547"/>
      <c r="GX11" s="547"/>
      <c r="GY11" s="547"/>
      <c r="GZ11" s="547"/>
      <c r="HA11" s="547"/>
      <c r="HB11" s="547"/>
      <c r="HC11" s="547"/>
      <c r="HD11" s="547"/>
      <c r="HE11" s="547"/>
      <c r="HF11" s="547"/>
      <c r="HG11" s="547"/>
      <c r="HH11" s="547"/>
      <c r="HI11" s="547"/>
      <c r="HJ11" s="547"/>
      <c r="HK11" s="547"/>
      <c r="HL11" s="547"/>
      <c r="HM11" s="547"/>
      <c r="HN11" s="547"/>
      <c r="HO11" s="547"/>
      <c r="HP11" s="547"/>
      <c r="HQ11" s="547"/>
      <c r="HR11" s="547"/>
      <c r="HS11" s="547"/>
      <c r="HT11" s="547"/>
      <c r="HU11" s="547"/>
      <c r="HV11" s="547"/>
      <c r="HW11" s="547"/>
      <c r="HX11" s="547"/>
      <c r="HY11" s="547"/>
      <c r="HZ11" s="547"/>
      <c r="IA11" s="547"/>
      <c r="IB11" s="547"/>
      <c r="IC11" s="547"/>
      <c r="ID11" s="547"/>
      <c r="IE11" s="547"/>
      <c r="IF11" s="547"/>
      <c r="IG11" s="547"/>
      <c r="IH11" s="547"/>
      <c r="II11" s="547"/>
      <c r="IJ11" s="547"/>
      <c r="IK11" s="547"/>
      <c r="IL11" s="547"/>
    </row>
    <row r="12" spans="2:246" ht="15.5">
      <c r="B12" s="755"/>
      <c r="C12" s="756"/>
      <c r="D12" s="769"/>
      <c r="E12" s="757"/>
      <c r="F12" s="757"/>
      <c r="G12" s="756"/>
      <c r="H12" s="756"/>
      <c r="I12" s="758"/>
      <c r="J12" s="758"/>
      <c r="K12" s="256"/>
      <c r="L12" s="256"/>
      <c r="M12" s="256"/>
      <c r="N12" s="256"/>
      <c r="O12" s="547"/>
      <c r="P12" s="547"/>
      <c r="Q12" s="547"/>
      <c r="R12" s="547"/>
      <c r="S12" s="547"/>
      <c r="T12" s="547"/>
      <c r="U12" s="547"/>
      <c r="V12" s="547"/>
      <c r="W12" s="547"/>
      <c r="X12" s="547"/>
      <c r="Y12" s="547"/>
      <c r="Z12" s="547"/>
      <c r="AA12" s="547"/>
      <c r="AB12" s="547"/>
      <c r="AC12" s="547"/>
      <c r="AD12" s="547"/>
      <c r="AE12" s="547"/>
      <c r="AF12" s="547"/>
      <c r="AG12" s="547"/>
      <c r="AH12" s="547"/>
      <c r="AI12" s="547"/>
      <c r="AJ12" s="547"/>
      <c r="AK12" s="547"/>
      <c r="AL12" s="547"/>
      <c r="AM12" s="547"/>
      <c r="AN12" s="547"/>
      <c r="AO12" s="547"/>
      <c r="AP12" s="547"/>
      <c r="AQ12" s="547"/>
      <c r="AR12" s="547"/>
      <c r="AS12" s="547"/>
      <c r="AT12" s="547"/>
      <c r="AU12" s="547"/>
      <c r="AV12" s="547"/>
      <c r="AW12" s="547"/>
      <c r="AX12" s="547"/>
      <c r="AY12" s="547"/>
      <c r="AZ12" s="547"/>
      <c r="BA12" s="547"/>
      <c r="BB12" s="547"/>
      <c r="BC12" s="547"/>
      <c r="BD12" s="547"/>
      <c r="BE12" s="547"/>
      <c r="BF12" s="547"/>
      <c r="BG12" s="547"/>
      <c r="BH12" s="547"/>
      <c r="BI12" s="547"/>
      <c r="BJ12" s="547"/>
      <c r="BK12" s="547"/>
      <c r="BL12" s="547"/>
      <c r="BM12" s="547"/>
      <c r="BN12" s="547"/>
      <c r="BO12" s="547"/>
      <c r="BP12" s="547"/>
      <c r="BQ12" s="547"/>
      <c r="BR12" s="547"/>
      <c r="BS12" s="547"/>
      <c r="BT12" s="547"/>
      <c r="BU12" s="547"/>
      <c r="BV12" s="547"/>
      <c r="BW12" s="547"/>
      <c r="BX12" s="547"/>
      <c r="BY12" s="547"/>
      <c r="BZ12" s="547"/>
      <c r="CA12" s="547"/>
      <c r="CB12" s="547"/>
      <c r="CC12" s="547"/>
      <c r="CD12" s="547"/>
      <c r="CE12" s="547"/>
      <c r="CF12" s="547"/>
      <c r="CG12" s="547"/>
      <c r="CH12" s="547"/>
      <c r="CI12" s="547"/>
      <c r="CJ12" s="547"/>
      <c r="CK12" s="547"/>
      <c r="CL12" s="547"/>
      <c r="CM12" s="547"/>
      <c r="CN12" s="547"/>
      <c r="CO12" s="547"/>
      <c r="CP12" s="547"/>
      <c r="CQ12" s="547"/>
      <c r="CR12" s="547"/>
      <c r="CS12" s="547"/>
      <c r="CT12" s="547"/>
      <c r="CU12" s="547"/>
      <c r="CV12" s="547"/>
      <c r="CW12" s="547"/>
      <c r="CX12" s="547"/>
      <c r="CY12" s="547"/>
      <c r="CZ12" s="547"/>
      <c r="DA12" s="547"/>
      <c r="DB12" s="547"/>
      <c r="DC12" s="547"/>
      <c r="DD12" s="547"/>
      <c r="DE12" s="547"/>
      <c r="DF12" s="547"/>
      <c r="DG12" s="547"/>
      <c r="DH12" s="547"/>
      <c r="DI12" s="547"/>
      <c r="DJ12" s="547"/>
      <c r="DK12" s="547"/>
      <c r="DL12" s="547"/>
      <c r="DM12" s="547"/>
      <c r="DN12" s="547"/>
      <c r="DO12" s="547"/>
      <c r="DP12" s="547"/>
      <c r="DQ12" s="547"/>
      <c r="DR12" s="547"/>
      <c r="DS12" s="547"/>
      <c r="DT12" s="547"/>
      <c r="DU12" s="547"/>
      <c r="DV12" s="547"/>
      <c r="DW12" s="547"/>
      <c r="DX12" s="547"/>
      <c r="DY12" s="547"/>
      <c r="DZ12" s="547"/>
      <c r="EA12" s="547"/>
      <c r="EB12" s="547"/>
      <c r="EC12" s="547"/>
      <c r="ED12" s="547"/>
      <c r="EE12" s="547"/>
      <c r="EF12" s="547"/>
      <c r="EG12" s="547"/>
      <c r="EH12" s="547"/>
      <c r="EI12" s="547"/>
      <c r="EJ12" s="547"/>
      <c r="EK12" s="547"/>
      <c r="EL12" s="547"/>
      <c r="EM12" s="547"/>
      <c r="EN12" s="547"/>
      <c r="EO12" s="547"/>
      <c r="EP12" s="547"/>
      <c r="EQ12" s="547"/>
      <c r="ER12" s="547"/>
      <c r="ES12" s="547"/>
      <c r="ET12" s="547"/>
      <c r="EU12" s="547"/>
      <c r="EV12" s="547"/>
      <c r="EW12" s="547"/>
      <c r="EX12" s="547"/>
      <c r="EY12" s="547"/>
      <c r="EZ12" s="547"/>
      <c r="FA12" s="547"/>
      <c r="FB12" s="547"/>
      <c r="FC12" s="547"/>
      <c r="FD12" s="547"/>
      <c r="FE12" s="547"/>
      <c r="FF12" s="547"/>
      <c r="FG12" s="547"/>
      <c r="FH12" s="547"/>
      <c r="FI12" s="547"/>
      <c r="FJ12" s="547"/>
      <c r="FK12" s="547"/>
      <c r="FL12" s="547"/>
      <c r="FM12" s="547"/>
      <c r="FN12" s="547"/>
      <c r="FO12" s="547"/>
      <c r="FP12" s="547"/>
      <c r="FQ12" s="547"/>
      <c r="FR12" s="547"/>
      <c r="FS12" s="547"/>
      <c r="FT12" s="547"/>
      <c r="FU12" s="547"/>
      <c r="FV12" s="547"/>
      <c r="FW12" s="547"/>
      <c r="FX12" s="547"/>
      <c r="FY12" s="547"/>
      <c r="FZ12" s="547"/>
      <c r="GA12" s="547"/>
      <c r="GB12" s="547"/>
      <c r="GC12" s="547"/>
      <c r="GD12" s="547"/>
      <c r="GE12" s="547"/>
      <c r="GF12" s="547"/>
      <c r="GG12" s="547"/>
      <c r="GH12" s="547"/>
      <c r="GI12" s="547"/>
      <c r="GJ12" s="547"/>
      <c r="GK12" s="547"/>
      <c r="GL12" s="547"/>
      <c r="GM12" s="547"/>
      <c r="GN12" s="547"/>
      <c r="GO12" s="547"/>
      <c r="GP12" s="547"/>
      <c r="GQ12" s="547"/>
      <c r="GR12" s="547"/>
      <c r="GS12" s="547"/>
      <c r="GT12" s="547"/>
      <c r="GU12" s="547"/>
      <c r="GV12" s="547"/>
      <c r="GW12" s="547"/>
      <c r="GX12" s="547"/>
      <c r="GY12" s="547"/>
      <c r="GZ12" s="547"/>
      <c r="HA12" s="547"/>
      <c r="HB12" s="547"/>
      <c r="HC12" s="547"/>
      <c r="HD12" s="547"/>
      <c r="HE12" s="547"/>
      <c r="HF12" s="547"/>
      <c r="HG12" s="547"/>
      <c r="HH12" s="547"/>
      <c r="HI12" s="547"/>
      <c r="HJ12" s="547"/>
      <c r="HK12" s="547"/>
      <c r="HL12" s="547"/>
      <c r="HM12" s="547"/>
      <c r="HN12" s="547"/>
      <c r="HO12" s="547"/>
      <c r="HP12" s="547"/>
      <c r="HQ12" s="547"/>
      <c r="HR12" s="547"/>
      <c r="HS12" s="547"/>
      <c r="HT12" s="547"/>
      <c r="HU12" s="547"/>
      <c r="HV12" s="547"/>
      <c r="HW12" s="547"/>
      <c r="HX12" s="547"/>
      <c r="HY12" s="547"/>
      <c r="HZ12" s="547"/>
      <c r="IA12" s="547"/>
      <c r="IB12" s="547"/>
      <c r="IC12" s="547"/>
      <c r="ID12" s="547"/>
      <c r="IE12" s="547"/>
      <c r="IF12" s="547"/>
      <c r="IG12" s="547"/>
      <c r="IH12" s="547"/>
      <c r="II12" s="547"/>
      <c r="IJ12" s="547"/>
      <c r="IK12" s="547"/>
      <c r="IL12" s="547"/>
    </row>
    <row r="13" spans="2:246" ht="15.5">
      <c r="B13" s="741"/>
      <c r="C13" s="745"/>
      <c r="D13" s="770"/>
      <c r="E13" s="741"/>
      <c r="F13" s="746"/>
      <c r="G13" s="741"/>
      <c r="H13" s="741"/>
      <c r="I13" s="748"/>
      <c r="J13" s="748"/>
      <c r="K13" s="547"/>
      <c r="L13" s="256"/>
      <c r="M13" s="256"/>
      <c r="N13" s="547"/>
      <c r="O13" s="547"/>
      <c r="P13" s="547"/>
      <c r="Q13" s="547"/>
      <c r="R13" s="547"/>
      <c r="S13" s="547"/>
      <c r="T13" s="547"/>
      <c r="U13" s="547"/>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7"/>
      <c r="CA13" s="547"/>
      <c r="CB13" s="547"/>
      <c r="CC13" s="547"/>
      <c r="CD13" s="547"/>
      <c r="CE13" s="547"/>
      <c r="CF13" s="547"/>
      <c r="CG13" s="547"/>
      <c r="CH13" s="547"/>
      <c r="CI13" s="547"/>
      <c r="CJ13" s="547"/>
      <c r="CK13" s="547"/>
      <c r="CL13" s="547"/>
      <c r="CM13" s="547"/>
      <c r="CN13" s="547"/>
      <c r="CO13" s="547"/>
      <c r="CP13" s="547"/>
      <c r="CQ13" s="547"/>
      <c r="CR13" s="547"/>
      <c r="CS13" s="547"/>
      <c r="CT13" s="547"/>
      <c r="CU13" s="547"/>
      <c r="CV13" s="547"/>
      <c r="CW13" s="547"/>
      <c r="CX13" s="547"/>
      <c r="CY13" s="547"/>
      <c r="CZ13" s="547"/>
      <c r="DA13" s="547"/>
      <c r="DB13" s="547"/>
      <c r="DC13" s="547"/>
      <c r="DD13" s="547"/>
      <c r="DE13" s="547"/>
      <c r="DF13" s="547"/>
      <c r="DG13" s="547"/>
      <c r="DH13" s="547"/>
      <c r="DI13" s="547"/>
      <c r="DJ13" s="547"/>
      <c r="DK13" s="547"/>
      <c r="DL13" s="547"/>
      <c r="DM13" s="547"/>
      <c r="DN13" s="547"/>
      <c r="DO13" s="547"/>
      <c r="DP13" s="547"/>
      <c r="DQ13" s="547"/>
      <c r="DR13" s="547"/>
      <c r="DS13" s="547"/>
      <c r="DT13" s="547"/>
      <c r="DU13" s="547"/>
      <c r="DV13" s="547"/>
      <c r="DW13" s="547"/>
      <c r="DX13" s="547"/>
      <c r="DY13" s="547"/>
      <c r="DZ13" s="547"/>
      <c r="EA13" s="547"/>
      <c r="EB13" s="547"/>
      <c r="EC13" s="547"/>
      <c r="ED13" s="547"/>
      <c r="EE13" s="547"/>
      <c r="EF13" s="547"/>
      <c r="EG13" s="547"/>
      <c r="EH13" s="547"/>
      <c r="EI13" s="547"/>
      <c r="EJ13" s="547"/>
      <c r="EK13" s="547"/>
      <c r="EL13" s="547"/>
      <c r="EM13" s="547"/>
      <c r="EN13" s="547"/>
      <c r="EO13" s="547"/>
      <c r="EP13" s="547"/>
      <c r="EQ13" s="547"/>
      <c r="ER13" s="547"/>
      <c r="ES13" s="547"/>
      <c r="ET13" s="547"/>
      <c r="EU13" s="547"/>
      <c r="EV13" s="547"/>
      <c r="EW13" s="547"/>
      <c r="EX13" s="547"/>
      <c r="EY13" s="547"/>
      <c r="EZ13" s="547"/>
      <c r="FA13" s="547"/>
      <c r="FB13" s="547"/>
      <c r="FC13" s="547"/>
      <c r="FD13" s="547"/>
      <c r="FE13" s="547"/>
      <c r="FF13" s="547"/>
      <c r="FG13" s="547"/>
      <c r="FH13" s="547"/>
      <c r="FI13" s="547"/>
      <c r="FJ13" s="547"/>
      <c r="FK13" s="547"/>
      <c r="FL13" s="547"/>
      <c r="FM13" s="547"/>
      <c r="FN13" s="547"/>
      <c r="FO13" s="547"/>
      <c r="FP13" s="547"/>
      <c r="FQ13" s="547"/>
      <c r="FR13" s="547"/>
      <c r="FS13" s="547"/>
      <c r="FT13" s="547"/>
      <c r="FU13" s="547"/>
      <c r="FV13" s="547"/>
      <c r="FW13" s="547"/>
      <c r="FX13" s="547"/>
      <c r="FY13" s="547"/>
      <c r="FZ13" s="547"/>
      <c r="GA13" s="547"/>
      <c r="GB13" s="547"/>
      <c r="GC13" s="547"/>
      <c r="GD13" s="547"/>
      <c r="GE13" s="547"/>
      <c r="GF13" s="547"/>
      <c r="GG13" s="547"/>
      <c r="GH13" s="547"/>
      <c r="GI13" s="547"/>
      <c r="GJ13" s="547"/>
      <c r="GK13" s="547"/>
      <c r="GL13" s="547"/>
      <c r="GM13" s="547"/>
      <c r="GN13" s="547"/>
      <c r="GO13" s="547"/>
      <c r="GP13" s="547"/>
      <c r="GQ13" s="547"/>
      <c r="GR13" s="547"/>
      <c r="GS13" s="547"/>
      <c r="GT13" s="547"/>
      <c r="GU13" s="547"/>
      <c r="GV13" s="547"/>
      <c r="GW13" s="547"/>
      <c r="GX13" s="547"/>
      <c r="GY13" s="547"/>
      <c r="GZ13" s="547"/>
      <c r="HA13" s="547"/>
      <c r="HB13" s="547"/>
      <c r="HC13" s="547"/>
      <c r="HD13" s="547"/>
      <c r="HE13" s="547"/>
      <c r="HF13" s="547"/>
      <c r="HG13" s="547"/>
      <c r="HH13" s="547"/>
      <c r="HI13" s="547"/>
      <c r="HJ13" s="547"/>
      <c r="HK13" s="547"/>
      <c r="HL13" s="547"/>
      <c r="HM13" s="547"/>
      <c r="HN13" s="547"/>
      <c r="HO13" s="547"/>
      <c r="HP13" s="547"/>
      <c r="HQ13" s="547"/>
      <c r="HR13" s="547"/>
      <c r="HS13" s="547"/>
      <c r="HT13" s="547"/>
      <c r="HU13" s="547"/>
      <c r="HV13" s="547"/>
      <c r="HW13" s="547"/>
      <c r="HX13" s="547"/>
      <c r="HY13" s="547"/>
      <c r="HZ13" s="547"/>
      <c r="IA13" s="547"/>
      <c r="IB13" s="547"/>
      <c r="IC13" s="547"/>
      <c r="ID13" s="547"/>
      <c r="IE13" s="547"/>
      <c r="IF13" s="547"/>
      <c r="IG13" s="547"/>
      <c r="IH13" s="547"/>
      <c r="II13" s="547"/>
      <c r="IJ13" s="547"/>
      <c r="IK13" s="547"/>
      <c r="IL13" s="547"/>
    </row>
    <row r="14" spans="2:246" ht="15.5">
      <c r="B14" s="741"/>
      <c r="C14" s="745"/>
      <c r="D14" s="774" t="s">
        <v>5381</v>
      </c>
      <c r="E14" s="741"/>
      <c r="F14" s="746"/>
      <c r="G14" s="741"/>
      <c r="H14" s="741"/>
      <c r="I14" s="748"/>
      <c r="J14" s="748"/>
      <c r="K14" s="546"/>
      <c r="L14" s="546"/>
      <c r="M14" s="546"/>
      <c r="N14" s="546"/>
      <c r="O14" s="546"/>
      <c r="P14" s="546"/>
      <c r="Q14" s="546"/>
      <c r="R14" s="546"/>
      <c r="S14" s="546"/>
      <c r="T14" s="546"/>
      <c r="U14" s="546"/>
      <c r="V14" s="546"/>
      <c r="W14" s="546"/>
      <c r="X14" s="546"/>
      <c r="Y14" s="546"/>
      <c r="Z14" s="546"/>
      <c r="AA14" s="546"/>
      <c r="AB14" s="546"/>
      <c r="AC14" s="546"/>
      <c r="AD14" s="546"/>
      <c r="AE14" s="546"/>
      <c r="AF14" s="546"/>
      <c r="AG14" s="546"/>
      <c r="AH14" s="546"/>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6"/>
      <c r="BW14" s="546"/>
      <c r="BX14" s="546"/>
      <c r="BY14" s="546"/>
      <c r="BZ14" s="546"/>
      <c r="CA14" s="546"/>
      <c r="CB14" s="546"/>
      <c r="CC14" s="546"/>
      <c r="CD14" s="546"/>
      <c r="CE14" s="546"/>
      <c r="CF14" s="546"/>
      <c r="CG14" s="546"/>
      <c r="CH14" s="546"/>
      <c r="CI14" s="546"/>
      <c r="CJ14" s="546"/>
      <c r="CK14" s="546"/>
      <c r="CL14" s="546"/>
      <c r="CM14" s="546"/>
      <c r="CN14" s="546"/>
      <c r="CO14" s="546"/>
      <c r="CP14" s="546"/>
      <c r="CQ14" s="546"/>
      <c r="CR14" s="546"/>
      <c r="CS14" s="546"/>
      <c r="CT14" s="546"/>
      <c r="CU14" s="546"/>
      <c r="CV14" s="546"/>
      <c r="CW14" s="546"/>
      <c r="CX14" s="546"/>
      <c r="CY14" s="546"/>
      <c r="CZ14" s="546"/>
      <c r="DA14" s="546"/>
      <c r="DB14" s="546"/>
      <c r="DC14" s="546"/>
      <c r="DD14" s="546"/>
      <c r="DE14" s="546"/>
      <c r="DF14" s="546"/>
      <c r="DG14" s="546"/>
      <c r="DH14" s="546"/>
      <c r="DI14" s="546"/>
      <c r="DJ14" s="546"/>
      <c r="DK14" s="546"/>
      <c r="DL14" s="546"/>
      <c r="DM14" s="546"/>
      <c r="DN14" s="546"/>
      <c r="DO14" s="546"/>
      <c r="DP14" s="546"/>
      <c r="DQ14" s="546"/>
      <c r="DR14" s="546"/>
      <c r="DS14" s="546"/>
      <c r="DT14" s="546"/>
      <c r="DU14" s="546"/>
      <c r="DV14" s="546"/>
      <c r="DW14" s="546"/>
      <c r="DX14" s="546"/>
      <c r="DY14" s="546"/>
      <c r="DZ14" s="546"/>
      <c r="EA14" s="546"/>
      <c r="EB14" s="546"/>
      <c r="EC14" s="546"/>
      <c r="ED14" s="546"/>
      <c r="EE14" s="546"/>
      <c r="EF14" s="546"/>
      <c r="EG14" s="546"/>
      <c r="EH14" s="546"/>
      <c r="EI14" s="546"/>
      <c r="EJ14" s="546"/>
      <c r="EK14" s="546"/>
      <c r="EL14" s="546"/>
      <c r="EM14" s="546"/>
      <c r="EN14" s="546"/>
      <c r="EO14" s="546"/>
      <c r="EP14" s="546"/>
      <c r="EQ14" s="546"/>
      <c r="ER14" s="546"/>
      <c r="ES14" s="546"/>
      <c r="ET14" s="546"/>
      <c r="EU14" s="546"/>
      <c r="EV14" s="546"/>
      <c r="EW14" s="546"/>
      <c r="EX14" s="546"/>
      <c r="EY14" s="546"/>
      <c r="EZ14" s="546"/>
      <c r="FA14" s="546"/>
      <c r="FB14" s="546"/>
      <c r="FC14" s="546"/>
      <c r="FD14" s="546"/>
      <c r="FE14" s="546"/>
      <c r="FF14" s="546"/>
      <c r="FG14" s="546"/>
      <c r="FH14" s="546"/>
      <c r="FI14" s="546"/>
      <c r="FJ14" s="546"/>
      <c r="FK14" s="546"/>
      <c r="FL14" s="546"/>
      <c r="FM14" s="546"/>
      <c r="FN14" s="546"/>
      <c r="FO14" s="546"/>
      <c r="FP14" s="546"/>
      <c r="FQ14" s="546"/>
      <c r="FR14" s="546"/>
      <c r="FS14" s="546"/>
      <c r="FT14" s="546"/>
      <c r="FU14" s="546"/>
      <c r="FV14" s="546"/>
      <c r="FW14" s="546"/>
      <c r="FX14" s="546"/>
      <c r="FY14" s="546"/>
      <c r="FZ14" s="546"/>
      <c r="GA14" s="546"/>
      <c r="GB14" s="546"/>
      <c r="GC14" s="546"/>
      <c r="GD14" s="546"/>
      <c r="GE14" s="546"/>
      <c r="GF14" s="546"/>
      <c r="GG14" s="546"/>
      <c r="GH14" s="546"/>
      <c r="GI14" s="546"/>
      <c r="GJ14" s="546"/>
      <c r="GK14" s="546"/>
      <c r="GL14" s="546"/>
      <c r="GM14" s="546"/>
      <c r="GN14" s="546"/>
      <c r="GO14" s="546"/>
      <c r="GP14" s="546"/>
      <c r="GQ14" s="546"/>
      <c r="GR14" s="546"/>
      <c r="GS14" s="546"/>
      <c r="GT14" s="546"/>
      <c r="GU14" s="546"/>
      <c r="GV14" s="546"/>
      <c r="GW14" s="546"/>
      <c r="GX14" s="546"/>
      <c r="GY14" s="546"/>
      <c r="GZ14" s="546"/>
      <c r="HA14" s="546"/>
      <c r="HB14" s="546"/>
      <c r="HC14" s="546"/>
      <c r="HD14" s="546"/>
      <c r="HE14" s="546"/>
      <c r="HF14" s="546"/>
      <c r="HG14" s="546"/>
      <c r="HH14" s="546"/>
      <c r="HI14" s="546"/>
      <c r="HJ14" s="546"/>
      <c r="HK14" s="546"/>
      <c r="HL14" s="546"/>
      <c r="HM14" s="546"/>
      <c r="HN14" s="546"/>
      <c r="HO14" s="546"/>
      <c r="HP14" s="546"/>
      <c r="HQ14" s="546"/>
      <c r="HR14" s="546"/>
      <c r="HS14" s="546"/>
      <c r="HT14" s="546"/>
      <c r="HU14" s="546"/>
      <c r="HV14" s="546"/>
      <c r="HW14" s="546"/>
      <c r="HX14" s="546"/>
      <c r="HY14" s="546"/>
      <c r="HZ14" s="546"/>
      <c r="IA14" s="546"/>
      <c r="IB14" s="546"/>
      <c r="IC14" s="546"/>
      <c r="ID14" s="546"/>
      <c r="IE14" s="546"/>
      <c r="IF14" s="546"/>
      <c r="IG14" s="546"/>
      <c r="IH14" s="546"/>
      <c r="II14" s="546"/>
      <c r="IJ14" s="546"/>
      <c r="IK14" s="546"/>
      <c r="IL14" s="546"/>
    </row>
    <row r="15" spans="2:246" ht="15.5">
      <c r="B15" s="755"/>
      <c r="C15" s="759"/>
      <c r="D15" s="769"/>
      <c r="E15" s="757"/>
      <c r="F15" s="760"/>
      <c r="G15" s="756"/>
      <c r="H15" s="756"/>
      <c r="I15" s="758"/>
      <c r="J15" s="758"/>
      <c r="K15" s="546"/>
      <c r="L15" s="546"/>
      <c r="M15" s="546"/>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6"/>
      <c r="BW15" s="546"/>
      <c r="BX15" s="546"/>
      <c r="BY15" s="546"/>
      <c r="BZ15" s="546"/>
      <c r="CA15" s="546"/>
      <c r="CB15" s="546"/>
      <c r="CC15" s="546"/>
      <c r="CD15" s="546"/>
      <c r="CE15" s="546"/>
      <c r="CF15" s="546"/>
      <c r="CG15" s="546"/>
      <c r="CH15" s="546"/>
      <c r="CI15" s="546"/>
      <c r="CJ15" s="546"/>
      <c r="CK15" s="546"/>
      <c r="CL15" s="546"/>
      <c r="CM15" s="546"/>
      <c r="CN15" s="546"/>
      <c r="CO15" s="546"/>
      <c r="CP15" s="546"/>
      <c r="CQ15" s="546"/>
      <c r="CR15" s="546"/>
      <c r="CS15" s="546"/>
      <c r="CT15" s="546"/>
      <c r="CU15" s="546"/>
      <c r="CV15" s="546"/>
      <c r="CW15" s="546"/>
      <c r="CX15" s="546"/>
      <c r="CY15" s="546"/>
      <c r="CZ15" s="546"/>
      <c r="DA15" s="546"/>
      <c r="DB15" s="546"/>
      <c r="DC15" s="546"/>
      <c r="DD15" s="546"/>
      <c r="DE15" s="546"/>
      <c r="DF15" s="546"/>
      <c r="DG15" s="546"/>
      <c r="DH15" s="546"/>
      <c r="DI15" s="546"/>
      <c r="DJ15" s="546"/>
      <c r="DK15" s="546"/>
      <c r="DL15" s="546"/>
      <c r="DM15" s="546"/>
      <c r="DN15" s="546"/>
      <c r="DO15" s="546"/>
      <c r="DP15" s="546"/>
      <c r="DQ15" s="546"/>
      <c r="DR15" s="546"/>
      <c r="DS15" s="546"/>
      <c r="DT15" s="546"/>
      <c r="DU15" s="546"/>
      <c r="DV15" s="546"/>
      <c r="DW15" s="546"/>
      <c r="DX15" s="546"/>
      <c r="DY15" s="546"/>
      <c r="DZ15" s="546"/>
      <c r="EA15" s="546"/>
      <c r="EB15" s="546"/>
      <c r="EC15" s="546"/>
      <c r="ED15" s="546"/>
      <c r="EE15" s="546"/>
      <c r="EF15" s="546"/>
      <c r="EG15" s="546"/>
      <c r="EH15" s="546"/>
      <c r="EI15" s="546"/>
      <c r="EJ15" s="546"/>
      <c r="EK15" s="546"/>
      <c r="EL15" s="546"/>
      <c r="EM15" s="546"/>
      <c r="EN15" s="546"/>
      <c r="EO15" s="546"/>
      <c r="EP15" s="546"/>
      <c r="EQ15" s="546"/>
      <c r="ER15" s="546"/>
      <c r="ES15" s="546"/>
      <c r="ET15" s="546"/>
      <c r="EU15" s="546"/>
      <c r="EV15" s="546"/>
      <c r="EW15" s="546"/>
      <c r="EX15" s="546"/>
      <c r="EY15" s="546"/>
      <c r="EZ15" s="546"/>
      <c r="FA15" s="546"/>
      <c r="FB15" s="546"/>
      <c r="FC15" s="546"/>
      <c r="FD15" s="546"/>
      <c r="FE15" s="546"/>
      <c r="FF15" s="546"/>
      <c r="FG15" s="546"/>
      <c r="FH15" s="546"/>
      <c r="FI15" s="546"/>
      <c r="FJ15" s="546"/>
      <c r="FK15" s="546"/>
      <c r="FL15" s="546"/>
      <c r="FM15" s="546"/>
      <c r="FN15" s="546"/>
      <c r="FO15" s="546"/>
      <c r="FP15" s="546"/>
      <c r="FQ15" s="546"/>
      <c r="FR15" s="546"/>
      <c r="FS15" s="546"/>
      <c r="FT15" s="546"/>
      <c r="FU15" s="546"/>
      <c r="FV15" s="546"/>
      <c r="FW15" s="546"/>
      <c r="FX15" s="546"/>
      <c r="FY15" s="546"/>
      <c r="FZ15" s="546"/>
      <c r="GA15" s="546"/>
      <c r="GB15" s="546"/>
      <c r="GC15" s="546"/>
      <c r="GD15" s="546"/>
      <c r="GE15" s="546"/>
      <c r="GF15" s="546"/>
      <c r="GG15" s="546"/>
      <c r="GH15" s="546"/>
      <c r="GI15" s="546"/>
      <c r="GJ15" s="546"/>
      <c r="GK15" s="546"/>
      <c r="GL15" s="546"/>
      <c r="GM15" s="546"/>
      <c r="GN15" s="546"/>
      <c r="GO15" s="546"/>
      <c r="GP15" s="546"/>
      <c r="GQ15" s="546"/>
      <c r="GR15" s="546"/>
      <c r="GS15" s="546"/>
      <c r="GT15" s="546"/>
      <c r="GU15" s="546"/>
      <c r="GV15" s="546"/>
      <c r="GW15" s="546"/>
      <c r="GX15" s="546"/>
      <c r="GY15" s="546"/>
      <c r="GZ15" s="546"/>
      <c r="HA15" s="546"/>
      <c r="HB15" s="546"/>
      <c r="HC15" s="546"/>
      <c r="HD15" s="546"/>
      <c r="HE15" s="546"/>
      <c r="HF15" s="546"/>
      <c r="HG15" s="546"/>
      <c r="HH15" s="546"/>
      <c r="HI15" s="546"/>
      <c r="HJ15" s="546"/>
      <c r="HK15" s="546"/>
      <c r="HL15" s="546"/>
      <c r="HM15" s="546"/>
      <c r="HN15" s="546"/>
      <c r="HO15" s="546"/>
      <c r="HP15" s="546"/>
      <c r="HQ15" s="546"/>
      <c r="HR15" s="546"/>
      <c r="HS15" s="546"/>
      <c r="HT15" s="546"/>
      <c r="HU15" s="546"/>
      <c r="HV15" s="546"/>
      <c r="HW15" s="546"/>
      <c r="HX15" s="546"/>
      <c r="HY15" s="546"/>
      <c r="HZ15" s="546"/>
      <c r="IA15" s="546"/>
      <c r="IB15" s="546"/>
      <c r="IC15" s="546"/>
      <c r="ID15" s="546"/>
      <c r="IE15" s="546"/>
      <c r="IF15" s="546"/>
      <c r="IG15" s="546"/>
      <c r="IH15" s="546"/>
      <c r="II15" s="546"/>
      <c r="IJ15" s="546"/>
      <c r="IK15" s="546"/>
      <c r="IL15" s="546"/>
    </row>
    <row r="16" spans="2:246" ht="15.5">
      <c r="B16" s="746"/>
      <c r="C16" s="745"/>
      <c r="D16" s="350" t="s">
        <v>5382</v>
      </c>
      <c r="E16" s="741"/>
      <c r="F16" s="746"/>
      <c r="G16" s="746"/>
      <c r="H16" s="741"/>
      <c r="I16" s="748"/>
      <c r="J16" s="748"/>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6"/>
      <c r="BW16" s="546"/>
      <c r="BX16" s="546"/>
      <c r="BY16" s="546"/>
      <c r="BZ16" s="546"/>
      <c r="CA16" s="546"/>
      <c r="CB16" s="546"/>
      <c r="CC16" s="546"/>
      <c r="CD16" s="546"/>
      <c r="CE16" s="546"/>
      <c r="CF16" s="546"/>
      <c r="CG16" s="546"/>
      <c r="CH16" s="546"/>
      <c r="CI16" s="546"/>
      <c r="CJ16" s="546"/>
      <c r="CK16" s="546"/>
      <c r="CL16" s="546"/>
      <c r="CM16" s="546"/>
      <c r="CN16" s="546"/>
      <c r="CO16" s="546"/>
      <c r="CP16" s="546"/>
      <c r="CQ16" s="546"/>
      <c r="CR16" s="546"/>
      <c r="CS16" s="546"/>
      <c r="CT16" s="546"/>
      <c r="CU16" s="546"/>
      <c r="CV16" s="546"/>
      <c r="CW16" s="546"/>
      <c r="CX16" s="546"/>
      <c r="CY16" s="546"/>
      <c r="CZ16" s="546"/>
      <c r="DA16" s="546"/>
      <c r="DB16" s="546"/>
      <c r="DC16" s="546"/>
      <c r="DD16" s="546"/>
      <c r="DE16" s="546"/>
      <c r="DF16" s="546"/>
      <c r="DG16" s="546"/>
      <c r="DH16" s="546"/>
      <c r="DI16" s="546"/>
      <c r="DJ16" s="546"/>
      <c r="DK16" s="546"/>
      <c r="DL16" s="546"/>
      <c r="DM16" s="546"/>
      <c r="DN16" s="546"/>
      <c r="DO16" s="546"/>
      <c r="DP16" s="546"/>
      <c r="DQ16" s="546"/>
      <c r="DR16" s="546"/>
      <c r="DS16" s="546"/>
      <c r="DT16" s="546"/>
      <c r="DU16" s="546"/>
      <c r="DV16" s="546"/>
      <c r="DW16" s="546"/>
      <c r="DX16" s="546"/>
      <c r="DY16" s="546"/>
      <c r="DZ16" s="546"/>
      <c r="EA16" s="546"/>
      <c r="EB16" s="546"/>
      <c r="EC16" s="546"/>
      <c r="ED16" s="546"/>
      <c r="EE16" s="546"/>
      <c r="EF16" s="546"/>
      <c r="EG16" s="546"/>
      <c r="EH16" s="546"/>
      <c r="EI16" s="546"/>
      <c r="EJ16" s="546"/>
      <c r="EK16" s="546"/>
      <c r="EL16" s="546"/>
      <c r="EM16" s="546"/>
      <c r="EN16" s="546"/>
      <c r="EO16" s="546"/>
      <c r="EP16" s="546"/>
      <c r="EQ16" s="546"/>
      <c r="ER16" s="546"/>
      <c r="ES16" s="546"/>
      <c r="ET16" s="546"/>
      <c r="EU16" s="546"/>
      <c r="EV16" s="546"/>
      <c r="EW16" s="546"/>
      <c r="EX16" s="546"/>
      <c r="EY16" s="546"/>
      <c r="EZ16" s="546"/>
      <c r="FA16" s="546"/>
      <c r="FB16" s="546"/>
      <c r="FC16" s="546"/>
      <c r="FD16" s="546"/>
      <c r="FE16" s="546"/>
      <c r="FF16" s="546"/>
      <c r="FG16" s="546"/>
      <c r="FH16" s="546"/>
      <c r="FI16" s="546"/>
      <c r="FJ16" s="546"/>
      <c r="FK16" s="546"/>
      <c r="FL16" s="546"/>
      <c r="FM16" s="546"/>
      <c r="FN16" s="546"/>
      <c r="FO16" s="546"/>
      <c r="FP16" s="546"/>
      <c r="FQ16" s="546"/>
      <c r="FR16" s="546"/>
      <c r="FS16" s="546"/>
      <c r="FT16" s="546"/>
      <c r="FU16" s="546"/>
      <c r="FV16" s="546"/>
      <c r="FW16" s="546"/>
      <c r="FX16" s="546"/>
      <c r="FY16" s="546"/>
      <c r="FZ16" s="546"/>
      <c r="GA16" s="546"/>
      <c r="GB16" s="546"/>
      <c r="GC16" s="546"/>
      <c r="GD16" s="546"/>
      <c r="GE16" s="546"/>
      <c r="GF16" s="546"/>
      <c r="GG16" s="546"/>
      <c r="GH16" s="546"/>
      <c r="GI16" s="546"/>
      <c r="GJ16" s="546"/>
      <c r="GK16" s="546"/>
      <c r="GL16" s="546"/>
      <c r="GM16" s="546"/>
      <c r="GN16" s="546"/>
      <c r="GO16" s="546"/>
      <c r="GP16" s="546"/>
      <c r="GQ16" s="546"/>
      <c r="GR16" s="546"/>
      <c r="GS16" s="546"/>
      <c r="GT16" s="546"/>
      <c r="GU16" s="546"/>
      <c r="GV16" s="546"/>
      <c r="GW16" s="546"/>
      <c r="GX16" s="546"/>
      <c r="GY16" s="546"/>
      <c r="GZ16" s="546"/>
      <c r="HA16" s="546"/>
      <c r="HB16" s="546"/>
      <c r="HC16" s="546"/>
      <c r="HD16" s="546"/>
      <c r="HE16" s="546"/>
      <c r="HF16" s="546"/>
      <c r="HG16" s="546"/>
      <c r="HH16" s="546"/>
      <c r="HI16" s="546"/>
      <c r="HJ16" s="546"/>
      <c r="HK16" s="546"/>
      <c r="HL16" s="546"/>
      <c r="HM16" s="546"/>
      <c r="HN16" s="546"/>
      <c r="HO16" s="546"/>
      <c r="HP16" s="546"/>
      <c r="HQ16" s="546"/>
      <c r="HR16" s="546"/>
      <c r="HS16" s="546"/>
      <c r="HT16" s="546"/>
      <c r="HU16" s="546"/>
      <c r="HV16" s="546"/>
      <c r="HW16" s="546"/>
      <c r="HX16" s="546"/>
      <c r="HY16" s="546"/>
      <c r="HZ16" s="546"/>
      <c r="IA16" s="546"/>
      <c r="IB16" s="546"/>
      <c r="IC16" s="546"/>
      <c r="ID16" s="546"/>
      <c r="IE16" s="546"/>
      <c r="IF16" s="546"/>
      <c r="IG16" s="546"/>
      <c r="IH16" s="546"/>
      <c r="II16" s="546"/>
      <c r="IJ16" s="546"/>
      <c r="IK16" s="546"/>
      <c r="IL16" s="546"/>
    </row>
    <row r="17" spans="2:246" ht="15.5">
      <c r="B17" s="746"/>
      <c r="C17" s="745"/>
      <c r="D17" s="775"/>
      <c r="E17" s="741"/>
      <c r="F17" s="746"/>
      <c r="G17" s="746"/>
      <c r="H17" s="741"/>
      <c r="I17" s="748"/>
      <c r="J17" s="748"/>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546"/>
      <c r="AV17" s="546"/>
      <c r="AW17" s="546"/>
      <c r="AX17" s="546"/>
      <c r="AY17" s="546"/>
      <c r="AZ17" s="546"/>
      <c r="BA17" s="546"/>
      <c r="BB17" s="546"/>
      <c r="BC17" s="546"/>
      <c r="BD17" s="546"/>
      <c r="BE17" s="546"/>
      <c r="BF17" s="546"/>
      <c r="BG17" s="546"/>
      <c r="BH17" s="546"/>
      <c r="BI17" s="546"/>
      <c r="BJ17" s="546"/>
      <c r="BK17" s="546"/>
      <c r="BL17" s="546"/>
      <c r="BM17" s="546"/>
      <c r="BN17" s="546"/>
      <c r="BO17" s="546"/>
      <c r="BP17" s="546"/>
      <c r="BQ17" s="546"/>
      <c r="BR17" s="546"/>
      <c r="BS17" s="546"/>
      <c r="BT17" s="546"/>
      <c r="BU17" s="546"/>
      <c r="BV17" s="546"/>
      <c r="BW17" s="546"/>
      <c r="BX17" s="546"/>
      <c r="BY17" s="546"/>
      <c r="BZ17" s="546"/>
      <c r="CA17" s="546"/>
      <c r="CB17" s="546"/>
      <c r="CC17" s="546"/>
      <c r="CD17" s="546"/>
      <c r="CE17" s="546"/>
      <c r="CF17" s="546"/>
      <c r="CG17" s="546"/>
      <c r="CH17" s="546"/>
      <c r="CI17" s="546"/>
      <c r="CJ17" s="546"/>
      <c r="CK17" s="546"/>
      <c r="CL17" s="546"/>
      <c r="CM17" s="546"/>
      <c r="CN17" s="546"/>
      <c r="CO17" s="546"/>
      <c r="CP17" s="546"/>
      <c r="CQ17" s="546"/>
      <c r="CR17" s="546"/>
      <c r="CS17" s="546"/>
      <c r="CT17" s="546"/>
      <c r="CU17" s="546"/>
      <c r="CV17" s="546"/>
      <c r="CW17" s="546"/>
      <c r="CX17" s="546"/>
      <c r="CY17" s="546"/>
      <c r="CZ17" s="546"/>
      <c r="DA17" s="546"/>
      <c r="DB17" s="546"/>
      <c r="DC17" s="546"/>
      <c r="DD17" s="546"/>
      <c r="DE17" s="546"/>
      <c r="DF17" s="546"/>
      <c r="DG17" s="546"/>
      <c r="DH17" s="546"/>
      <c r="DI17" s="546"/>
      <c r="DJ17" s="546"/>
      <c r="DK17" s="546"/>
      <c r="DL17" s="546"/>
      <c r="DM17" s="546"/>
      <c r="DN17" s="546"/>
      <c r="DO17" s="546"/>
      <c r="DP17" s="546"/>
      <c r="DQ17" s="546"/>
      <c r="DR17" s="546"/>
      <c r="DS17" s="546"/>
      <c r="DT17" s="546"/>
      <c r="DU17" s="546"/>
      <c r="DV17" s="546"/>
      <c r="DW17" s="546"/>
      <c r="DX17" s="546"/>
      <c r="DY17" s="546"/>
      <c r="DZ17" s="546"/>
      <c r="EA17" s="546"/>
      <c r="EB17" s="546"/>
      <c r="EC17" s="546"/>
      <c r="ED17" s="546"/>
      <c r="EE17" s="546"/>
      <c r="EF17" s="546"/>
      <c r="EG17" s="546"/>
      <c r="EH17" s="546"/>
      <c r="EI17" s="546"/>
      <c r="EJ17" s="546"/>
      <c r="EK17" s="546"/>
      <c r="EL17" s="546"/>
      <c r="EM17" s="546"/>
      <c r="EN17" s="546"/>
      <c r="EO17" s="546"/>
      <c r="EP17" s="546"/>
      <c r="EQ17" s="546"/>
      <c r="ER17" s="546"/>
      <c r="ES17" s="546"/>
      <c r="ET17" s="546"/>
      <c r="EU17" s="546"/>
      <c r="EV17" s="546"/>
      <c r="EW17" s="546"/>
      <c r="EX17" s="546"/>
      <c r="EY17" s="546"/>
      <c r="EZ17" s="546"/>
      <c r="FA17" s="546"/>
      <c r="FB17" s="546"/>
      <c r="FC17" s="546"/>
      <c r="FD17" s="546"/>
      <c r="FE17" s="546"/>
      <c r="FF17" s="546"/>
      <c r="FG17" s="546"/>
      <c r="FH17" s="546"/>
      <c r="FI17" s="546"/>
      <c r="FJ17" s="546"/>
      <c r="FK17" s="546"/>
      <c r="FL17" s="546"/>
      <c r="FM17" s="546"/>
      <c r="FN17" s="546"/>
      <c r="FO17" s="546"/>
      <c r="FP17" s="546"/>
      <c r="FQ17" s="546"/>
      <c r="FR17" s="546"/>
      <c r="FS17" s="546"/>
      <c r="FT17" s="546"/>
      <c r="FU17" s="546"/>
      <c r="FV17" s="546"/>
      <c r="FW17" s="546"/>
      <c r="FX17" s="546"/>
      <c r="FY17" s="546"/>
      <c r="FZ17" s="546"/>
      <c r="GA17" s="546"/>
      <c r="GB17" s="546"/>
      <c r="GC17" s="546"/>
      <c r="GD17" s="546"/>
      <c r="GE17" s="546"/>
      <c r="GF17" s="546"/>
      <c r="GG17" s="546"/>
      <c r="GH17" s="546"/>
      <c r="GI17" s="546"/>
      <c r="GJ17" s="546"/>
      <c r="GK17" s="546"/>
      <c r="GL17" s="546"/>
      <c r="GM17" s="546"/>
      <c r="GN17" s="546"/>
      <c r="GO17" s="546"/>
      <c r="GP17" s="546"/>
      <c r="GQ17" s="546"/>
      <c r="GR17" s="546"/>
      <c r="GS17" s="546"/>
      <c r="GT17" s="546"/>
      <c r="GU17" s="546"/>
      <c r="GV17" s="546"/>
      <c r="GW17" s="546"/>
      <c r="GX17" s="546"/>
      <c r="GY17" s="546"/>
      <c r="GZ17" s="546"/>
      <c r="HA17" s="546"/>
      <c r="HB17" s="546"/>
      <c r="HC17" s="546"/>
      <c r="HD17" s="546"/>
      <c r="HE17" s="546"/>
      <c r="HF17" s="546"/>
      <c r="HG17" s="546"/>
      <c r="HH17" s="546"/>
      <c r="HI17" s="546"/>
      <c r="HJ17" s="546"/>
      <c r="HK17" s="546"/>
      <c r="HL17" s="546"/>
      <c r="HM17" s="546"/>
      <c r="HN17" s="546"/>
      <c r="HO17" s="546"/>
      <c r="HP17" s="546"/>
      <c r="HQ17" s="546"/>
      <c r="HR17" s="546"/>
      <c r="HS17" s="546"/>
      <c r="HT17" s="546"/>
      <c r="HU17" s="546"/>
      <c r="HV17" s="546"/>
      <c r="HW17" s="546"/>
      <c r="HX17" s="546"/>
      <c r="HY17" s="546"/>
      <c r="HZ17" s="546"/>
      <c r="IA17" s="546"/>
      <c r="IB17" s="546"/>
      <c r="IC17" s="546"/>
      <c r="ID17" s="546"/>
      <c r="IE17" s="546"/>
      <c r="IF17" s="546"/>
      <c r="IG17" s="546"/>
      <c r="IH17" s="546"/>
      <c r="II17" s="546"/>
      <c r="IJ17" s="546"/>
      <c r="IK17" s="546"/>
      <c r="IL17" s="546"/>
    </row>
    <row r="18" spans="2:246" ht="15.5">
      <c r="B18" s="746"/>
      <c r="C18" s="745"/>
      <c r="D18" s="775"/>
      <c r="E18" s="741"/>
      <c r="F18" s="746"/>
      <c r="G18" s="746"/>
      <c r="H18" s="741"/>
      <c r="I18" s="748"/>
      <c r="J18" s="748"/>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546"/>
      <c r="AJ18" s="546"/>
      <c r="AK18" s="546"/>
      <c r="AL18" s="546"/>
      <c r="AM18" s="546"/>
      <c r="AN18" s="546"/>
      <c r="AO18" s="546"/>
      <c r="AP18" s="546"/>
      <c r="AQ18" s="546"/>
      <c r="AR18" s="546"/>
      <c r="AS18" s="546"/>
      <c r="AT18" s="546"/>
      <c r="AU18" s="546"/>
      <c r="AV18" s="546"/>
      <c r="AW18" s="546"/>
      <c r="AX18" s="546"/>
      <c r="AY18" s="546"/>
      <c r="AZ18" s="546"/>
      <c r="BA18" s="546"/>
      <c r="BB18" s="546"/>
      <c r="BC18" s="546"/>
      <c r="BD18" s="546"/>
      <c r="BE18" s="546"/>
      <c r="BF18" s="546"/>
      <c r="BG18" s="546"/>
      <c r="BH18" s="546"/>
      <c r="BI18" s="546"/>
      <c r="BJ18" s="546"/>
      <c r="BK18" s="546"/>
      <c r="BL18" s="546"/>
      <c r="BM18" s="546"/>
      <c r="BN18" s="546"/>
      <c r="BO18" s="546"/>
      <c r="BP18" s="546"/>
      <c r="BQ18" s="546"/>
      <c r="BR18" s="546"/>
      <c r="BS18" s="546"/>
      <c r="BT18" s="546"/>
      <c r="BU18" s="546"/>
      <c r="BV18" s="546"/>
      <c r="BW18" s="546"/>
      <c r="BX18" s="546"/>
      <c r="BY18" s="546"/>
      <c r="BZ18" s="546"/>
      <c r="CA18" s="546"/>
      <c r="CB18" s="546"/>
      <c r="CC18" s="546"/>
      <c r="CD18" s="546"/>
      <c r="CE18" s="546"/>
      <c r="CF18" s="546"/>
      <c r="CG18" s="546"/>
      <c r="CH18" s="546"/>
      <c r="CI18" s="546"/>
      <c r="CJ18" s="546"/>
      <c r="CK18" s="546"/>
      <c r="CL18" s="546"/>
      <c r="CM18" s="546"/>
      <c r="CN18" s="546"/>
      <c r="CO18" s="546"/>
      <c r="CP18" s="546"/>
      <c r="CQ18" s="546"/>
      <c r="CR18" s="546"/>
      <c r="CS18" s="546"/>
      <c r="CT18" s="546"/>
      <c r="CU18" s="546"/>
      <c r="CV18" s="546"/>
      <c r="CW18" s="546"/>
      <c r="CX18" s="546"/>
      <c r="CY18" s="546"/>
      <c r="CZ18" s="546"/>
      <c r="DA18" s="546"/>
      <c r="DB18" s="546"/>
      <c r="DC18" s="546"/>
      <c r="DD18" s="546"/>
      <c r="DE18" s="546"/>
      <c r="DF18" s="546"/>
      <c r="DG18" s="546"/>
      <c r="DH18" s="546"/>
      <c r="DI18" s="546"/>
      <c r="DJ18" s="546"/>
      <c r="DK18" s="546"/>
      <c r="DL18" s="546"/>
      <c r="DM18" s="546"/>
      <c r="DN18" s="546"/>
      <c r="DO18" s="546"/>
      <c r="DP18" s="546"/>
      <c r="DQ18" s="546"/>
      <c r="DR18" s="546"/>
      <c r="DS18" s="546"/>
      <c r="DT18" s="546"/>
      <c r="DU18" s="546"/>
      <c r="DV18" s="546"/>
      <c r="DW18" s="546"/>
      <c r="DX18" s="546"/>
      <c r="DY18" s="546"/>
      <c r="DZ18" s="546"/>
      <c r="EA18" s="546"/>
      <c r="EB18" s="546"/>
      <c r="EC18" s="546"/>
      <c r="ED18" s="546"/>
      <c r="EE18" s="546"/>
      <c r="EF18" s="546"/>
      <c r="EG18" s="546"/>
      <c r="EH18" s="546"/>
      <c r="EI18" s="546"/>
      <c r="EJ18" s="546"/>
      <c r="EK18" s="546"/>
      <c r="EL18" s="546"/>
      <c r="EM18" s="546"/>
      <c r="EN18" s="546"/>
      <c r="EO18" s="546"/>
      <c r="EP18" s="546"/>
      <c r="EQ18" s="546"/>
      <c r="ER18" s="546"/>
      <c r="ES18" s="546"/>
      <c r="ET18" s="546"/>
      <c r="EU18" s="546"/>
      <c r="EV18" s="546"/>
      <c r="EW18" s="546"/>
      <c r="EX18" s="546"/>
      <c r="EY18" s="546"/>
      <c r="EZ18" s="546"/>
      <c r="FA18" s="546"/>
      <c r="FB18" s="546"/>
      <c r="FC18" s="546"/>
      <c r="FD18" s="546"/>
      <c r="FE18" s="546"/>
      <c r="FF18" s="546"/>
      <c r="FG18" s="546"/>
      <c r="FH18" s="546"/>
      <c r="FI18" s="546"/>
      <c r="FJ18" s="546"/>
      <c r="FK18" s="546"/>
      <c r="FL18" s="546"/>
      <c r="FM18" s="546"/>
      <c r="FN18" s="546"/>
      <c r="FO18" s="546"/>
      <c r="FP18" s="546"/>
      <c r="FQ18" s="546"/>
      <c r="FR18" s="546"/>
      <c r="FS18" s="546"/>
      <c r="FT18" s="546"/>
      <c r="FU18" s="546"/>
      <c r="FV18" s="546"/>
      <c r="FW18" s="546"/>
      <c r="FX18" s="546"/>
      <c r="FY18" s="546"/>
      <c r="FZ18" s="546"/>
      <c r="GA18" s="546"/>
      <c r="GB18" s="546"/>
      <c r="GC18" s="546"/>
      <c r="GD18" s="546"/>
      <c r="GE18" s="546"/>
      <c r="GF18" s="546"/>
      <c r="GG18" s="546"/>
      <c r="GH18" s="546"/>
      <c r="GI18" s="546"/>
      <c r="GJ18" s="546"/>
      <c r="GK18" s="546"/>
      <c r="GL18" s="546"/>
      <c r="GM18" s="546"/>
      <c r="GN18" s="546"/>
      <c r="GO18" s="546"/>
      <c r="GP18" s="546"/>
      <c r="GQ18" s="546"/>
      <c r="GR18" s="546"/>
      <c r="GS18" s="546"/>
      <c r="GT18" s="546"/>
      <c r="GU18" s="546"/>
      <c r="GV18" s="546"/>
      <c r="GW18" s="546"/>
      <c r="GX18" s="546"/>
      <c r="GY18" s="546"/>
      <c r="GZ18" s="546"/>
      <c r="HA18" s="546"/>
      <c r="HB18" s="546"/>
      <c r="HC18" s="546"/>
      <c r="HD18" s="546"/>
      <c r="HE18" s="546"/>
      <c r="HF18" s="546"/>
      <c r="HG18" s="546"/>
      <c r="HH18" s="546"/>
      <c r="HI18" s="546"/>
      <c r="HJ18" s="546"/>
      <c r="HK18" s="546"/>
      <c r="HL18" s="546"/>
      <c r="HM18" s="546"/>
      <c r="HN18" s="546"/>
      <c r="HO18" s="546"/>
      <c r="HP18" s="546"/>
      <c r="HQ18" s="546"/>
      <c r="HR18" s="546"/>
      <c r="HS18" s="546"/>
      <c r="HT18" s="546"/>
      <c r="HU18" s="546"/>
      <c r="HV18" s="546"/>
      <c r="HW18" s="546"/>
      <c r="HX18" s="546"/>
      <c r="HY18" s="546"/>
      <c r="HZ18" s="546"/>
      <c r="IA18" s="546"/>
      <c r="IB18" s="546"/>
      <c r="IC18" s="546"/>
      <c r="ID18" s="546"/>
      <c r="IE18" s="546"/>
      <c r="IF18" s="546"/>
      <c r="IG18" s="546"/>
      <c r="IH18" s="546"/>
      <c r="II18" s="546"/>
      <c r="IJ18" s="546"/>
      <c r="IK18" s="546"/>
      <c r="IL18" s="546"/>
    </row>
    <row r="19" spans="2:246" ht="15.5">
      <c r="B19" s="741"/>
      <c r="C19" s="745"/>
      <c r="D19" s="350" t="s">
        <v>5383</v>
      </c>
      <c r="E19" s="741"/>
      <c r="F19" s="746"/>
      <c r="G19" s="741"/>
      <c r="H19" s="741"/>
      <c r="I19" s="748"/>
      <c r="J19" s="748"/>
      <c r="K19" s="256"/>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BS19" s="547"/>
      <c r="BT19" s="547"/>
      <c r="BU19" s="547"/>
      <c r="BV19" s="547"/>
      <c r="BW19" s="547"/>
      <c r="BX19" s="547"/>
      <c r="BY19" s="547"/>
      <c r="BZ19" s="547"/>
      <c r="CA19" s="547"/>
      <c r="CB19" s="547"/>
      <c r="CC19" s="547"/>
      <c r="CD19" s="547"/>
      <c r="CE19" s="547"/>
      <c r="CF19" s="547"/>
      <c r="CG19" s="547"/>
      <c r="CH19" s="547"/>
      <c r="CI19" s="547"/>
      <c r="CJ19" s="547"/>
      <c r="CK19" s="547"/>
      <c r="CL19" s="547"/>
      <c r="CM19" s="547"/>
      <c r="CN19" s="547"/>
      <c r="CO19" s="547"/>
      <c r="CP19" s="547"/>
      <c r="CQ19" s="547"/>
      <c r="CR19" s="547"/>
      <c r="CS19" s="547"/>
      <c r="CT19" s="547"/>
      <c r="CU19" s="547"/>
      <c r="CV19" s="547"/>
      <c r="CW19" s="547"/>
      <c r="CX19" s="547"/>
      <c r="CY19" s="547"/>
      <c r="CZ19" s="547"/>
      <c r="DA19" s="547"/>
      <c r="DB19" s="547"/>
      <c r="DC19" s="547"/>
      <c r="DD19" s="547"/>
      <c r="DE19" s="547"/>
      <c r="DF19" s="547"/>
      <c r="DG19" s="547"/>
      <c r="DH19" s="547"/>
      <c r="DI19" s="547"/>
      <c r="DJ19" s="547"/>
      <c r="DK19" s="547"/>
      <c r="DL19" s="547"/>
      <c r="DM19" s="547"/>
      <c r="DN19" s="547"/>
      <c r="DO19" s="547"/>
      <c r="DP19" s="547"/>
      <c r="DQ19" s="547"/>
      <c r="DR19" s="547"/>
      <c r="DS19" s="547"/>
      <c r="DT19" s="547"/>
      <c r="DU19" s="547"/>
      <c r="DV19" s="547"/>
      <c r="DW19" s="547"/>
      <c r="DX19" s="547"/>
      <c r="DY19" s="547"/>
      <c r="DZ19" s="547"/>
      <c r="EA19" s="547"/>
      <c r="EB19" s="547"/>
      <c r="EC19" s="547"/>
      <c r="ED19" s="547"/>
      <c r="EE19" s="547"/>
      <c r="EF19" s="547"/>
      <c r="EG19" s="547"/>
      <c r="EH19" s="547"/>
      <c r="EI19" s="547"/>
      <c r="EJ19" s="547"/>
      <c r="EK19" s="547"/>
      <c r="EL19" s="547"/>
      <c r="EM19" s="547"/>
      <c r="EN19" s="547"/>
      <c r="EO19" s="547"/>
      <c r="EP19" s="547"/>
      <c r="EQ19" s="547"/>
      <c r="ER19" s="547"/>
      <c r="ES19" s="547"/>
      <c r="ET19" s="547"/>
      <c r="EU19" s="547"/>
      <c r="EV19" s="547"/>
      <c r="EW19" s="547"/>
      <c r="EX19" s="547"/>
      <c r="EY19" s="547"/>
      <c r="EZ19" s="547"/>
      <c r="FA19" s="547"/>
      <c r="FB19" s="547"/>
      <c r="FC19" s="547"/>
      <c r="FD19" s="547"/>
      <c r="FE19" s="547"/>
      <c r="FF19" s="547"/>
      <c r="FG19" s="547"/>
      <c r="FH19" s="547"/>
      <c r="FI19" s="547"/>
      <c r="FJ19" s="547"/>
      <c r="FK19" s="547"/>
      <c r="FL19" s="547"/>
      <c r="FM19" s="547"/>
      <c r="FN19" s="547"/>
      <c r="FO19" s="547"/>
      <c r="FP19" s="547"/>
      <c r="FQ19" s="547"/>
      <c r="FR19" s="547"/>
      <c r="FS19" s="547"/>
      <c r="FT19" s="547"/>
      <c r="FU19" s="547"/>
      <c r="FV19" s="547"/>
      <c r="FW19" s="547"/>
      <c r="FX19" s="547"/>
      <c r="FY19" s="547"/>
      <c r="FZ19" s="547"/>
      <c r="GA19" s="547"/>
      <c r="GB19" s="547"/>
      <c r="GC19" s="547"/>
      <c r="GD19" s="547"/>
      <c r="GE19" s="547"/>
      <c r="GF19" s="547"/>
      <c r="GG19" s="547"/>
      <c r="GH19" s="547"/>
      <c r="GI19" s="547"/>
      <c r="GJ19" s="547"/>
      <c r="GK19" s="547"/>
      <c r="GL19" s="547"/>
      <c r="GM19" s="547"/>
      <c r="GN19" s="547"/>
      <c r="GO19" s="547"/>
      <c r="GP19" s="547"/>
      <c r="GQ19" s="547"/>
      <c r="GR19" s="547"/>
      <c r="GS19" s="547"/>
      <c r="GT19" s="547"/>
      <c r="GU19" s="547"/>
      <c r="GV19" s="547"/>
      <c r="GW19" s="547"/>
      <c r="GX19" s="547"/>
      <c r="GY19" s="547"/>
      <c r="GZ19" s="547"/>
      <c r="HA19" s="547"/>
      <c r="HB19" s="547"/>
      <c r="HC19" s="547"/>
      <c r="HD19" s="547"/>
      <c r="HE19" s="547"/>
      <c r="HF19" s="547"/>
      <c r="HG19" s="547"/>
      <c r="HH19" s="547"/>
      <c r="HI19" s="547"/>
      <c r="HJ19" s="547"/>
      <c r="HK19" s="547"/>
      <c r="HL19" s="547"/>
      <c r="HM19" s="547"/>
      <c r="HN19" s="547"/>
      <c r="HO19" s="547"/>
      <c r="HP19" s="547"/>
      <c r="HQ19" s="547"/>
      <c r="HR19" s="547"/>
      <c r="HS19" s="547"/>
      <c r="HT19" s="547"/>
      <c r="HU19" s="547"/>
      <c r="HV19" s="547"/>
      <c r="HW19" s="547"/>
      <c r="HX19" s="547"/>
      <c r="HY19" s="547"/>
      <c r="HZ19" s="547"/>
      <c r="IA19" s="547"/>
      <c r="IB19" s="547"/>
      <c r="IC19" s="547"/>
      <c r="ID19" s="547"/>
      <c r="IE19" s="547"/>
      <c r="IF19" s="547"/>
      <c r="IG19" s="547"/>
      <c r="IH19" s="547"/>
      <c r="II19" s="547"/>
      <c r="IJ19" s="547"/>
      <c r="IK19" s="547"/>
      <c r="IL19" s="547"/>
    </row>
    <row r="20" spans="2:246" ht="15.5">
      <c r="B20" s="741"/>
      <c r="C20" s="745"/>
      <c r="D20" s="772"/>
      <c r="E20" s="761"/>
      <c r="F20" s="746"/>
      <c r="G20" s="741"/>
      <c r="H20" s="741"/>
      <c r="I20" s="748"/>
      <c r="J20" s="748"/>
      <c r="K20" s="256"/>
      <c r="L20" s="547"/>
      <c r="M20" s="547"/>
      <c r="N20" s="547"/>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47"/>
      <c r="CF20" s="547"/>
      <c r="CG20" s="547"/>
      <c r="CH20" s="547"/>
      <c r="CI20" s="547"/>
      <c r="CJ20" s="547"/>
      <c r="CK20" s="547"/>
      <c r="CL20" s="547"/>
      <c r="CM20" s="547"/>
      <c r="CN20" s="547"/>
      <c r="CO20" s="547"/>
      <c r="CP20" s="547"/>
      <c r="CQ20" s="547"/>
      <c r="CR20" s="547"/>
      <c r="CS20" s="547"/>
      <c r="CT20" s="547"/>
      <c r="CU20" s="547"/>
      <c r="CV20" s="547"/>
      <c r="CW20" s="547"/>
      <c r="CX20" s="547"/>
      <c r="CY20" s="547"/>
      <c r="CZ20" s="547"/>
      <c r="DA20" s="547"/>
      <c r="DB20" s="547"/>
      <c r="DC20" s="547"/>
      <c r="DD20" s="547"/>
      <c r="DE20" s="547"/>
      <c r="DF20" s="547"/>
      <c r="DG20" s="547"/>
      <c r="DH20" s="547"/>
      <c r="DI20" s="547"/>
      <c r="DJ20" s="547"/>
      <c r="DK20" s="547"/>
      <c r="DL20" s="547"/>
      <c r="DM20" s="547"/>
      <c r="DN20" s="547"/>
      <c r="DO20" s="547"/>
      <c r="DP20" s="547"/>
      <c r="DQ20" s="547"/>
      <c r="DR20" s="547"/>
      <c r="DS20" s="547"/>
      <c r="DT20" s="547"/>
      <c r="DU20" s="547"/>
      <c r="DV20" s="547"/>
      <c r="DW20" s="547"/>
      <c r="DX20" s="547"/>
      <c r="DY20" s="547"/>
      <c r="DZ20" s="547"/>
      <c r="EA20" s="547"/>
      <c r="EB20" s="547"/>
      <c r="EC20" s="547"/>
      <c r="ED20" s="547"/>
      <c r="EE20" s="547"/>
      <c r="EF20" s="547"/>
      <c r="EG20" s="547"/>
      <c r="EH20" s="547"/>
      <c r="EI20" s="547"/>
      <c r="EJ20" s="547"/>
      <c r="EK20" s="547"/>
      <c r="EL20" s="547"/>
      <c r="EM20" s="547"/>
      <c r="EN20" s="547"/>
      <c r="EO20" s="547"/>
      <c r="EP20" s="547"/>
      <c r="EQ20" s="547"/>
      <c r="ER20" s="547"/>
      <c r="ES20" s="547"/>
      <c r="ET20" s="547"/>
      <c r="EU20" s="547"/>
      <c r="EV20" s="547"/>
      <c r="EW20" s="547"/>
      <c r="EX20" s="547"/>
      <c r="EY20" s="547"/>
      <c r="EZ20" s="547"/>
      <c r="FA20" s="547"/>
      <c r="FB20" s="547"/>
      <c r="FC20" s="547"/>
      <c r="FD20" s="547"/>
      <c r="FE20" s="547"/>
      <c r="FF20" s="547"/>
      <c r="FG20" s="547"/>
      <c r="FH20" s="547"/>
      <c r="FI20" s="547"/>
      <c r="FJ20" s="547"/>
      <c r="FK20" s="547"/>
      <c r="FL20" s="547"/>
      <c r="FM20" s="547"/>
      <c r="FN20" s="547"/>
      <c r="FO20" s="547"/>
      <c r="FP20" s="547"/>
      <c r="FQ20" s="547"/>
      <c r="FR20" s="547"/>
      <c r="FS20" s="547"/>
      <c r="FT20" s="547"/>
      <c r="FU20" s="547"/>
      <c r="FV20" s="547"/>
      <c r="FW20" s="547"/>
      <c r="FX20" s="547"/>
      <c r="FY20" s="547"/>
      <c r="FZ20" s="547"/>
      <c r="GA20" s="547"/>
      <c r="GB20" s="547"/>
      <c r="GC20" s="547"/>
      <c r="GD20" s="547"/>
      <c r="GE20" s="547"/>
      <c r="GF20" s="547"/>
      <c r="GG20" s="547"/>
      <c r="GH20" s="547"/>
      <c r="GI20" s="547"/>
      <c r="GJ20" s="547"/>
      <c r="GK20" s="547"/>
      <c r="GL20" s="547"/>
      <c r="GM20" s="547"/>
      <c r="GN20" s="547"/>
      <c r="GO20" s="547"/>
      <c r="GP20" s="547"/>
      <c r="GQ20" s="547"/>
      <c r="GR20" s="547"/>
      <c r="GS20" s="547"/>
      <c r="GT20" s="547"/>
      <c r="GU20" s="547"/>
      <c r="GV20" s="547"/>
      <c r="GW20" s="547"/>
      <c r="GX20" s="547"/>
      <c r="GY20" s="547"/>
      <c r="GZ20" s="547"/>
      <c r="HA20" s="547"/>
      <c r="HB20" s="547"/>
      <c r="HC20" s="547"/>
      <c r="HD20" s="547"/>
      <c r="HE20" s="547"/>
      <c r="HF20" s="547"/>
      <c r="HG20" s="547"/>
      <c r="HH20" s="547"/>
      <c r="HI20" s="547"/>
      <c r="HJ20" s="547"/>
      <c r="HK20" s="547"/>
      <c r="HL20" s="547"/>
      <c r="HM20" s="547"/>
      <c r="HN20" s="547"/>
      <c r="HO20" s="547"/>
      <c r="HP20" s="547"/>
      <c r="HQ20" s="547"/>
      <c r="HR20" s="547"/>
      <c r="HS20" s="547"/>
      <c r="HT20" s="547"/>
      <c r="HU20" s="547"/>
      <c r="HV20" s="547"/>
      <c r="HW20" s="547"/>
      <c r="HX20" s="547"/>
      <c r="HY20" s="547"/>
      <c r="HZ20" s="547"/>
      <c r="IA20" s="547"/>
      <c r="IB20" s="547"/>
      <c r="IC20" s="547"/>
      <c r="ID20" s="547"/>
      <c r="IE20" s="547"/>
      <c r="IF20" s="547"/>
      <c r="IG20" s="547"/>
      <c r="IH20" s="547"/>
      <c r="II20" s="547"/>
      <c r="IJ20" s="547"/>
      <c r="IK20" s="547"/>
      <c r="IL20" s="547"/>
    </row>
    <row r="21" spans="2:246" ht="13">
      <c r="B21" s="741"/>
      <c r="C21" s="745"/>
      <c r="D21" s="768"/>
      <c r="E21" s="761"/>
      <c r="F21" s="746"/>
      <c r="G21" s="741"/>
      <c r="H21" s="741"/>
      <c r="I21" s="748"/>
      <c r="J21" s="748"/>
      <c r="K21" s="25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6"/>
      <c r="AY21" s="546"/>
      <c r="AZ21" s="546"/>
      <c r="BA21" s="546"/>
      <c r="BB21" s="546"/>
      <c r="BC21" s="546"/>
      <c r="BD21" s="546"/>
      <c r="BE21" s="546"/>
      <c r="BF21" s="546"/>
      <c r="BG21" s="546"/>
      <c r="BH21" s="546"/>
      <c r="BI21" s="546"/>
      <c r="BJ21" s="546"/>
      <c r="BK21" s="546"/>
      <c r="BL21" s="546"/>
      <c r="BM21" s="546"/>
      <c r="BN21" s="546"/>
      <c r="BO21" s="546"/>
      <c r="BP21" s="546"/>
      <c r="BQ21" s="546"/>
      <c r="BR21" s="546"/>
      <c r="BS21" s="546"/>
      <c r="BT21" s="546"/>
      <c r="BU21" s="546"/>
      <c r="BV21" s="546"/>
      <c r="BW21" s="546"/>
      <c r="BX21" s="546"/>
      <c r="BY21" s="546"/>
      <c r="BZ21" s="546"/>
      <c r="CA21" s="546"/>
      <c r="CB21" s="546"/>
      <c r="CC21" s="546"/>
      <c r="CD21" s="546"/>
      <c r="CE21" s="546"/>
      <c r="CF21" s="546"/>
      <c r="CG21" s="546"/>
      <c r="CH21" s="546"/>
      <c r="CI21" s="546"/>
      <c r="CJ21" s="546"/>
      <c r="CK21" s="546"/>
      <c r="CL21" s="546"/>
      <c r="CM21" s="546"/>
      <c r="CN21" s="546"/>
      <c r="CO21" s="546"/>
      <c r="CP21" s="546"/>
      <c r="CQ21" s="546"/>
      <c r="CR21" s="546"/>
      <c r="CS21" s="546"/>
      <c r="CT21" s="546"/>
      <c r="CU21" s="546"/>
      <c r="CV21" s="546"/>
      <c r="CW21" s="546"/>
      <c r="CX21" s="546"/>
      <c r="CY21" s="546"/>
      <c r="CZ21" s="546"/>
      <c r="DA21" s="546"/>
      <c r="DB21" s="546"/>
      <c r="DC21" s="546"/>
      <c r="DD21" s="546"/>
      <c r="DE21" s="546"/>
      <c r="DF21" s="546"/>
      <c r="DG21" s="546"/>
      <c r="DH21" s="546"/>
      <c r="DI21" s="546"/>
      <c r="DJ21" s="546"/>
      <c r="DK21" s="546"/>
      <c r="DL21" s="546"/>
      <c r="DM21" s="546"/>
      <c r="DN21" s="546"/>
      <c r="DO21" s="546"/>
      <c r="DP21" s="546"/>
      <c r="DQ21" s="546"/>
      <c r="DR21" s="546"/>
      <c r="DS21" s="546"/>
      <c r="DT21" s="546"/>
      <c r="DU21" s="546"/>
      <c r="DV21" s="546"/>
      <c r="DW21" s="546"/>
      <c r="DX21" s="546"/>
      <c r="DY21" s="546"/>
      <c r="DZ21" s="546"/>
      <c r="EA21" s="546"/>
      <c r="EB21" s="546"/>
      <c r="EC21" s="546"/>
      <c r="ED21" s="546"/>
      <c r="EE21" s="546"/>
      <c r="EF21" s="546"/>
      <c r="EG21" s="546"/>
      <c r="EH21" s="546"/>
      <c r="EI21" s="546"/>
      <c r="EJ21" s="546"/>
      <c r="EK21" s="546"/>
      <c r="EL21" s="546"/>
      <c r="EM21" s="546"/>
      <c r="EN21" s="546"/>
      <c r="EO21" s="546"/>
      <c r="EP21" s="546"/>
      <c r="EQ21" s="546"/>
      <c r="ER21" s="546"/>
      <c r="ES21" s="546"/>
      <c r="ET21" s="546"/>
      <c r="EU21" s="546"/>
      <c r="EV21" s="546"/>
      <c r="EW21" s="546"/>
      <c r="EX21" s="546"/>
      <c r="EY21" s="546"/>
      <c r="EZ21" s="546"/>
      <c r="FA21" s="546"/>
      <c r="FB21" s="546"/>
      <c r="FC21" s="546"/>
      <c r="FD21" s="546"/>
      <c r="FE21" s="546"/>
      <c r="FF21" s="546"/>
      <c r="FG21" s="546"/>
      <c r="FH21" s="546"/>
      <c r="FI21" s="546"/>
      <c r="FJ21" s="546"/>
      <c r="FK21" s="546"/>
      <c r="FL21" s="546"/>
      <c r="FM21" s="546"/>
      <c r="FN21" s="546"/>
      <c r="FO21" s="546"/>
      <c r="FP21" s="546"/>
      <c r="FQ21" s="546"/>
      <c r="FR21" s="546"/>
      <c r="FS21" s="546"/>
      <c r="FT21" s="546"/>
      <c r="FU21" s="546"/>
      <c r="FV21" s="546"/>
      <c r="FW21" s="546"/>
      <c r="FX21" s="546"/>
      <c r="FY21" s="546"/>
      <c r="FZ21" s="546"/>
      <c r="GA21" s="546"/>
      <c r="GB21" s="546"/>
      <c r="GC21" s="546"/>
      <c r="GD21" s="546"/>
      <c r="GE21" s="546"/>
      <c r="GF21" s="546"/>
      <c r="GG21" s="546"/>
      <c r="GH21" s="546"/>
      <c r="GI21" s="546"/>
      <c r="GJ21" s="546"/>
      <c r="GK21" s="546"/>
      <c r="GL21" s="546"/>
      <c r="GM21" s="546"/>
      <c r="GN21" s="546"/>
      <c r="GO21" s="546"/>
      <c r="GP21" s="546"/>
      <c r="GQ21" s="546"/>
      <c r="GR21" s="546"/>
      <c r="GS21" s="546"/>
      <c r="GT21" s="546"/>
      <c r="GU21" s="546"/>
      <c r="GV21" s="546"/>
      <c r="GW21" s="546"/>
      <c r="GX21" s="546"/>
      <c r="GY21" s="546"/>
      <c r="GZ21" s="546"/>
      <c r="HA21" s="546"/>
      <c r="HB21" s="546"/>
      <c r="HC21" s="546"/>
      <c r="HD21" s="546"/>
      <c r="HE21" s="546"/>
      <c r="HF21" s="546"/>
      <c r="HG21" s="546"/>
      <c r="HH21" s="546"/>
      <c r="HI21" s="546"/>
      <c r="HJ21" s="546"/>
      <c r="HK21" s="546"/>
      <c r="HL21" s="546"/>
      <c r="HM21" s="546"/>
      <c r="HN21" s="546"/>
      <c r="HO21" s="546"/>
      <c r="HP21" s="546"/>
      <c r="HQ21" s="546"/>
      <c r="HR21" s="546"/>
      <c r="HS21" s="546"/>
      <c r="HT21" s="546"/>
      <c r="HU21" s="546"/>
      <c r="HV21" s="546"/>
      <c r="HW21" s="546"/>
      <c r="HX21" s="546"/>
      <c r="HY21" s="546"/>
      <c r="HZ21" s="546"/>
      <c r="IA21" s="546"/>
      <c r="IB21" s="546"/>
      <c r="IC21" s="546"/>
      <c r="ID21" s="546"/>
      <c r="IE21" s="546"/>
      <c r="IF21" s="546"/>
      <c r="IG21" s="546"/>
      <c r="IH21" s="546"/>
      <c r="II21" s="546"/>
      <c r="IJ21" s="546"/>
      <c r="IK21" s="546"/>
      <c r="IL21" s="546"/>
    </row>
    <row r="22" spans="2:246" ht="15.5">
      <c r="B22" s="741"/>
      <c r="C22" s="745"/>
      <c r="D22" s="770"/>
      <c r="E22" s="741"/>
      <c r="F22" s="746"/>
      <c r="G22" s="741"/>
      <c r="H22" s="741"/>
      <c r="I22" s="748"/>
      <c r="J22" s="748"/>
      <c r="K22" s="25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546"/>
      <c r="AJ22" s="546"/>
      <c r="AK22" s="546"/>
      <c r="AL22" s="546"/>
      <c r="AM22" s="546"/>
      <c r="AN22" s="546"/>
      <c r="AO22" s="546"/>
      <c r="AP22" s="546"/>
      <c r="AQ22" s="546"/>
      <c r="AR22" s="546"/>
      <c r="AS22" s="546"/>
      <c r="AT22" s="546"/>
      <c r="AU22" s="546"/>
      <c r="AV22" s="546"/>
      <c r="AW22" s="546"/>
      <c r="AX22" s="546"/>
      <c r="AY22" s="546"/>
      <c r="AZ22" s="546"/>
      <c r="BA22" s="546"/>
      <c r="BB22" s="546"/>
      <c r="BC22" s="546"/>
      <c r="BD22" s="546"/>
      <c r="BE22" s="546"/>
      <c r="BF22" s="546"/>
      <c r="BG22" s="546"/>
      <c r="BH22" s="546"/>
      <c r="BI22" s="546"/>
      <c r="BJ22" s="546"/>
      <c r="BK22" s="546"/>
      <c r="BL22" s="546"/>
      <c r="BM22" s="546"/>
      <c r="BN22" s="546"/>
      <c r="BO22" s="546"/>
      <c r="BP22" s="546"/>
      <c r="BQ22" s="546"/>
      <c r="BR22" s="546"/>
      <c r="BS22" s="546"/>
      <c r="BT22" s="546"/>
      <c r="BU22" s="546"/>
      <c r="BV22" s="546"/>
      <c r="BW22" s="546"/>
      <c r="BX22" s="546"/>
      <c r="BY22" s="546"/>
      <c r="BZ22" s="546"/>
      <c r="CA22" s="546"/>
      <c r="CB22" s="546"/>
      <c r="CC22" s="546"/>
      <c r="CD22" s="546"/>
      <c r="CE22" s="546"/>
      <c r="CF22" s="546"/>
      <c r="CG22" s="546"/>
      <c r="CH22" s="546"/>
      <c r="CI22" s="546"/>
      <c r="CJ22" s="546"/>
      <c r="CK22" s="546"/>
      <c r="CL22" s="546"/>
      <c r="CM22" s="546"/>
      <c r="CN22" s="546"/>
      <c r="CO22" s="546"/>
      <c r="CP22" s="546"/>
      <c r="CQ22" s="546"/>
      <c r="CR22" s="546"/>
      <c r="CS22" s="546"/>
      <c r="CT22" s="546"/>
      <c r="CU22" s="546"/>
      <c r="CV22" s="546"/>
      <c r="CW22" s="546"/>
      <c r="CX22" s="546"/>
      <c r="CY22" s="546"/>
      <c r="CZ22" s="546"/>
      <c r="DA22" s="546"/>
      <c r="DB22" s="546"/>
      <c r="DC22" s="546"/>
      <c r="DD22" s="546"/>
      <c r="DE22" s="546"/>
      <c r="DF22" s="546"/>
      <c r="DG22" s="546"/>
      <c r="DH22" s="546"/>
      <c r="DI22" s="546"/>
      <c r="DJ22" s="546"/>
      <c r="DK22" s="546"/>
      <c r="DL22" s="546"/>
      <c r="DM22" s="546"/>
      <c r="DN22" s="546"/>
      <c r="DO22" s="546"/>
      <c r="DP22" s="546"/>
      <c r="DQ22" s="546"/>
      <c r="DR22" s="546"/>
      <c r="DS22" s="546"/>
      <c r="DT22" s="546"/>
      <c r="DU22" s="546"/>
      <c r="DV22" s="546"/>
      <c r="DW22" s="546"/>
      <c r="DX22" s="546"/>
      <c r="DY22" s="546"/>
      <c r="DZ22" s="546"/>
      <c r="EA22" s="546"/>
      <c r="EB22" s="546"/>
      <c r="EC22" s="546"/>
      <c r="ED22" s="546"/>
      <c r="EE22" s="546"/>
      <c r="EF22" s="546"/>
      <c r="EG22" s="546"/>
      <c r="EH22" s="546"/>
      <c r="EI22" s="546"/>
      <c r="EJ22" s="546"/>
      <c r="EK22" s="546"/>
      <c r="EL22" s="546"/>
      <c r="EM22" s="546"/>
      <c r="EN22" s="546"/>
      <c r="EO22" s="546"/>
      <c r="EP22" s="546"/>
      <c r="EQ22" s="546"/>
      <c r="ER22" s="546"/>
      <c r="ES22" s="546"/>
      <c r="ET22" s="546"/>
      <c r="EU22" s="546"/>
      <c r="EV22" s="546"/>
      <c r="EW22" s="546"/>
      <c r="EX22" s="546"/>
      <c r="EY22" s="546"/>
      <c r="EZ22" s="546"/>
      <c r="FA22" s="546"/>
      <c r="FB22" s="546"/>
      <c r="FC22" s="546"/>
      <c r="FD22" s="546"/>
      <c r="FE22" s="546"/>
      <c r="FF22" s="546"/>
      <c r="FG22" s="546"/>
      <c r="FH22" s="546"/>
      <c r="FI22" s="546"/>
      <c r="FJ22" s="546"/>
      <c r="FK22" s="546"/>
      <c r="FL22" s="546"/>
      <c r="FM22" s="546"/>
      <c r="FN22" s="546"/>
      <c r="FO22" s="546"/>
      <c r="FP22" s="546"/>
      <c r="FQ22" s="546"/>
      <c r="FR22" s="546"/>
      <c r="FS22" s="546"/>
      <c r="FT22" s="546"/>
      <c r="FU22" s="546"/>
      <c r="FV22" s="546"/>
      <c r="FW22" s="546"/>
      <c r="FX22" s="546"/>
      <c r="FY22" s="546"/>
      <c r="FZ22" s="546"/>
      <c r="GA22" s="546"/>
      <c r="GB22" s="546"/>
      <c r="GC22" s="546"/>
      <c r="GD22" s="546"/>
      <c r="GE22" s="546"/>
      <c r="GF22" s="546"/>
      <c r="GG22" s="546"/>
      <c r="GH22" s="546"/>
      <c r="GI22" s="546"/>
      <c r="GJ22" s="546"/>
      <c r="GK22" s="546"/>
      <c r="GL22" s="546"/>
      <c r="GM22" s="546"/>
      <c r="GN22" s="546"/>
      <c r="GO22" s="546"/>
      <c r="GP22" s="546"/>
      <c r="GQ22" s="546"/>
      <c r="GR22" s="546"/>
      <c r="GS22" s="546"/>
      <c r="GT22" s="546"/>
      <c r="GU22" s="546"/>
      <c r="GV22" s="546"/>
      <c r="GW22" s="546"/>
      <c r="GX22" s="546"/>
      <c r="GY22" s="546"/>
      <c r="GZ22" s="546"/>
      <c r="HA22" s="546"/>
      <c r="HB22" s="546"/>
      <c r="HC22" s="546"/>
      <c r="HD22" s="546"/>
      <c r="HE22" s="546"/>
      <c r="HF22" s="546"/>
      <c r="HG22" s="546"/>
      <c r="HH22" s="546"/>
      <c r="HI22" s="546"/>
      <c r="HJ22" s="546"/>
      <c r="HK22" s="546"/>
      <c r="HL22" s="546"/>
      <c r="HM22" s="546"/>
      <c r="HN22" s="546"/>
      <c r="HO22" s="546"/>
      <c r="HP22" s="546"/>
      <c r="HQ22" s="546"/>
      <c r="HR22" s="546"/>
      <c r="HS22" s="546"/>
      <c r="HT22" s="546"/>
      <c r="HU22" s="546"/>
      <c r="HV22" s="546"/>
      <c r="HW22" s="546"/>
      <c r="HX22" s="546"/>
      <c r="HY22" s="546"/>
      <c r="HZ22" s="546"/>
      <c r="IA22" s="546"/>
      <c r="IB22" s="546"/>
      <c r="IC22" s="546"/>
      <c r="ID22" s="546"/>
      <c r="IE22" s="546"/>
      <c r="IF22" s="546"/>
      <c r="IG22" s="546"/>
      <c r="IH22" s="546"/>
      <c r="II22" s="546"/>
      <c r="IJ22" s="546"/>
      <c r="IK22" s="546"/>
      <c r="IL22" s="546"/>
    </row>
    <row r="23" spans="2:246" ht="15.5">
      <c r="B23" s="741"/>
      <c r="C23" s="745"/>
      <c r="D23" s="771"/>
      <c r="E23" s="741"/>
      <c r="F23" s="746"/>
      <c r="G23" s="741"/>
      <c r="H23" s="741"/>
      <c r="I23" s="748"/>
      <c r="J23" s="748"/>
      <c r="K23" s="256"/>
      <c r="L23" s="256"/>
      <c r="M23" s="256"/>
      <c r="N23" s="25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6"/>
      <c r="AP23" s="546"/>
      <c r="AQ23" s="546"/>
      <c r="AR23" s="546"/>
      <c r="AS23" s="546"/>
      <c r="AT23" s="546"/>
      <c r="AU23" s="546"/>
      <c r="AV23" s="546"/>
      <c r="AW23" s="546"/>
      <c r="AX23" s="546"/>
      <c r="AY23" s="546"/>
      <c r="AZ23" s="546"/>
      <c r="BA23" s="546"/>
      <c r="BB23" s="546"/>
      <c r="BC23" s="546"/>
      <c r="BD23" s="546"/>
      <c r="BE23" s="546"/>
      <c r="BF23" s="546"/>
      <c r="BG23" s="546"/>
      <c r="BH23" s="546"/>
      <c r="BI23" s="546"/>
      <c r="BJ23" s="546"/>
      <c r="BK23" s="546"/>
      <c r="BL23" s="546"/>
      <c r="BM23" s="546"/>
      <c r="BN23" s="546"/>
      <c r="BO23" s="546"/>
      <c r="BP23" s="546"/>
      <c r="BQ23" s="546"/>
      <c r="BR23" s="546"/>
      <c r="BS23" s="546"/>
      <c r="BT23" s="546"/>
      <c r="BU23" s="546"/>
      <c r="BV23" s="546"/>
      <c r="BW23" s="546"/>
      <c r="BX23" s="546"/>
      <c r="BY23" s="546"/>
      <c r="BZ23" s="546"/>
      <c r="CA23" s="546"/>
      <c r="CB23" s="546"/>
      <c r="CC23" s="546"/>
      <c r="CD23" s="546"/>
      <c r="CE23" s="546"/>
      <c r="CF23" s="546"/>
      <c r="CG23" s="546"/>
      <c r="CH23" s="546"/>
      <c r="CI23" s="546"/>
      <c r="CJ23" s="546"/>
      <c r="CK23" s="546"/>
      <c r="CL23" s="546"/>
      <c r="CM23" s="546"/>
      <c r="CN23" s="546"/>
      <c r="CO23" s="546"/>
      <c r="CP23" s="546"/>
      <c r="CQ23" s="546"/>
      <c r="CR23" s="546"/>
      <c r="CS23" s="546"/>
      <c r="CT23" s="546"/>
      <c r="CU23" s="546"/>
      <c r="CV23" s="546"/>
      <c r="CW23" s="546"/>
      <c r="CX23" s="546"/>
      <c r="CY23" s="546"/>
      <c r="CZ23" s="546"/>
      <c r="DA23" s="546"/>
      <c r="DB23" s="546"/>
      <c r="DC23" s="546"/>
      <c r="DD23" s="546"/>
      <c r="DE23" s="546"/>
      <c r="DF23" s="546"/>
      <c r="DG23" s="546"/>
      <c r="DH23" s="546"/>
      <c r="DI23" s="546"/>
      <c r="DJ23" s="546"/>
      <c r="DK23" s="546"/>
      <c r="DL23" s="546"/>
      <c r="DM23" s="546"/>
      <c r="DN23" s="546"/>
      <c r="DO23" s="546"/>
      <c r="DP23" s="546"/>
      <c r="DQ23" s="546"/>
      <c r="DR23" s="546"/>
      <c r="DS23" s="546"/>
      <c r="DT23" s="546"/>
      <c r="DU23" s="546"/>
      <c r="DV23" s="546"/>
      <c r="DW23" s="546"/>
      <c r="DX23" s="546"/>
      <c r="DY23" s="546"/>
      <c r="DZ23" s="546"/>
      <c r="EA23" s="546"/>
      <c r="EB23" s="546"/>
      <c r="EC23" s="546"/>
      <c r="ED23" s="546"/>
      <c r="EE23" s="546"/>
      <c r="EF23" s="546"/>
      <c r="EG23" s="546"/>
      <c r="EH23" s="546"/>
      <c r="EI23" s="546"/>
      <c r="EJ23" s="546"/>
      <c r="EK23" s="546"/>
      <c r="EL23" s="546"/>
      <c r="EM23" s="546"/>
      <c r="EN23" s="546"/>
      <c r="EO23" s="546"/>
      <c r="EP23" s="546"/>
      <c r="EQ23" s="546"/>
      <c r="ER23" s="546"/>
      <c r="ES23" s="546"/>
      <c r="ET23" s="546"/>
      <c r="EU23" s="546"/>
      <c r="EV23" s="546"/>
      <c r="EW23" s="546"/>
      <c r="EX23" s="546"/>
      <c r="EY23" s="546"/>
      <c r="EZ23" s="546"/>
      <c r="FA23" s="546"/>
      <c r="FB23" s="546"/>
      <c r="FC23" s="546"/>
      <c r="FD23" s="546"/>
      <c r="FE23" s="546"/>
      <c r="FF23" s="546"/>
      <c r="FG23" s="546"/>
      <c r="FH23" s="546"/>
      <c r="FI23" s="546"/>
      <c r="FJ23" s="546"/>
      <c r="FK23" s="546"/>
      <c r="FL23" s="546"/>
      <c r="FM23" s="546"/>
      <c r="FN23" s="546"/>
      <c r="FO23" s="546"/>
      <c r="FP23" s="546"/>
      <c r="FQ23" s="546"/>
      <c r="FR23" s="546"/>
      <c r="FS23" s="546"/>
      <c r="FT23" s="546"/>
      <c r="FU23" s="546"/>
      <c r="FV23" s="546"/>
      <c r="FW23" s="546"/>
      <c r="FX23" s="546"/>
      <c r="FY23" s="546"/>
      <c r="FZ23" s="546"/>
      <c r="GA23" s="546"/>
      <c r="GB23" s="546"/>
      <c r="GC23" s="546"/>
      <c r="GD23" s="546"/>
      <c r="GE23" s="546"/>
      <c r="GF23" s="546"/>
      <c r="GG23" s="546"/>
      <c r="GH23" s="546"/>
      <c r="GI23" s="546"/>
      <c r="GJ23" s="546"/>
      <c r="GK23" s="546"/>
      <c r="GL23" s="546"/>
      <c r="GM23" s="546"/>
      <c r="GN23" s="546"/>
      <c r="GO23" s="546"/>
      <c r="GP23" s="546"/>
      <c r="GQ23" s="546"/>
      <c r="GR23" s="546"/>
      <c r="GS23" s="546"/>
      <c r="GT23" s="546"/>
      <c r="GU23" s="546"/>
      <c r="GV23" s="546"/>
      <c r="GW23" s="546"/>
      <c r="GX23" s="546"/>
      <c r="GY23" s="546"/>
      <c r="GZ23" s="546"/>
      <c r="HA23" s="546"/>
      <c r="HB23" s="546"/>
      <c r="HC23" s="546"/>
      <c r="HD23" s="546"/>
      <c r="HE23" s="546"/>
      <c r="HF23" s="546"/>
      <c r="HG23" s="546"/>
      <c r="HH23" s="546"/>
      <c r="HI23" s="546"/>
      <c r="HJ23" s="546"/>
      <c r="HK23" s="546"/>
      <c r="HL23" s="546"/>
      <c r="HM23" s="546"/>
      <c r="HN23" s="546"/>
      <c r="HO23" s="546"/>
      <c r="HP23" s="546"/>
      <c r="HQ23" s="546"/>
      <c r="HR23" s="546"/>
      <c r="HS23" s="546"/>
      <c r="HT23" s="546"/>
      <c r="HU23" s="546"/>
      <c r="HV23" s="546"/>
      <c r="HW23" s="546"/>
      <c r="HX23" s="546"/>
      <c r="HY23" s="546"/>
      <c r="HZ23" s="546"/>
      <c r="IA23" s="546"/>
      <c r="IB23" s="546"/>
      <c r="IC23" s="546"/>
      <c r="ID23" s="546"/>
      <c r="IE23" s="546"/>
      <c r="IF23" s="546"/>
      <c r="IG23" s="546"/>
      <c r="IH23" s="546"/>
      <c r="II23" s="546"/>
      <c r="IJ23" s="546"/>
      <c r="IK23" s="546"/>
      <c r="IL23" s="546"/>
    </row>
    <row r="24" spans="2:246" ht="15.5">
      <c r="B24" s="741"/>
      <c r="C24" s="745"/>
      <c r="D24" s="771"/>
      <c r="E24" s="741"/>
      <c r="F24" s="746"/>
      <c r="G24" s="741"/>
      <c r="H24" s="741"/>
      <c r="I24" s="748"/>
      <c r="J24" s="748"/>
      <c r="K24" s="256"/>
      <c r="L24" s="256"/>
      <c r="M24" s="256"/>
      <c r="N24" s="25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546"/>
      <c r="AP24" s="546"/>
      <c r="AQ24" s="546"/>
      <c r="AR24" s="546"/>
      <c r="AS24" s="546"/>
      <c r="AT24" s="546"/>
      <c r="AU24" s="546"/>
      <c r="AV24" s="546"/>
      <c r="AW24" s="546"/>
      <c r="AX24" s="546"/>
      <c r="AY24" s="546"/>
      <c r="AZ24" s="546"/>
      <c r="BA24" s="546"/>
      <c r="BB24" s="546"/>
      <c r="BC24" s="546"/>
      <c r="BD24" s="546"/>
      <c r="BE24" s="546"/>
      <c r="BF24" s="546"/>
      <c r="BG24" s="546"/>
      <c r="BH24" s="546"/>
      <c r="BI24" s="546"/>
      <c r="BJ24" s="546"/>
      <c r="BK24" s="546"/>
      <c r="BL24" s="546"/>
      <c r="BM24" s="546"/>
      <c r="BN24" s="546"/>
      <c r="BO24" s="546"/>
      <c r="BP24" s="546"/>
      <c r="BQ24" s="546"/>
      <c r="BR24" s="546"/>
      <c r="BS24" s="546"/>
      <c r="BT24" s="546"/>
      <c r="BU24" s="546"/>
      <c r="BV24" s="546"/>
      <c r="BW24" s="546"/>
      <c r="BX24" s="546"/>
      <c r="BY24" s="546"/>
      <c r="BZ24" s="546"/>
      <c r="CA24" s="546"/>
      <c r="CB24" s="546"/>
      <c r="CC24" s="546"/>
      <c r="CD24" s="546"/>
      <c r="CE24" s="546"/>
      <c r="CF24" s="546"/>
      <c r="CG24" s="546"/>
      <c r="CH24" s="546"/>
      <c r="CI24" s="546"/>
      <c r="CJ24" s="546"/>
      <c r="CK24" s="546"/>
      <c r="CL24" s="546"/>
      <c r="CM24" s="546"/>
      <c r="CN24" s="546"/>
      <c r="CO24" s="546"/>
      <c r="CP24" s="546"/>
      <c r="CQ24" s="546"/>
      <c r="CR24" s="546"/>
      <c r="CS24" s="546"/>
      <c r="CT24" s="546"/>
      <c r="CU24" s="546"/>
      <c r="CV24" s="546"/>
      <c r="CW24" s="546"/>
      <c r="CX24" s="546"/>
      <c r="CY24" s="546"/>
      <c r="CZ24" s="546"/>
      <c r="DA24" s="546"/>
      <c r="DB24" s="546"/>
      <c r="DC24" s="546"/>
      <c r="DD24" s="546"/>
      <c r="DE24" s="546"/>
      <c r="DF24" s="546"/>
      <c r="DG24" s="546"/>
      <c r="DH24" s="546"/>
      <c r="DI24" s="546"/>
      <c r="DJ24" s="546"/>
      <c r="DK24" s="546"/>
      <c r="DL24" s="546"/>
      <c r="DM24" s="546"/>
      <c r="DN24" s="546"/>
      <c r="DO24" s="546"/>
      <c r="DP24" s="546"/>
      <c r="DQ24" s="546"/>
      <c r="DR24" s="546"/>
      <c r="DS24" s="546"/>
      <c r="DT24" s="546"/>
      <c r="DU24" s="546"/>
      <c r="DV24" s="546"/>
      <c r="DW24" s="546"/>
      <c r="DX24" s="546"/>
      <c r="DY24" s="546"/>
      <c r="DZ24" s="546"/>
      <c r="EA24" s="546"/>
      <c r="EB24" s="546"/>
      <c r="EC24" s="546"/>
      <c r="ED24" s="546"/>
      <c r="EE24" s="546"/>
      <c r="EF24" s="546"/>
      <c r="EG24" s="546"/>
      <c r="EH24" s="546"/>
      <c r="EI24" s="546"/>
      <c r="EJ24" s="546"/>
      <c r="EK24" s="546"/>
      <c r="EL24" s="546"/>
      <c r="EM24" s="546"/>
      <c r="EN24" s="546"/>
      <c r="EO24" s="546"/>
      <c r="EP24" s="546"/>
      <c r="EQ24" s="546"/>
      <c r="ER24" s="546"/>
      <c r="ES24" s="546"/>
      <c r="ET24" s="546"/>
      <c r="EU24" s="546"/>
      <c r="EV24" s="546"/>
      <c r="EW24" s="546"/>
      <c r="EX24" s="546"/>
      <c r="EY24" s="546"/>
      <c r="EZ24" s="546"/>
      <c r="FA24" s="546"/>
      <c r="FB24" s="546"/>
      <c r="FC24" s="546"/>
      <c r="FD24" s="546"/>
      <c r="FE24" s="546"/>
      <c r="FF24" s="546"/>
      <c r="FG24" s="546"/>
      <c r="FH24" s="546"/>
      <c r="FI24" s="546"/>
      <c r="FJ24" s="546"/>
      <c r="FK24" s="546"/>
      <c r="FL24" s="546"/>
      <c r="FM24" s="546"/>
      <c r="FN24" s="546"/>
      <c r="FO24" s="546"/>
      <c r="FP24" s="546"/>
      <c r="FQ24" s="546"/>
      <c r="FR24" s="546"/>
      <c r="FS24" s="546"/>
      <c r="FT24" s="546"/>
      <c r="FU24" s="546"/>
      <c r="FV24" s="546"/>
      <c r="FW24" s="546"/>
      <c r="FX24" s="546"/>
      <c r="FY24" s="546"/>
      <c r="FZ24" s="546"/>
      <c r="GA24" s="546"/>
      <c r="GB24" s="546"/>
      <c r="GC24" s="546"/>
      <c r="GD24" s="546"/>
      <c r="GE24" s="546"/>
      <c r="GF24" s="546"/>
      <c r="GG24" s="546"/>
      <c r="GH24" s="546"/>
      <c r="GI24" s="546"/>
      <c r="GJ24" s="546"/>
      <c r="GK24" s="546"/>
      <c r="GL24" s="546"/>
      <c r="GM24" s="546"/>
      <c r="GN24" s="546"/>
      <c r="GO24" s="546"/>
      <c r="GP24" s="546"/>
      <c r="GQ24" s="546"/>
      <c r="GR24" s="546"/>
      <c r="GS24" s="546"/>
      <c r="GT24" s="546"/>
      <c r="GU24" s="546"/>
      <c r="GV24" s="546"/>
      <c r="GW24" s="546"/>
      <c r="GX24" s="546"/>
      <c r="GY24" s="546"/>
      <c r="GZ24" s="546"/>
      <c r="HA24" s="546"/>
      <c r="HB24" s="546"/>
      <c r="HC24" s="546"/>
      <c r="HD24" s="546"/>
      <c r="HE24" s="546"/>
      <c r="HF24" s="546"/>
      <c r="HG24" s="546"/>
      <c r="HH24" s="546"/>
      <c r="HI24" s="546"/>
      <c r="HJ24" s="546"/>
      <c r="HK24" s="546"/>
      <c r="HL24" s="546"/>
      <c r="HM24" s="546"/>
      <c r="HN24" s="546"/>
      <c r="HO24" s="546"/>
      <c r="HP24" s="546"/>
      <c r="HQ24" s="546"/>
      <c r="HR24" s="546"/>
      <c r="HS24" s="546"/>
      <c r="HT24" s="546"/>
      <c r="HU24" s="546"/>
      <c r="HV24" s="546"/>
      <c r="HW24" s="546"/>
      <c r="HX24" s="546"/>
      <c r="HY24" s="546"/>
      <c r="HZ24" s="546"/>
      <c r="IA24" s="546"/>
      <c r="IB24" s="546"/>
      <c r="IC24" s="546"/>
      <c r="ID24" s="546"/>
      <c r="IE24" s="546"/>
      <c r="IF24" s="546"/>
      <c r="IG24" s="546"/>
      <c r="IH24" s="546"/>
      <c r="II24" s="546"/>
      <c r="IJ24" s="546"/>
      <c r="IK24" s="546"/>
      <c r="IL24" s="546"/>
    </row>
    <row r="25" spans="2:246" ht="15.5">
      <c r="B25" s="741"/>
      <c r="C25" s="745"/>
      <c r="D25" s="771"/>
      <c r="E25" s="741"/>
      <c r="F25" s="746"/>
      <c r="G25" s="741"/>
      <c r="H25" s="741"/>
      <c r="I25" s="748"/>
      <c r="J25" s="748"/>
      <c r="K25" s="546"/>
      <c r="L25" s="546"/>
      <c r="M25" s="256"/>
      <c r="N25" s="546"/>
      <c r="O25" s="546"/>
      <c r="P25" s="546"/>
      <c r="Q25" s="546"/>
      <c r="R25" s="546"/>
      <c r="S25" s="546"/>
      <c r="T25" s="546"/>
      <c r="U25" s="546"/>
      <c r="V25" s="546"/>
      <c r="W25" s="546"/>
      <c r="X25" s="546"/>
      <c r="Y25" s="546"/>
      <c r="Z25" s="546"/>
      <c r="AA25" s="546"/>
      <c r="AB25" s="546"/>
      <c r="AC25" s="546"/>
      <c r="AD25" s="546"/>
      <c r="AE25" s="546"/>
      <c r="AF25" s="546"/>
      <c r="AG25" s="546"/>
      <c r="AH25" s="546"/>
      <c r="AI25" s="546"/>
      <c r="AJ25" s="546"/>
      <c r="AK25" s="546"/>
      <c r="AL25" s="546"/>
      <c r="AM25" s="546"/>
      <c r="AN25" s="546"/>
      <c r="AO25" s="546"/>
      <c r="AP25" s="546"/>
      <c r="AQ25" s="546"/>
      <c r="AR25" s="546"/>
      <c r="AS25" s="546"/>
      <c r="AT25" s="546"/>
      <c r="AU25" s="546"/>
      <c r="AV25" s="546"/>
      <c r="AW25" s="546"/>
      <c r="AX25" s="546"/>
      <c r="AY25" s="546"/>
      <c r="AZ25" s="546"/>
      <c r="BA25" s="546"/>
      <c r="BB25" s="546"/>
      <c r="BC25" s="546"/>
      <c r="BD25" s="546"/>
      <c r="BE25" s="546"/>
      <c r="BF25" s="546"/>
      <c r="BG25" s="546"/>
      <c r="BH25" s="546"/>
      <c r="BI25" s="546"/>
      <c r="BJ25" s="546"/>
      <c r="BK25" s="546"/>
      <c r="BL25" s="546"/>
      <c r="BM25" s="546"/>
      <c r="BN25" s="546"/>
      <c r="BO25" s="546"/>
      <c r="BP25" s="546"/>
      <c r="BQ25" s="546"/>
      <c r="BR25" s="546"/>
      <c r="BS25" s="546"/>
      <c r="BT25" s="546"/>
      <c r="BU25" s="546"/>
      <c r="BV25" s="546"/>
      <c r="BW25" s="546"/>
      <c r="BX25" s="546"/>
      <c r="BY25" s="546"/>
      <c r="BZ25" s="546"/>
      <c r="CA25" s="546"/>
      <c r="CB25" s="546"/>
      <c r="CC25" s="546"/>
      <c r="CD25" s="546"/>
      <c r="CE25" s="546"/>
      <c r="CF25" s="546"/>
      <c r="CG25" s="546"/>
      <c r="CH25" s="546"/>
      <c r="CI25" s="546"/>
      <c r="CJ25" s="546"/>
      <c r="CK25" s="546"/>
      <c r="CL25" s="546"/>
      <c r="CM25" s="546"/>
      <c r="CN25" s="546"/>
      <c r="CO25" s="546"/>
      <c r="CP25" s="546"/>
      <c r="CQ25" s="546"/>
      <c r="CR25" s="546"/>
      <c r="CS25" s="546"/>
      <c r="CT25" s="546"/>
      <c r="CU25" s="546"/>
      <c r="CV25" s="546"/>
      <c r="CW25" s="546"/>
      <c r="CX25" s="546"/>
      <c r="CY25" s="546"/>
      <c r="CZ25" s="546"/>
      <c r="DA25" s="546"/>
      <c r="DB25" s="546"/>
      <c r="DC25" s="546"/>
      <c r="DD25" s="546"/>
      <c r="DE25" s="546"/>
      <c r="DF25" s="546"/>
      <c r="DG25" s="546"/>
      <c r="DH25" s="546"/>
      <c r="DI25" s="546"/>
      <c r="DJ25" s="546"/>
      <c r="DK25" s="546"/>
      <c r="DL25" s="546"/>
      <c r="DM25" s="546"/>
      <c r="DN25" s="546"/>
      <c r="DO25" s="546"/>
      <c r="DP25" s="546"/>
      <c r="DQ25" s="546"/>
      <c r="DR25" s="546"/>
      <c r="DS25" s="546"/>
      <c r="DT25" s="546"/>
      <c r="DU25" s="546"/>
      <c r="DV25" s="546"/>
      <c r="DW25" s="546"/>
      <c r="DX25" s="546"/>
      <c r="DY25" s="546"/>
      <c r="DZ25" s="546"/>
      <c r="EA25" s="546"/>
      <c r="EB25" s="546"/>
      <c r="EC25" s="546"/>
      <c r="ED25" s="546"/>
      <c r="EE25" s="546"/>
      <c r="EF25" s="546"/>
      <c r="EG25" s="546"/>
      <c r="EH25" s="546"/>
      <c r="EI25" s="546"/>
      <c r="EJ25" s="546"/>
      <c r="EK25" s="546"/>
      <c r="EL25" s="546"/>
      <c r="EM25" s="546"/>
      <c r="EN25" s="546"/>
      <c r="EO25" s="546"/>
      <c r="EP25" s="546"/>
      <c r="EQ25" s="546"/>
      <c r="ER25" s="546"/>
      <c r="ES25" s="546"/>
      <c r="ET25" s="546"/>
      <c r="EU25" s="546"/>
      <c r="EV25" s="546"/>
      <c r="EW25" s="546"/>
      <c r="EX25" s="546"/>
      <c r="EY25" s="546"/>
      <c r="EZ25" s="546"/>
      <c r="FA25" s="546"/>
      <c r="FB25" s="546"/>
      <c r="FC25" s="546"/>
      <c r="FD25" s="546"/>
      <c r="FE25" s="546"/>
      <c r="FF25" s="546"/>
      <c r="FG25" s="546"/>
      <c r="FH25" s="546"/>
      <c r="FI25" s="546"/>
      <c r="FJ25" s="546"/>
      <c r="FK25" s="546"/>
      <c r="FL25" s="546"/>
      <c r="FM25" s="546"/>
      <c r="FN25" s="546"/>
      <c r="FO25" s="546"/>
      <c r="FP25" s="546"/>
      <c r="FQ25" s="546"/>
      <c r="FR25" s="546"/>
      <c r="FS25" s="546"/>
      <c r="FT25" s="546"/>
      <c r="FU25" s="546"/>
      <c r="FV25" s="546"/>
      <c r="FW25" s="546"/>
      <c r="FX25" s="546"/>
      <c r="FY25" s="546"/>
      <c r="FZ25" s="546"/>
      <c r="GA25" s="546"/>
      <c r="GB25" s="546"/>
      <c r="GC25" s="546"/>
      <c r="GD25" s="546"/>
      <c r="GE25" s="546"/>
      <c r="GF25" s="546"/>
      <c r="GG25" s="546"/>
      <c r="GH25" s="546"/>
      <c r="GI25" s="546"/>
      <c r="GJ25" s="546"/>
      <c r="GK25" s="546"/>
      <c r="GL25" s="546"/>
      <c r="GM25" s="546"/>
      <c r="GN25" s="546"/>
      <c r="GO25" s="546"/>
      <c r="GP25" s="546"/>
      <c r="GQ25" s="546"/>
      <c r="GR25" s="546"/>
      <c r="GS25" s="546"/>
      <c r="GT25" s="546"/>
      <c r="GU25" s="546"/>
      <c r="GV25" s="546"/>
      <c r="GW25" s="546"/>
      <c r="GX25" s="546"/>
      <c r="GY25" s="546"/>
      <c r="GZ25" s="546"/>
      <c r="HA25" s="546"/>
      <c r="HB25" s="546"/>
      <c r="HC25" s="546"/>
      <c r="HD25" s="546"/>
      <c r="HE25" s="546"/>
      <c r="HF25" s="546"/>
      <c r="HG25" s="546"/>
      <c r="HH25" s="546"/>
      <c r="HI25" s="546"/>
      <c r="HJ25" s="546"/>
      <c r="HK25" s="546"/>
      <c r="HL25" s="546"/>
      <c r="HM25" s="546"/>
      <c r="HN25" s="546"/>
      <c r="HO25" s="546"/>
      <c r="HP25" s="546"/>
      <c r="HQ25" s="546"/>
      <c r="HR25" s="546"/>
      <c r="HS25" s="546"/>
      <c r="HT25" s="546"/>
      <c r="HU25" s="546"/>
      <c r="HV25" s="546"/>
      <c r="HW25" s="546"/>
      <c r="HX25" s="546"/>
      <c r="HY25" s="546"/>
      <c r="HZ25" s="546"/>
      <c r="IA25" s="546"/>
      <c r="IB25" s="546"/>
      <c r="IC25" s="546"/>
      <c r="ID25" s="546"/>
      <c r="IE25" s="546"/>
      <c r="IF25" s="546"/>
      <c r="IG25" s="546"/>
      <c r="IH25" s="546"/>
      <c r="II25" s="546"/>
      <c r="IJ25" s="546"/>
      <c r="IK25" s="546"/>
      <c r="IL25" s="546"/>
    </row>
    <row r="26" spans="2:246" ht="15.5">
      <c r="B26" s="741"/>
      <c r="C26" s="745"/>
      <c r="D26" s="771"/>
      <c r="E26" s="741"/>
      <c r="F26" s="746"/>
      <c r="G26" s="741"/>
      <c r="H26" s="741"/>
      <c r="I26" s="748"/>
      <c r="J26" s="748"/>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46"/>
      <c r="AI26" s="546"/>
      <c r="AJ26" s="546"/>
      <c r="AK26" s="546"/>
      <c r="AL26" s="546"/>
      <c r="AM26" s="546"/>
      <c r="AN26" s="546"/>
      <c r="AO26" s="546"/>
      <c r="AP26" s="546"/>
      <c r="AQ26" s="546"/>
      <c r="AR26" s="546"/>
      <c r="AS26" s="546"/>
      <c r="AT26" s="546"/>
      <c r="AU26" s="546"/>
      <c r="AV26" s="546"/>
      <c r="AW26" s="546"/>
      <c r="AX26" s="546"/>
      <c r="AY26" s="546"/>
      <c r="AZ26" s="546"/>
      <c r="BA26" s="546"/>
      <c r="BB26" s="546"/>
      <c r="BC26" s="546"/>
      <c r="BD26" s="546"/>
      <c r="BE26" s="546"/>
      <c r="BF26" s="546"/>
      <c r="BG26" s="546"/>
      <c r="BH26" s="546"/>
      <c r="BI26" s="546"/>
      <c r="BJ26" s="546"/>
      <c r="BK26" s="546"/>
      <c r="BL26" s="546"/>
      <c r="BM26" s="546"/>
      <c r="BN26" s="546"/>
      <c r="BO26" s="546"/>
      <c r="BP26" s="546"/>
      <c r="BQ26" s="546"/>
      <c r="BR26" s="546"/>
      <c r="BS26" s="546"/>
      <c r="BT26" s="546"/>
      <c r="BU26" s="546"/>
      <c r="BV26" s="546"/>
      <c r="BW26" s="546"/>
      <c r="BX26" s="546"/>
      <c r="BY26" s="546"/>
      <c r="BZ26" s="546"/>
      <c r="CA26" s="546"/>
      <c r="CB26" s="546"/>
      <c r="CC26" s="546"/>
      <c r="CD26" s="546"/>
      <c r="CE26" s="546"/>
      <c r="CF26" s="546"/>
      <c r="CG26" s="546"/>
      <c r="CH26" s="546"/>
      <c r="CI26" s="546"/>
      <c r="CJ26" s="546"/>
      <c r="CK26" s="546"/>
      <c r="CL26" s="546"/>
      <c r="CM26" s="546"/>
      <c r="CN26" s="546"/>
      <c r="CO26" s="546"/>
      <c r="CP26" s="546"/>
      <c r="CQ26" s="546"/>
      <c r="CR26" s="546"/>
      <c r="CS26" s="546"/>
      <c r="CT26" s="546"/>
      <c r="CU26" s="546"/>
      <c r="CV26" s="546"/>
      <c r="CW26" s="546"/>
      <c r="CX26" s="546"/>
      <c r="CY26" s="546"/>
      <c r="CZ26" s="546"/>
      <c r="DA26" s="546"/>
      <c r="DB26" s="546"/>
      <c r="DC26" s="546"/>
      <c r="DD26" s="546"/>
      <c r="DE26" s="546"/>
      <c r="DF26" s="546"/>
      <c r="DG26" s="546"/>
      <c r="DH26" s="546"/>
      <c r="DI26" s="546"/>
      <c r="DJ26" s="546"/>
      <c r="DK26" s="546"/>
      <c r="DL26" s="546"/>
      <c r="DM26" s="546"/>
      <c r="DN26" s="546"/>
      <c r="DO26" s="546"/>
      <c r="DP26" s="546"/>
      <c r="DQ26" s="546"/>
      <c r="DR26" s="546"/>
      <c r="DS26" s="546"/>
      <c r="DT26" s="546"/>
      <c r="DU26" s="546"/>
      <c r="DV26" s="546"/>
      <c r="DW26" s="546"/>
      <c r="DX26" s="546"/>
      <c r="DY26" s="546"/>
      <c r="DZ26" s="546"/>
      <c r="EA26" s="546"/>
      <c r="EB26" s="546"/>
      <c r="EC26" s="546"/>
      <c r="ED26" s="546"/>
      <c r="EE26" s="546"/>
      <c r="EF26" s="546"/>
      <c r="EG26" s="546"/>
      <c r="EH26" s="546"/>
      <c r="EI26" s="546"/>
      <c r="EJ26" s="546"/>
      <c r="EK26" s="546"/>
      <c r="EL26" s="546"/>
      <c r="EM26" s="546"/>
      <c r="EN26" s="546"/>
      <c r="EO26" s="546"/>
      <c r="EP26" s="546"/>
      <c r="EQ26" s="546"/>
      <c r="ER26" s="546"/>
      <c r="ES26" s="546"/>
      <c r="ET26" s="546"/>
      <c r="EU26" s="546"/>
      <c r="EV26" s="546"/>
      <c r="EW26" s="546"/>
      <c r="EX26" s="546"/>
      <c r="EY26" s="546"/>
      <c r="EZ26" s="546"/>
      <c r="FA26" s="546"/>
      <c r="FB26" s="546"/>
      <c r="FC26" s="546"/>
      <c r="FD26" s="546"/>
      <c r="FE26" s="546"/>
      <c r="FF26" s="546"/>
      <c r="FG26" s="546"/>
      <c r="FH26" s="546"/>
      <c r="FI26" s="546"/>
      <c r="FJ26" s="546"/>
      <c r="FK26" s="546"/>
      <c r="FL26" s="546"/>
      <c r="FM26" s="546"/>
      <c r="FN26" s="546"/>
      <c r="FO26" s="546"/>
      <c r="FP26" s="546"/>
      <c r="FQ26" s="546"/>
      <c r="FR26" s="546"/>
      <c r="FS26" s="546"/>
      <c r="FT26" s="546"/>
      <c r="FU26" s="546"/>
      <c r="FV26" s="546"/>
      <c r="FW26" s="546"/>
      <c r="FX26" s="546"/>
      <c r="FY26" s="546"/>
      <c r="FZ26" s="546"/>
      <c r="GA26" s="546"/>
      <c r="GB26" s="546"/>
      <c r="GC26" s="546"/>
      <c r="GD26" s="546"/>
      <c r="GE26" s="546"/>
      <c r="GF26" s="546"/>
      <c r="GG26" s="546"/>
      <c r="GH26" s="546"/>
      <c r="GI26" s="546"/>
      <c r="GJ26" s="546"/>
      <c r="GK26" s="546"/>
      <c r="GL26" s="546"/>
      <c r="GM26" s="546"/>
      <c r="GN26" s="546"/>
      <c r="GO26" s="546"/>
      <c r="GP26" s="546"/>
      <c r="GQ26" s="546"/>
      <c r="GR26" s="546"/>
      <c r="GS26" s="546"/>
      <c r="GT26" s="546"/>
      <c r="GU26" s="546"/>
      <c r="GV26" s="546"/>
      <c r="GW26" s="546"/>
      <c r="GX26" s="546"/>
      <c r="GY26" s="546"/>
      <c r="GZ26" s="546"/>
      <c r="HA26" s="546"/>
      <c r="HB26" s="546"/>
      <c r="HC26" s="546"/>
      <c r="HD26" s="546"/>
      <c r="HE26" s="546"/>
      <c r="HF26" s="546"/>
      <c r="HG26" s="546"/>
      <c r="HH26" s="546"/>
      <c r="HI26" s="546"/>
      <c r="HJ26" s="546"/>
      <c r="HK26" s="546"/>
      <c r="HL26" s="546"/>
      <c r="HM26" s="546"/>
      <c r="HN26" s="546"/>
      <c r="HO26" s="546"/>
      <c r="HP26" s="546"/>
      <c r="HQ26" s="546"/>
      <c r="HR26" s="546"/>
      <c r="HS26" s="546"/>
      <c r="HT26" s="546"/>
      <c r="HU26" s="546"/>
      <c r="HV26" s="546"/>
      <c r="HW26" s="546"/>
      <c r="HX26" s="546"/>
      <c r="HY26" s="546"/>
      <c r="HZ26" s="546"/>
      <c r="IA26" s="546"/>
      <c r="IB26" s="546"/>
      <c r="IC26" s="546"/>
      <c r="ID26" s="546"/>
      <c r="IE26" s="546"/>
      <c r="IF26" s="546"/>
      <c r="IG26" s="546"/>
      <c r="IH26" s="546"/>
      <c r="II26" s="546"/>
      <c r="IJ26" s="546"/>
      <c r="IK26" s="546"/>
      <c r="IL26" s="546"/>
    </row>
    <row r="27" spans="2:246" ht="15.5">
      <c r="B27" s="741"/>
      <c r="C27" s="745"/>
      <c r="D27" s="771"/>
      <c r="E27" s="741"/>
      <c r="F27" s="746"/>
      <c r="G27" s="741"/>
      <c r="H27" s="741"/>
      <c r="I27" s="748"/>
      <c r="J27" s="748"/>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c r="AL27" s="546"/>
      <c r="AM27" s="546"/>
      <c r="AN27" s="546"/>
      <c r="AO27" s="546"/>
      <c r="AP27" s="546"/>
      <c r="AQ27" s="546"/>
      <c r="AR27" s="546"/>
      <c r="AS27" s="546"/>
      <c r="AT27" s="546"/>
      <c r="AU27" s="546"/>
      <c r="AV27" s="546"/>
      <c r="AW27" s="546"/>
      <c r="AX27" s="546"/>
      <c r="AY27" s="546"/>
      <c r="AZ27" s="546"/>
      <c r="BA27" s="546"/>
      <c r="BB27" s="546"/>
      <c r="BC27" s="546"/>
      <c r="BD27" s="546"/>
      <c r="BE27" s="546"/>
      <c r="BF27" s="546"/>
      <c r="BG27" s="546"/>
      <c r="BH27" s="546"/>
      <c r="BI27" s="546"/>
      <c r="BJ27" s="546"/>
      <c r="BK27" s="546"/>
      <c r="BL27" s="546"/>
      <c r="BM27" s="546"/>
      <c r="BN27" s="546"/>
      <c r="BO27" s="546"/>
      <c r="BP27" s="546"/>
      <c r="BQ27" s="546"/>
      <c r="BR27" s="546"/>
      <c r="BS27" s="546"/>
      <c r="BT27" s="546"/>
      <c r="BU27" s="546"/>
      <c r="BV27" s="546"/>
      <c r="BW27" s="546"/>
      <c r="BX27" s="546"/>
      <c r="BY27" s="546"/>
      <c r="BZ27" s="546"/>
      <c r="CA27" s="546"/>
      <c r="CB27" s="546"/>
      <c r="CC27" s="546"/>
      <c r="CD27" s="546"/>
      <c r="CE27" s="546"/>
      <c r="CF27" s="546"/>
      <c r="CG27" s="546"/>
      <c r="CH27" s="546"/>
      <c r="CI27" s="546"/>
      <c r="CJ27" s="546"/>
      <c r="CK27" s="546"/>
      <c r="CL27" s="546"/>
      <c r="CM27" s="546"/>
      <c r="CN27" s="546"/>
      <c r="CO27" s="546"/>
      <c r="CP27" s="546"/>
      <c r="CQ27" s="546"/>
      <c r="CR27" s="546"/>
      <c r="CS27" s="546"/>
      <c r="CT27" s="546"/>
      <c r="CU27" s="546"/>
      <c r="CV27" s="546"/>
      <c r="CW27" s="546"/>
      <c r="CX27" s="546"/>
      <c r="CY27" s="546"/>
      <c r="CZ27" s="546"/>
      <c r="DA27" s="546"/>
      <c r="DB27" s="546"/>
      <c r="DC27" s="546"/>
      <c r="DD27" s="546"/>
      <c r="DE27" s="546"/>
      <c r="DF27" s="546"/>
      <c r="DG27" s="546"/>
      <c r="DH27" s="546"/>
      <c r="DI27" s="546"/>
      <c r="DJ27" s="546"/>
      <c r="DK27" s="546"/>
      <c r="DL27" s="546"/>
      <c r="DM27" s="546"/>
      <c r="DN27" s="546"/>
      <c r="DO27" s="546"/>
      <c r="DP27" s="546"/>
      <c r="DQ27" s="546"/>
      <c r="DR27" s="546"/>
      <c r="DS27" s="546"/>
      <c r="DT27" s="546"/>
      <c r="DU27" s="546"/>
      <c r="DV27" s="546"/>
      <c r="DW27" s="546"/>
      <c r="DX27" s="546"/>
      <c r="DY27" s="546"/>
      <c r="DZ27" s="546"/>
      <c r="EA27" s="546"/>
      <c r="EB27" s="546"/>
      <c r="EC27" s="546"/>
      <c r="ED27" s="546"/>
      <c r="EE27" s="546"/>
      <c r="EF27" s="546"/>
      <c r="EG27" s="546"/>
      <c r="EH27" s="546"/>
      <c r="EI27" s="546"/>
      <c r="EJ27" s="546"/>
      <c r="EK27" s="546"/>
      <c r="EL27" s="546"/>
      <c r="EM27" s="546"/>
      <c r="EN27" s="546"/>
      <c r="EO27" s="546"/>
      <c r="EP27" s="546"/>
      <c r="EQ27" s="546"/>
      <c r="ER27" s="546"/>
      <c r="ES27" s="546"/>
      <c r="ET27" s="546"/>
      <c r="EU27" s="546"/>
      <c r="EV27" s="546"/>
      <c r="EW27" s="546"/>
      <c r="EX27" s="546"/>
      <c r="EY27" s="546"/>
      <c r="EZ27" s="546"/>
      <c r="FA27" s="546"/>
      <c r="FB27" s="546"/>
      <c r="FC27" s="546"/>
      <c r="FD27" s="546"/>
      <c r="FE27" s="546"/>
      <c r="FF27" s="546"/>
      <c r="FG27" s="546"/>
      <c r="FH27" s="546"/>
      <c r="FI27" s="546"/>
      <c r="FJ27" s="546"/>
      <c r="FK27" s="546"/>
      <c r="FL27" s="546"/>
      <c r="FM27" s="546"/>
      <c r="FN27" s="546"/>
      <c r="FO27" s="546"/>
      <c r="FP27" s="546"/>
      <c r="FQ27" s="546"/>
      <c r="FR27" s="546"/>
      <c r="FS27" s="546"/>
      <c r="FT27" s="546"/>
      <c r="FU27" s="546"/>
      <c r="FV27" s="546"/>
      <c r="FW27" s="546"/>
      <c r="FX27" s="546"/>
      <c r="FY27" s="546"/>
      <c r="FZ27" s="546"/>
      <c r="GA27" s="546"/>
      <c r="GB27" s="546"/>
      <c r="GC27" s="546"/>
      <c r="GD27" s="546"/>
      <c r="GE27" s="546"/>
      <c r="GF27" s="546"/>
      <c r="GG27" s="546"/>
      <c r="GH27" s="546"/>
      <c r="GI27" s="546"/>
      <c r="GJ27" s="546"/>
      <c r="GK27" s="546"/>
      <c r="GL27" s="546"/>
      <c r="GM27" s="546"/>
      <c r="GN27" s="546"/>
      <c r="GO27" s="546"/>
      <c r="GP27" s="546"/>
      <c r="GQ27" s="546"/>
      <c r="GR27" s="546"/>
      <c r="GS27" s="546"/>
      <c r="GT27" s="546"/>
      <c r="GU27" s="546"/>
      <c r="GV27" s="546"/>
      <c r="GW27" s="546"/>
      <c r="GX27" s="546"/>
      <c r="GY27" s="546"/>
      <c r="GZ27" s="546"/>
      <c r="HA27" s="546"/>
      <c r="HB27" s="546"/>
      <c r="HC27" s="546"/>
      <c r="HD27" s="546"/>
      <c r="HE27" s="546"/>
      <c r="HF27" s="546"/>
      <c r="HG27" s="546"/>
      <c r="HH27" s="546"/>
      <c r="HI27" s="546"/>
      <c r="HJ27" s="546"/>
      <c r="HK27" s="546"/>
      <c r="HL27" s="546"/>
      <c r="HM27" s="546"/>
      <c r="HN27" s="546"/>
      <c r="HO27" s="546"/>
      <c r="HP27" s="546"/>
      <c r="HQ27" s="546"/>
      <c r="HR27" s="546"/>
      <c r="HS27" s="546"/>
      <c r="HT27" s="546"/>
      <c r="HU27" s="546"/>
      <c r="HV27" s="546"/>
      <c r="HW27" s="546"/>
      <c r="HX27" s="546"/>
      <c r="HY27" s="546"/>
      <c r="HZ27" s="546"/>
      <c r="IA27" s="546"/>
      <c r="IB27" s="546"/>
      <c r="IC27" s="546"/>
      <c r="ID27" s="546"/>
      <c r="IE27" s="546"/>
      <c r="IF27" s="546"/>
      <c r="IG27" s="546"/>
      <c r="IH27" s="546"/>
      <c r="II27" s="546"/>
      <c r="IJ27" s="546"/>
      <c r="IK27" s="546"/>
      <c r="IL27" s="546"/>
    </row>
    <row r="28" spans="2:246" ht="15.5">
      <c r="B28" s="741"/>
      <c r="C28" s="745"/>
      <c r="D28" s="771"/>
      <c r="E28" s="741"/>
      <c r="F28" s="746"/>
      <c r="G28" s="741"/>
      <c r="H28" s="741"/>
      <c r="I28" s="748"/>
      <c r="J28" s="748"/>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46"/>
      <c r="AI28" s="546"/>
      <c r="AJ28" s="546"/>
      <c r="AK28" s="546"/>
      <c r="AL28" s="546"/>
      <c r="AM28" s="546"/>
      <c r="AN28" s="546"/>
      <c r="AO28" s="546"/>
      <c r="AP28" s="546"/>
      <c r="AQ28" s="546"/>
      <c r="AR28" s="546"/>
      <c r="AS28" s="546"/>
      <c r="AT28" s="546"/>
      <c r="AU28" s="546"/>
      <c r="AV28" s="546"/>
      <c r="AW28" s="546"/>
      <c r="AX28" s="546"/>
      <c r="AY28" s="546"/>
      <c r="AZ28" s="546"/>
      <c r="BA28" s="546"/>
      <c r="BB28" s="546"/>
      <c r="BC28" s="546"/>
      <c r="BD28" s="546"/>
      <c r="BE28" s="546"/>
      <c r="BF28" s="546"/>
      <c r="BG28" s="546"/>
      <c r="BH28" s="546"/>
      <c r="BI28" s="546"/>
      <c r="BJ28" s="546"/>
      <c r="BK28" s="546"/>
      <c r="BL28" s="546"/>
      <c r="BM28" s="546"/>
      <c r="BN28" s="546"/>
      <c r="BO28" s="546"/>
      <c r="BP28" s="546"/>
      <c r="BQ28" s="546"/>
      <c r="BR28" s="546"/>
      <c r="BS28" s="546"/>
      <c r="BT28" s="546"/>
      <c r="BU28" s="546"/>
      <c r="BV28" s="546"/>
      <c r="BW28" s="546"/>
      <c r="BX28" s="546"/>
      <c r="BY28" s="546"/>
      <c r="BZ28" s="546"/>
      <c r="CA28" s="546"/>
      <c r="CB28" s="546"/>
      <c r="CC28" s="546"/>
      <c r="CD28" s="546"/>
      <c r="CE28" s="546"/>
      <c r="CF28" s="546"/>
      <c r="CG28" s="546"/>
      <c r="CH28" s="546"/>
      <c r="CI28" s="546"/>
      <c r="CJ28" s="546"/>
      <c r="CK28" s="546"/>
      <c r="CL28" s="546"/>
      <c r="CM28" s="546"/>
      <c r="CN28" s="546"/>
      <c r="CO28" s="546"/>
      <c r="CP28" s="546"/>
      <c r="CQ28" s="546"/>
      <c r="CR28" s="546"/>
      <c r="CS28" s="546"/>
      <c r="CT28" s="546"/>
      <c r="CU28" s="546"/>
      <c r="CV28" s="546"/>
      <c r="CW28" s="546"/>
      <c r="CX28" s="546"/>
      <c r="CY28" s="546"/>
      <c r="CZ28" s="546"/>
      <c r="DA28" s="546"/>
      <c r="DB28" s="546"/>
      <c r="DC28" s="546"/>
      <c r="DD28" s="546"/>
      <c r="DE28" s="546"/>
      <c r="DF28" s="546"/>
      <c r="DG28" s="546"/>
      <c r="DH28" s="546"/>
      <c r="DI28" s="546"/>
      <c r="DJ28" s="546"/>
      <c r="DK28" s="546"/>
      <c r="DL28" s="546"/>
      <c r="DM28" s="546"/>
      <c r="DN28" s="546"/>
      <c r="DO28" s="546"/>
      <c r="DP28" s="546"/>
      <c r="DQ28" s="546"/>
      <c r="DR28" s="546"/>
      <c r="DS28" s="546"/>
      <c r="DT28" s="546"/>
      <c r="DU28" s="546"/>
      <c r="DV28" s="546"/>
      <c r="DW28" s="546"/>
      <c r="DX28" s="546"/>
      <c r="DY28" s="546"/>
      <c r="DZ28" s="546"/>
      <c r="EA28" s="546"/>
      <c r="EB28" s="546"/>
      <c r="EC28" s="546"/>
      <c r="ED28" s="546"/>
      <c r="EE28" s="546"/>
      <c r="EF28" s="546"/>
      <c r="EG28" s="546"/>
      <c r="EH28" s="546"/>
      <c r="EI28" s="546"/>
      <c r="EJ28" s="546"/>
      <c r="EK28" s="546"/>
      <c r="EL28" s="546"/>
      <c r="EM28" s="546"/>
      <c r="EN28" s="546"/>
      <c r="EO28" s="546"/>
      <c r="EP28" s="546"/>
      <c r="EQ28" s="546"/>
      <c r="ER28" s="546"/>
      <c r="ES28" s="546"/>
      <c r="ET28" s="546"/>
      <c r="EU28" s="546"/>
      <c r="EV28" s="546"/>
      <c r="EW28" s="546"/>
      <c r="EX28" s="546"/>
      <c r="EY28" s="546"/>
      <c r="EZ28" s="546"/>
      <c r="FA28" s="546"/>
      <c r="FB28" s="546"/>
      <c r="FC28" s="546"/>
      <c r="FD28" s="546"/>
      <c r="FE28" s="546"/>
      <c r="FF28" s="546"/>
      <c r="FG28" s="546"/>
      <c r="FH28" s="546"/>
      <c r="FI28" s="546"/>
      <c r="FJ28" s="546"/>
      <c r="FK28" s="546"/>
      <c r="FL28" s="546"/>
      <c r="FM28" s="546"/>
      <c r="FN28" s="546"/>
      <c r="FO28" s="546"/>
      <c r="FP28" s="546"/>
      <c r="FQ28" s="546"/>
      <c r="FR28" s="546"/>
      <c r="FS28" s="546"/>
      <c r="FT28" s="546"/>
      <c r="FU28" s="546"/>
      <c r="FV28" s="546"/>
      <c r="FW28" s="546"/>
      <c r="FX28" s="546"/>
      <c r="FY28" s="546"/>
      <c r="FZ28" s="546"/>
      <c r="GA28" s="546"/>
      <c r="GB28" s="546"/>
      <c r="GC28" s="546"/>
      <c r="GD28" s="546"/>
      <c r="GE28" s="546"/>
      <c r="GF28" s="546"/>
      <c r="GG28" s="546"/>
      <c r="GH28" s="546"/>
      <c r="GI28" s="546"/>
      <c r="GJ28" s="546"/>
      <c r="GK28" s="546"/>
      <c r="GL28" s="546"/>
      <c r="GM28" s="546"/>
      <c r="GN28" s="546"/>
      <c r="GO28" s="546"/>
      <c r="GP28" s="546"/>
      <c r="GQ28" s="546"/>
      <c r="GR28" s="546"/>
      <c r="GS28" s="546"/>
      <c r="GT28" s="546"/>
      <c r="GU28" s="546"/>
      <c r="GV28" s="546"/>
      <c r="GW28" s="546"/>
      <c r="GX28" s="546"/>
      <c r="GY28" s="546"/>
      <c r="GZ28" s="546"/>
      <c r="HA28" s="546"/>
      <c r="HB28" s="546"/>
      <c r="HC28" s="546"/>
      <c r="HD28" s="546"/>
      <c r="HE28" s="546"/>
      <c r="HF28" s="546"/>
      <c r="HG28" s="546"/>
      <c r="HH28" s="546"/>
      <c r="HI28" s="546"/>
      <c r="HJ28" s="546"/>
      <c r="HK28" s="546"/>
      <c r="HL28" s="546"/>
      <c r="HM28" s="546"/>
      <c r="HN28" s="546"/>
      <c r="HO28" s="546"/>
      <c r="HP28" s="546"/>
      <c r="HQ28" s="546"/>
      <c r="HR28" s="546"/>
      <c r="HS28" s="546"/>
      <c r="HT28" s="546"/>
      <c r="HU28" s="546"/>
      <c r="HV28" s="546"/>
      <c r="HW28" s="546"/>
      <c r="HX28" s="546"/>
      <c r="HY28" s="546"/>
      <c r="HZ28" s="546"/>
      <c r="IA28" s="546"/>
      <c r="IB28" s="546"/>
      <c r="IC28" s="546"/>
      <c r="ID28" s="546"/>
      <c r="IE28" s="546"/>
      <c r="IF28" s="546"/>
      <c r="IG28" s="546"/>
      <c r="IH28" s="546"/>
      <c r="II28" s="546"/>
      <c r="IJ28" s="546"/>
      <c r="IK28" s="546"/>
      <c r="IL28" s="546"/>
    </row>
    <row r="29" spans="2:246" ht="15.5">
      <c r="B29" s="741"/>
      <c r="C29" s="745"/>
      <c r="D29" s="771"/>
      <c r="E29" s="741"/>
      <c r="F29" s="746"/>
      <c r="G29" s="741"/>
      <c r="H29" s="741"/>
      <c r="I29" s="748"/>
      <c r="J29" s="748"/>
      <c r="K29" s="25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46"/>
      <c r="AI29" s="546"/>
      <c r="AJ29" s="546"/>
      <c r="AK29" s="546"/>
      <c r="AL29" s="546"/>
      <c r="AM29" s="546"/>
      <c r="AN29" s="546"/>
      <c r="AO29" s="546"/>
      <c r="AP29" s="546"/>
      <c r="AQ29" s="546"/>
      <c r="AR29" s="546"/>
      <c r="AS29" s="546"/>
      <c r="AT29" s="546"/>
      <c r="AU29" s="546"/>
      <c r="AV29" s="546"/>
      <c r="AW29" s="546"/>
      <c r="AX29" s="546"/>
      <c r="AY29" s="546"/>
      <c r="AZ29" s="546"/>
      <c r="BA29" s="546"/>
      <c r="BB29" s="546"/>
      <c r="BC29" s="546"/>
      <c r="BD29" s="546"/>
      <c r="BE29" s="546"/>
      <c r="BF29" s="546"/>
      <c r="BG29" s="546"/>
      <c r="BH29" s="546"/>
      <c r="BI29" s="546"/>
      <c r="BJ29" s="546"/>
      <c r="BK29" s="546"/>
      <c r="BL29" s="546"/>
      <c r="BM29" s="546"/>
      <c r="BN29" s="546"/>
      <c r="BO29" s="546"/>
      <c r="BP29" s="546"/>
      <c r="BQ29" s="546"/>
      <c r="BR29" s="546"/>
      <c r="BS29" s="546"/>
      <c r="BT29" s="546"/>
      <c r="BU29" s="546"/>
      <c r="BV29" s="546"/>
      <c r="BW29" s="546"/>
      <c r="BX29" s="546"/>
      <c r="BY29" s="546"/>
      <c r="BZ29" s="546"/>
      <c r="CA29" s="546"/>
      <c r="CB29" s="546"/>
      <c r="CC29" s="546"/>
      <c r="CD29" s="546"/>
      <c r="CE29" s="546"/>
      <c r="CF29" s="546"/>
      <c r="CG29" s="546"/>
      <c r="CH29" s="546"/>
      <c r="CI29" s="546"/>
      <c r="CJ29" s="546"/>
      <c r="CK29" s="546"/>
      <c r="CL29" s="546"/>
      <c r="CM29" s="546"/>
      <c r="CN29" s="546"/>
      <c r="CO29" s="546"/>
      <c r="CP29" s="546"/>
      <c r="CQ29" s="546"/>
      <c r="CR29" s="546"/>
      <c r="CS29" s="546"/>
      <c r="CT29" s="546"/>
      <c r="CU29" s="546"/>
      <c r="CV29" s="546"/>
      <c r="CW29" s="546"/>
      <c r="CX29" s="546"/>
      <c r="CY29" s="546"/>
      <c r="CZ29" s="546"/>
      <c r="DA29" s="546"/>
      <c r="DB29" s="546"/>
      <c r="DC29" s="546"/>
      <c r="DD29" s="546"/>
      <c r="DE29" s="546"/>
      <c r="DF29" s="546"/>
      <c r="DG29" s="546"/>
      <c r="DH29" s="546"/>
      <c r="DI29" s="546"/>
      <c r="DJ29" s="546"/>
      <c r="DK29" s="546"/>
      <c r="DL29" s="546"/>
      <c r="DM29" s="546"/>
      <c r="DN29" s="546"/>
      <c r="DO29" s="546"/>
      <c r="DP29" s="546"/>
      <c r="DQ29" s="546"/>
      <c r="DR29" s="546"/>
      <c r="DS29" s="546"/>
      <c r="DT29" s="546"/>
      <c r="DU29" s="546"/>
      <c r="DV29" s="546"/>
      <c r="DW29" s="546"/>
      <c r="DX29" s="546"/>
      <c r="DY29" s="546"/>
      <c r="DZ29" s="546"/>
      <c r="EA29" s="546"/>
      <c r="EB29" s="546"/>
      <c r="EC29" s="546"/>
      <c r="ED29" s="546"/>
      <c r="EE29" s="546"/>
      <c r="EF29" s="546"/>
      <c r="EG29" s="546"/>
      <c r="EH29" s="546"/>
      <c r="EI29" s="546"/>
      <c r="EJ29" s="546"/>
      <c r="EK29" s="546"/>
      <c r="EL29" s="546"/>
      <c r="EM29" s="546"/>
      <c r="EN29" s="546"/>
      <c r="EO29" s="546"/>
      <c r="EP29" s="546"/>
      <c r="EQ29" s="546"/>
      <c r="ER29" s="546"/>
      <c r="ES29" s="546"/>
      <c r="ET29" s="546"/>
      <c r="EU29" s="546"/>
      <c r="EV29" s="546"/>
      <c r="EW29" s="546"/>
      <c r="EX29" s="546"/>
      <c r="EY29" s="546"/>
      <c r="EZ29" s="546"/>
      <c r="FA29" s="546"/>
      <c r="FB29" s="546"/>
      <c r="FC29" s="546"/>
      <c r="FD29" s="546"/>
      <c r="FE29" s="546"/>
      <c r="FF29" s="546"/>
      <c r="FG29" s="546"/>
      <c r="FH29" s="546"/>
      <c r="FI29" s="546"/>
      <c r="FJ29" s="546"/>
      <c r="FK29" s="546"/>
      <c r="FL29" s="546"/>
      <c r="FM29" s="546"/>
      <c r="FN29" s="546"/>
      <c r="FO29" s="546"/>
      <c r="FP29" s="546"/>
      <c r="FQ29" s="546"/>
      <c r="FR29" s="546"/>
      <c r="FS29" s="546"/>
      <c r="FT29" s="546"/>
      <c r="FU29" s="546"/>
      <c r="FV29" s="546"/>
      <c r="FW29" s="546"/>
      <c r="FX29" s="546"/>
      <c r="FY29" s="546"/>
      <c r="FZ29" s="546"/>
      <c r="GA29" s="546"/>
      <c r="GB29" s="546"/>
      <c r="GC29" s="546"/>
      <c r="GD29" s="546"/>
      <c r="GE29" s="546"/>
      <c r="GF29" s="546"/>
      <c r="GG29" s="546"/>
      <c r="GH29" s="546"/>
      <c r="GI29" s="546"/>
      <c r="GJ29" s="546"/>
      <c r="GK29" s="546"/>
      <c r="GL29" s="546"/>
      <c r="GM29" s="546"/>
      <c r="GN29" s="546"/>
      <c r="GO29" s="546"/>
      <c r="GP29" s="546"/>
      <c r="GQ29" s="546"/>
      <c r="GR29" s="546"/>
      <c r="GS29" s="546"/>
      <c r="GT29" s="546"/>
      <c r="GU29" s="546"/>
      <c r="GV29" s="546"/>
      <c r="GW29" s="546"/>
      <c r="GX29" s="546"/>
      <c r="GY29" s="546"/>
      <c r="GZ29" s="546"/>
      <c r="HA29" s="546"/>
      <c r="HB29" s="546"/>
      <c r="HC29" s="546"/>
      <c r="HD29" s="546"/>
      <c r="HE29" s="546"/>
      <c r="HF29" s="546"/>
      <c r="HG29" s="546"/>
      <c r="HH29" s="546"/>
      <c r="HI29" s="546"/>
      <c r="HJ29" s="546"/>
      <c r="HK29" s="546"/>
      <c r="HL29" s="546"/>
      <c r="HM29" s="546"/>
      <c r="HN29" s="546"/>
      <c r="HO29" s="546"/>
      <c r="HP29" s="546"/>
      <c r="HQ29" s="546"/>
      <c r="HR29" s="546"/>
      <c r="HS29" s="546"/>
      <c r="HT29" s="546"/>
      <c r="HU29" s="546"/>
      <c r="HV29" s="546"/>
      <c r="HW29" s="546"/>
      <c r="HX29" s="546"/>
      <c r="HY29" s="546"/>
      <c r="HZ29" s="546"/>
      <c r="IA29" s="546"/>
      <c r="IB29" s="546"/>
      <c r="IC29" s="546"/>
      <c r="ID29" s="546"/>
      <c r="IE29" s="546"/>
      <c r="IF29" s="546"/>
      <c r="IG29" s="546"/>
      <c r="IH29" s="546"/>
      <c r="II29" s="546"/>
      <c r="IJ29" s="546"/>
      <c r="IK29" s="546"/>
      <c r="IL29" s="546"/>
    </row>
    <row r="30" spans="2:246" ht="15.5">
      <c r="B30" s="741"/>
      <c r="C30" s="745"/>
      <c r="D30" s="771"/>
      <c r="E30" s="741"/>
      <c r="F30" s="746"/>
      <c r="G30" s="741"/>
      <c r="H30" s="741"/>
      <c r="I30" s="748"/>
      <c r="J30" s="748"/>
    </row>
    <row r="31" spans="2:246" ht="15.5">
      <c r="B31" s="741"/>
      <c r="C31" s="745"/>
      <c r="D31" s="771"/>
      <c r="E31" s="741"/>
      <c r="F31" s="746"/>
      <c r="G31" s="741"/>
      <c r="H31" s="741"/>
      <c r="I31" s="748"/>
      <c r="J31" s="748"/>
      <c r="K31" s="256"/>
      <c r="L31" s="256"/>
      <c r="M31" s="256"/>
      <c r="N31" s="256"/>
    </row>
    <row r="32" spans="2:246" ht="13">
      <c r="B32" s="741"/>
      <c r="C32" s="745"/>
      <c r="D32" s="743"/>
      <c r="E32" s="741"/>
      <c r="F32" s="746"/>
      <c r="G32" s="741"/>
      <c r="H32" s="741"/>
      <c r="I32" s="748"/>
      <c r="J32" s="748"/>
      <c r="K32" s="546"/>
      <c r="L32" s="546"/>
      <c r="M32" s="256"/>
      <c r="N32" s="546"/>
      <c r="O32" s="546"/>
      <c r="P32" s="546"/>
      <c r="Q32" s="546"/>
      <c r="R32" s="546"/>
      <c r="S32" s="546"/>
      <c r="T32" s="546"/>
      <c r="U32" s="546"/>
      <c r="V32" s="546"/>
      <c r="W32" s="546"/>
      <c r="X32" s="546"/>
      <c r="Y32" s="546"/>
      <c r="Z32" s="546"/>
      <c r="AA32" s="546"/>
      <c r="AB32" s="546"/>
      <c r="AC32" s="546"/>
      <c r="AD32" s="546"/>
      <c r="AE32" s="546"/>
      <c r="AF32" s="546"/>
      <c r="AG32" s="546"/>
      <c r="AH32" s="546"/>
      <c r="AI32" s="546"/>
      <c r="AJ32" s="546"/>
      <c r="AK32" s="546"/>
      <c r="AL32" s="546"/>
      <c r="AM32" s="546"/>
      <c r="AN32" s="546"/>
      <c r="AO32" s="546"/>
      <c r="AP32" s="546"/>
      <c r="AQ32" s="546"/>
      <c r="AR32" s="546"/>
      <c r="AS32" s="546"/>
      <c r="AT32" s="546"/>
      <c r="AU32" s="546"/>
      <c r="AV32" s="546"/>
      <c r="AW32" s="546"/>
      <c r="AX32" s="546"/>
      <c r="AY32" s="546"/>
      <c r="AZ32" s="546"/>
      <c r="BA32" s="546"/>
      <c r="BB32" s="546"/>
      <c r="BC32" s="546"/>
      <c r="BD32" s="546"/>
      <c r="BE32" s="546"/>
      <c r="BF32" s="546"/>
      <c r="BG32" s="546"/>
      <c r="BH32" s="546"/>
      <c r="BI32" s="546"/>
      <c r="BJ32" s="546"/>
      <c r="BK32" s="546"/>
      <c r="BL32" s="546"/>
      <c r="BM32" s="546"/>
      <c r="BN32" s="546"/>
      <c r="BO32" s="546"/>
      <c r="BP32" s="546"/>
      <c r="BQ32" s="546"/>
      <c r="BR32" s="546"/>
      <c r="BS32" s="546"/>
      <c r="BT32" s="546"/>
      <c r="BU32" s="546"/>
      <c r="BV32" s="546"/>
      <c r="BW32" s="546"/>
      <c r="BX32" s="546"/>
      <c r="BY32" s="546"/>
      <c r="BZ32" s="546"/>
      <c r="CA32" s="546"/>
      <c r="CB32" s="546"/>
      <c r="CC32" s="546"/>
      <c r="CD32" s="546"/>
      <c r="CE32" s="546"/>
      <c r="CF32" s="546"/>
      <c r="CG32" s="546"/>
      <c r="CH32" s="546"/>
      <c r="CI32" s="546"/>
      <c r="CJ32" s="546"/>
      <c r="CK32" s="546"/>
      <c r="CL32" s="546"/>
      <c r="CM32" s="546"/>
      <c r="CN32" s="546"/>
      <c r="CO32" s="546"/>
      <c r="CP32" s="546"/>
      <c r="CQ32" s="546"/>
      <c r="CR32" s="546"/>
      <c r="CS32" s="546"/>
      <c r="CT32" s="546"/>
      <c r="CU32" s="546"/>
      <c r="CV32" s="546"/>
      <c r="CW32" s="546"/>
      <c r="CX32" s="546"/>
      <c r="CY32" s="546"/>
      <c r="CZ32" s="546"/>
      <c r="DA32" s="546"/>
      <c r="DB32" s="546"/>
      <c r="DC32" s="546"/>
      <c r="DD32" s="546"/>
      <c r="DE32" s="546"/>
      <c r="DF32" s="546"/>
      <c r="DG32" s="546"/>
      <c r="DH32" s="546"/>
      <c r="DI32" s="546"/>
      <c r="DJ32" s="546"/>
      <c r="DK32" s="546"/>
      <c r="DL32" s="546"/>
      <c r="DM32" s="546"/>
      <c r="DN32" s="546"/>
      <c r="DO32" s="546"/>
      <c r="DP32" s="546"/>
      <c r="DQ32" s="546"/>
      <c r="DR32" s="546"/>
      <c r="DS32" s="546"/>
      <c r="DT32" s="546"/>
      <c r="DU32" s="546"/>
      <c r="DV32" s="546"/>
      <c r="DW32" s="546"/>
      <c r="DX32" s="546"/>
      <c r="DY32" s="546"/>
      <c r="DZ32" s="546"/>
      <c r="EA32" s="546"/>
      <c r="EB32" s="546"/>
      <c r="EC32" s="546"/>
      <c r="ED32" s="546"/>
      <c r="EE32" s="546"/>
      <c r="EF32" s="546"/>
      <c r="EG32" s="546"/>
      <c r="EH32" s="546"/>
      <c r="EI32" s="546"/>
      <c r="EJ32" s="546"/>
      <c r="EK32" s="546"/>
      <c r="EL32" s="546"/>
      <c r="EM32" s="546"/>
      <c r="EN32" s="546"/>
      <c r="EO32" s="546"/>
      <c r="EP32" s="546"/>
      <c r="EQ32" s="546"/>
      <c r="ER32" s="546"/>
      <c r="ES32" s="546"/>
      <c r="ET32" s="546"/>
      <c r="EU32" s="546"/>
      <c r="EV32" s="546"/>
      <c r="EW32" s="546"/>
      <c r="EX32" s="546"/>
      <c r="EY32" s="546"/>
      <c r="EZ32" s="546"/>
      <c r="FA32" s="546"/>
      <c r="FB32" s="546"/>
      <c r="FC32" s="546"/>
      <c r="FD32" s="546"/>
      <c r="FE32" s="546"/>
      <c r="FF32" s="546"/>
      <c r="FG32" s="546"/>
      <c r="FH32" s="546"/>
      <c r="FI32" s="546"/>
      <c r="FJ32" s="546"/>
      <c r="FK32" s="546"/>
      <c r="FL32" s="546"/>
      <c r="FM32" s="546"/>
      <c r="FN32" s="546"/>
      <c r="FO32" s="546"/>
      <c r="FP32" s="546"/>
      <c r="FQ32" s="546"/>
      <c r="FR32" s="546"/>
      <c r="FS32" s="546"/>
      <c r="FT32" s="546"/>
      <c r="FU32" s="546"/>
      <c r="FV32" s="546"/>
      <c r="FW32" s="546"/>
      <c r="FX32" s="546"/>
      <c r="FY32" s="546"/>
      <c r="FZ32" s="546"/>
      <c r="GA32" s="546"/>
      <c r="GB32" s="546"/>
      <c r="GC32" s="546"/>
      <c r="GD32" s="546"/>
      <c r="GE32" s="546"/>
      <c r="GF32" s="546"/>
      <c r="GG32" s="546"/>
      <c r="GH32" s="546"/>
      <c r="GI32" s="546"/>
      <c r="GJ32" s="546"/>
      <c r="GK32" s="546"/>
      <c r="GL32" s="546"/>
      <c r="GM32" s="546"/>
      <c r="GN32" s="546"/>
      <c r="GO32" s="546"/>
      <c r="GP32" s="546"/>
      <c r="GQ32" s="546"/>
      <c r="GR32" s="546"/>
      <c r="GS32" s="546"/>
      <c r="GT32" s="546"/>
      <c r="GU32" s="546"/>
      <c r="GV32" s="546"/>
      <c r="GW32" s="546"/>
      <c r="GX32" s="546"/>
      <c r="GY32" s="546"/>
      <c r="GZ32" s="546"/>
      <c r="HA32" s="546"/>
      <c r="HB32" s="546"/>
      <c r="HC32" s="546"/>
      <c r="HD32" s="546"/>
      <c r="HE32" s="546"/>
      <c r="HF32" s="546"/>
      <c r="HG32" s="546"/>
      <c r="HH32" s="546"/>
      <c r="HI32" s="546"/>
      <c r="HJ32" s="546"/>
      <c r="HK32" s="546"/>
      <c r="HL32" s="546"/>
      <c r="HM32" s="546"/>
      <c r="HN32" s="546"/>
      <c r="HO32" s="546"/>
      <c r="HP32" s="546"/>
      <c r="HQ32" s="546"/>
      <c r="HR32" s="546"/>
      <c r="HS32" s="546"/>
      <c r="HT32" s="546"/>
      <c r="HU32" s="546"/>
      <c r="HV32" s="546"/>
      <c r="HW32" s="546"/>
      <c r="HX32" s="546"/>
      <c r="HY32" s="546"/>
      <c r="HZ32" s="546"/>
      <c r="IA32" s="546"/>
      <c r="IB32" s="546"/>
      <c r="IC32" s="546"/>
      <c r="ID32" s="546"/>
      <c r="IE32" s="546"/>
      <c r="IF32" s="546"/>
      <c r="IG32" s="546"/>
      <c r="IH32" s="546"/>
      <c r="II32" s="546"/>
      <c r="IJ32" s="546"/>
      <c r="IK32" s="546"/>
      <c r="IL32" s="546"/>
    </row>
    <row r="33" spans="2:246" ht="13">
      <c r="B33" s="741"/>
      <c r="C33" s="745"/>
      <c r="D33" s="743"/>
      <c r="E33" s="741"/>
      <c r="F33" s="746"/>
      <c r="G33" s="746"/>
      <c r="H33" s="741"/>
      <c r="I33" s="748"/>
      <c r="J33" s="748"/>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c r="AI33" s="546"/>
      <c r="AJ33" s="546"/>
      <c r="AK33" s="546"/>
      <c r="AL33" s="546"/>
      <c r="AM33" s="546"/>
      <c r="AN33" s="546"/>
      <c r="AO33" s="546"/>
      <c r="AP33" s="546"/>
      <c r="AQ33" s="546"/>
      <c r="AR33" s="546"/>
      <c r="AS33" s="546"/>
      <c r="AT33" s="546"/>
      <c r="AU33" s="546"/>
      <c r="AV33" s="546"/>
      <c r="AW33" s="546"/>
      <c r="AX33" s="546"/>
      <c r="AY33" s="546"/>
      <c r="AZ33" s="546"/>
      <c r="BA33" s="546"/>
      <c r="BB33" s="546"/>
      <c r="BC33" s="546"/>
      <c r="BD33" s="546"/>
      <c r="BE33" s="546"/>
      <c r="BF33" s="546"/>
      <c r="BG33" s="546"/>
      <c r="BH33" s="546"/>
      <c r="BI33" s="546"/>
      <c r="BJ33" s="546"/>
      <c r="BK33" s="546"/>
      <c r="BL33" s="546"/>
      <c r="BM33" s="546"/>
      <c r="BN33" s="546"/>
      <c r="BO33" s="546"/>
      <c r="BP33" s="546"/>
      <c r="BQ33" s="546"/>
      <c r="BR33" s="546"/>
      <c r="BS33" s="546"/>
      <c r="BT33" s="546"/>
      <c r="BU33" s="546"/>
      <c r="BV33" s="546"/>
      <c r="BW33" s="546"/>
      <c r="BX33" s="546"/>
      <c r="BY33" s="546"/>
      <c r="BZ33" s="546"/>
      <c r="CA33" s="546"/>
      <c r="CB33" s="546"/>
      <c r="CC33" s="546"/>
      <c r="CD33" s="546"/>
      <c r="CE33" s="546"/>
      <c r="CF33" s="546"/>
      <c r="CG33" s="546"/>
      <c r="CH33" s="546"/>
      <c r="CI33" s="546"/>
      <c r="CJ33" s="546"/>
      <c r="CK33" s="546"/>
      <c r="CL33" s="546"/>
      <c r="CM33" s="546"/>
      <c r="CN33" s="546"/>
      <c r="CO33" s="546"/>
      <c r="CP33" s="546"/>
      <c r="CQ33" s="546"/>
      <c r="CR33" s="546"/>
      <c r="CS33" s="546"/>
      <c r="CT33" s="546"/>
      <c r="CU33" s="546"/>
      <c r="CV33" s="546"/>
      <c r="CW33" s="546"/>
      <c r="CX33" s="546"/>
      <c r="CY33" s="546"/>
      <c r="CZ33" s="546"/>
      <c r="DA33" s="546"/>
      <c r="DB33" s="546"/>
      <c r="DC33" s="546"/>
      <c r="DD33" s="546"/>
      <c r="DE33" s="546"/>
      <c r="DF33" s="546"/>
      <c r="DG33" s="546"/>
      <c r="DH33" s="546"/>
      <c r="DI33" s="546"/>
      <c r="DJ33" s="546"/>
      <c r="DK33" s="546"/>
      <c r="DL33" s="546"/>
      <c r="DM33" s="546"/>
      <c r="DN33" s="546"/>
      <c r="DO33" s="546"/>
      <c r="DP33" s="546"/>
      <c r="DQ33" s="546"/>
      <c r="DR33" s="546"/>
      <c r="DS33" s="546"/>
      <c r="DT33" s="546"/>
      <c r="DU33" s="546"/>
      <c r="DV33" s="546"/>
      <c r="DW33" s="546"/>
      <c r="DX33" s="546"/>
      <c r="DY33" s="546"/>
      <c r="DZ33" s="546"/>
      <c r="EA33" s="546"/>
      <c r="EB33" s="546"/>
      <c r="EC33" s="546"/>
      <c r="ED33" s="546"/>
      <c r="EE33" s="546"/>
      <c r="EF33" s="546"/>
      <c r="EG33" s="546"/>
      <c r="EH33" s="546"/>
      <c r="EI33" s="546"/>
      <c r="EJ33" s="546"/>
      <c r="EK33" s="546"/>
      <c r="EL33" s="546"/>
      <c r="EM33" s="546"/>
      <c r="EN33" s="546"/>
      <c r="EO33" s="546"/>
      <c r="EP33" s="546"/>
      <c r="EQ33" s="546"/>
      <c r="ER33" s="546"/>
      <c r="ES33" s="546"/>
      <c r="ET33" s="546"/>
      <c r="EU33" s="546"/>
      <c r="EV33" s="546"/>
      <c r="EW33" s="546"/>
      <c r="EX33" s="546"/>
      <c r="EY33" s="546"/>
      <c r="EZ33" s="546"/>
      <c r="FA33" s="546"/>
      <c r="FB33" s="546"/>
      <c r="FC33" s="546"/>
      <c r="FD33" s="546"/>
      <c r="FE33" s="546"/>
      <c r="FF33" s="546"/>
      <c r="FG33" s="546"/>
      <c r="FH33" s="546"/>
      <c r="FI33" s="546"/>
      <c r="FJ33" s="546"/>
      <c r="FK33" s="546"/>
      <c r="FL33" s="546"/>
      <c r="FM33" s="546"/>
      <c r="FN33" s="546"/>
      <c r="FO33" s="546"/>
      <c r="FP33" s="546"/>
      <c r="FQ33" s="546"/>
      <c r="FR33" s="546"/>
      <c r="FS33" s="546"/>
      <c r="FT33" s="546"/>
      <c r="FU33" s="546"/>
      <c r="FV33" s="546"/>
      <c r="FW33" s="546"/>
      <c r="FX33" s="546"/>
      <c r="FY33" s="546"/>
      <c r="FZ33" s="546"/>
      <c r="GA33" s="546"/>
      <c r="GB33" s="546"/>
      <c r="GC33" s="546"/>
      <c r="GD33" s="546"/>
      <c r="GE33" s="546"/>
      <c r="GF33" s="546"/>
      <c r="GG33" s="546"/>
      <c r="GH33" s="546"/>
      <c r="GI33" s="546"/>
      <c r="GJ33" s="546"/>
      <c r="GK33" s="546"/>
      <c r="GL33" s="546"/>
      <c r="GM33" s="546"/>
      <c r="GN33" s="546"/>
      <c r="GO33" s="546"/>
      <c r="GP33" s="546"/>
      <c r="GQ33" s="546"/>
      <c r="GR33" s="546"/>
      <c r="GS33" s="546"/>
      <c r="GT33" s="546"/>
      <c r="GU33" s="546"/>
      <c r="GV33" s="546"/>
      <c r="GW33" s="546"/>
      <c r="GX33" s="546"/>
      <c r="GY33" s="546"/>
      <c r="GZ33" s="546"/>
      <c r="HA33" s="546"/>
      <c r="HB33" s="546"/>
      <c r="HC33" s="546"/>
      <c r="HD33" s="546"/>
      <c r="HE33" s="546"/>
      <c r="HF33" s="546"/>
      <c r="HG33" s="546"/>
      <c r="HH33" s="546"/>
      <c r="HI33" s="546"/>
      <c r="HJ33" s="546"/>
      <c r="HK33" s="546"/>
      <c r="HL33" s="546"/>
      <c r="HM33" s="546"/>
      <c r="HN33" s="546"/>
      <c r="HO33" s="546"/>
      <c r="HP33" s="546"/>
      <c r="HQ33" s="546"/>
      <c r="HR33" s="546"/>
      <c r="HS33" s="546"/>
      <c r="HT33" s="546"/>
      <c r="HU33" s="546"/>
      <c r="HV33" s="546"/>
      <c r="HW33" s="546"/>
      <c r="HX33" s="546"/>
      <c r="HY33" s="546"/>
      <c r="HZ33" s="546"/>
      <c r="IA33" s="546"/>
      <c r="IB33" s="546"/>
      <c r="IC33" s="546"/>
      <c r="ID33" s="546"/>
      <c r="IE33" s="546"/>
      <c r="IF33" s="546"/>
      <c r="IG33" s="546"/>
      <c r="IH33" s="546"/>
      <c r="II33" s="546"/>
      <c r="IJ33" s="546"/>
      <c r="IK33" s="546"/>
      <c r="IL33" s="546"/>
    </row>
    <row r="34" spans="2:246" ht="13">
      <c r="B34" s="741"/>
      <c r="C34" s="745"/>
      <c r="D34" s="743"/>
      <c r="E34" s="741"/>
      <c r="F34" s="746"/>
      <c r="G34" s="746"/>
      <c r="H34" s="741"/>
      <c r="I34" s="748"/>
      <c r="J34" s="748"/>
      <c r="K34" s="256"/>
      <c r="L34" s="547"/>
      <c r="M34" s="547"/>
      <c r="N34" s="547"/>
      <c r="O34" s="547"/>
      <c r="P34" s="547"/>
      <c r="Q34" s="547"/>
      <c r="R34" s="547"/>
      <c r="S34" s="547"/>
      <c r="T34" s="547"/>
      <c r="U34" s="547"/>
      <c r="V34" s="547"/>
      <c r="W34" s="547"/>
      <c r="X34" s="547"/>
      <c r="Y34" s="547"/>
      <c r="Z34" s="547"/>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c r="BI34" s="547"/>
      <c r="BJ34" s="547"/>
      <c r="BK34" s="547"/>
      <c r="BL34" s="547"/>
      <c r="BM34" s="547"/>
      <c r="BN34" s="547"/>
      <c r="BO34" s="547"/>
      <c r="BP34" s="547"/>
      <c r="BQ34" s="547"/>
      <c r="BR34" s="547"/>
      <c r="BS34" s="547"/>
      <c r="BT34" s="547"/>
      <c r="BU34" s="547"/>
      <c r="BV34" s="547"/>
      <c r="BW34" s="547"/>
      <c r="BX34" s="547"/>
      <c r="BY34" s="547"/>
      <c r="BZ34" s="547"/>
      <c r="CA34" s="547"/>
      <c r="CB34" s="547"/>
      <c r="CC34" s="547"/>
      <c r="CD34" s="547"/>
      <c r="CE34" s="547"/>
      <c r="CF34" s="547"/>
      <c r="CG34" s="547"/>
      <c r="CH34" s="547"/>
      <c r="CI34" s="547"/>
      <c r="CJ34" s="547"/>
      <c r="CK34" s="547"/>
      <c r="CL34" s="547"/>
      <c r="CM34" s="547"/>
      <c r="CN34" s="547"/>
      <c r="CO34" s="547"/>
      <c r="CP34" s="547"/>
      <c r="CQ34" s="547"/>
      <c r="CR34" s="547"/>
      <c r="CS34" s="547"/>
      <c r="CT34" s="547"/>
      <c r="CU34" s="547"/>
      <c r="CV34" s="547"/>
      <c r="CW34" s="547"/>
      <c r="CX34" s="547"/>
      <c r="CY34" s="547"/>
      <c r="CZ34" s="547"/>
      <c r="DA34" s="547"/>
      <c r="DB34" s="547"/>
      <c r="DC34" s="547"/>
      <c r="DD34" s="547"/>
      <c r="DE34" s="547"/>
      <c r="DF34" s="547"/>
      <c r="DG34" s="547"/>
      <c r="DH34" s="547"/>
      <c r="DI34" s="547"/>
      <c r="DJ34" s="547"/>
      <c r="DK34" s="547"/>
      <c r="DL34" s="547"/>
      <c r="DM34" s="547"/>
      <c r="DN34" s="547"/>
      <c r="DO34" s="547"/>
      <c r="DP34" s="547"/>
      <c r="DQ34" s="547"/>
      <c r="DR34" s="547"/>
      <c r="DS34" s="547"/>
      <c r="DT34" s="547"/>
      <c r="DU34" s="547"/>
      <c r="DV34" s="547"/>
      <c r="DW34" s="547"/>
      <c r="DX34" s="547"/>
      <c r="DY34" s="547"/>
      <c r="DZ34" s="547"/>
      <c r="EA34" s="547"/>
      <c r="EB34" s="547"/>
      <c r="EC34" s="547"/>
      <c r="ED34" s="547"/>
      <c r="EE34" s="547"/>
      <c r="EF34" s="547"/>
      <c r="EG34" s="547"/>
      <c r="EH34" s="547"/>
      <c r="EI34" s="547"/>
      <c r="EJ34" s="547"/>
      <c r="EK34" s="547"/>
      <c r="EL34" s="547"/>
      <c r="EM34" s="547"/>
      <c r="EN34" s="547"/>
      <c r="EO34" s="547"/>
      <c r="EP34" s="547"/>
      <c r="EQ34" s="547"/>
      <c r="ER34" s="547"/>
      <c r="ES34" s="547"/>
      <c r="ET34" s="547"/>
      <c r="EU34" s="547"/>
      <c r="EV34" s="547"/>
      <c r="EW34" s="547"/>
      <c r="EX34" s="547"/>
      <c r="EY34" s="547"/>
      <c r="EZ34" s="547"/>
      <c r="FA34" s="547"/>
      <c r="FB34" s="547"/>
      <c r="FC34" s="547"/>
      <c r="FD34" s="547"/>
      <c r="FE34" s="547"/>
      <c r="FF34" s="547"/>
      <c r="FG34" s="547"/>
      <c r="FH34" s="547"/>
      <c r="FI34" s="547"/>
      <c r="FJ34" s="547"/>
      <c r="FK34" s="547"/>
      <c r="FL34" s="547"/>
      <c r="FM34" s="547"/>
      <c r="FN34" s="547"/>
      <c r="FO34" s="547"/>
      <c r="FP34" s="547"/>
      <c r="FQ34" s="547"/>
      <c r="FR34" s="547"/>
      <c r="FS34" s="547"/>
      <c r="FT34" s="547"/>
      <c r="FU34" s="547"/>
      <c r="FV34" s="547"/>
      <c r="FW34" s="547"/>
      <c r="FX34" s="547"/>
      <c r="FY34" s="547"/>
      <c r="FZ34" s="547"/>
      <c r="GA34" s="547"/>
      <c r="GB34" s="547"/>
      <c r="GC34" s="547"/>
      <c r="GD34" s="547"/>
      <c r="GE34" s="547"/>
      <c r="GF34" s="547"/>
      <c r="GG34" s="547"/>
      <c r="GH34" s="547"/>
      <c r="GI34" s="547"/>
      <c r="GJ34" s="547"/>
      <c r="GK34" s="547"/>
      <c r="GL34" s="547"/>
      <c r="GM34" s="547"/>
      <c r="GN34" s="547"/>
      <c r="GO34" s="547"/>
      <c r="GP34" s="547"/>
      <c r="GQ34" s="547"/>
      <c r="GR34" s="547"/>
      <c r="GS34" s="547"/>
      <c r="GT34" s="547"/>
      <c r="GU34" s="547"/>
      <c r="GV34" s="547"/>
      <c r="GW34" s="547"/>
      <c r="GX34" s="547"/>
      <c r="GY34" s="547"/>
      <c r="GZ34" s="547"/>
      <c r="HA34" s="547"/>
      <c r="HB34" s="547"/>
      <c r="HC34" s="547"/>
      <c r="HD34" s="547"/>
      <c r="HE34" s="547"/>
      <c r="HF34" s="547"/>
      <c r="HG34" s="547"/>
      <c r="HH34" s="547"/>
      <c r="HI34" s="547"/>
      <c r="HJ34" s="547"/>
      <c r="HK34" s="547"/>
      <c r="HL34" s="547"/>
      <c r="HM34" s="547"/>
      <c r="HN34" s="547"/>
      <c r="HO34" s="547"/>
      <c r="HP34" s="547"/>
      <c r="HQ34" s="547"/>
      <c r="HR34" s="547"/>
      <c r="HS34" s="547"/>
      <c r="HT34" s="547"/>
      <c r="HU34" s="547"/>
      <c r="HV34" s="547"/>
      <c r="HW34" s="547"/>
      <c r="HX34" s="547"/>
      <c r="HY34" s="547"/>
      <c r="HZ34" s="547"/>
      <c r="IA34" s="547"/>
      <c r="IB34" s="547"/>
      <c r="IC34" s="547"/>
      <c r="ID34" s="547"/>
      <c r="IE34" s="547"/>
      <c r="IF34" s="547"/>
      <c r="IG34" s="547"/>
      <c r="IH34" s="547"/>
      <c r="II34" s="547"/>
      <c r="IJ34" s="547"/>
      <c r="IK34" s="547"/>
      <c r="IL34" s="547"/>
    </row>
    <row r="35" spans="2:246" ht="13">
      <c r="B35" s="741"/>
      <c r="C35" s="745"/>
      <c r="D35" s="743"/>
      <c r="E35" s="741"/>
      <c r="F35" s="746"/>
      <c r="G35" s="746"/>
      <c r="H35" s="741"/>
      <c r="I35" s="748"/>
      <c r="J35" s="748"/>
      <c r="K35" s="256"/>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47"/>
      <c r="AW35" s="547"/>
      <c r="AX35" s="547"/>
      <c r="AY35" s="547"/>
      <c r="AZ35" s="547"/>
      <c r="BA35" s="547"/>
      <c r="BB35" s="547"/>
      <c r="BC35" s="547"/>
      <c r="BD35" s="547"/>
      <c r="BE35" s="547"/>
      <c r="BF35" s="547"/>
      <c r="BG35" s="547"/>
      <c r="BH35" s="547"/>
      <c r="BI35" s="547"/>
      <c r="BJ35" s="547"/>
      <c r="BK35" s="547"/>
      <c r="BL35" s="547"/>
      <c r="BM35" s="547"/>
      <c r="BN35" s="547"/>
      <c r="BO35" s="547"/>
      <c r="BP35" s="547"/>
      <c r="BQ35" s="547"/>
      <c r="BR35" s="547"/>
      <c r="BS35" s="547"/>
      <c r="BT35" s="547"/>
      <c r="BU35" s="547"/>
      <c r="BV35" s="547"/>
      <c r="BW35" s="547"/>
      <c r="BX35" s="547"/>
      <c r="BY35" s="547"/>
      <c r="BZ35" s="547"/>
      <c r="CA35" s="547"/>
      <c r="CB35" s="547"/>
      <c r="CC35" s="547"/>
      <c r="CD35" s="547"/>
      <c r="CE35" s="547"/>
      <c r="CF35" s="547"/>
      <c r="CG35" s="547"/>
      <c r="CH35" s="547"/>
      <c r="CI35" s="547"/>
      <c r="CJ35" s="547"/>
      <c r="CK35" s="547"/>
      <c r="CL35" s="547"/>
      <c r="CM35" s="547"/>
      <c r="CN35" s="547"/>
      <c r="CO35" s="547"/>
      <c r="CP35" s="547"/>
      <c r="CQ35" s="547"/>
      <c r="CR35" s="547"/>
      <c r="CS35" s="547"/>
      <c r="CT35" s="547"/>
      <c r="CU35" s="547"/>
      <c r="CV35" s="547"/>
      <c r="CW35" s="547"/>
      <c r="CX35" s="547"/>
      <c r="CY35" s="547"/>
      <c r="CZ35" s="547"/>
      <c r="DA35" s="547"/>
      <c r="DB35" s="547"/>
      <c r="DC35" s="547"/>
      <c r="DD35" s="547"/>
      <c r="DE35" s="547"/>
      <c r="DF35" s="547"/>
      <c r="DG35" s="547"/>
      <c r="DH35" s="547"/>
      <c r="DI35" s="547"/>
      <c r="DJ35" s="547"/>
      <c r="DK35" s="547"/>
      <c r="DL35" s="547"/>
      <c r="DM35" s="547"/>
      <c r="DN35" s="547"/>
      <c r="DO35" s="547"/>
      <c r="DP35" s="547"/>
      <c r="DQ35" s="547"/>
      <c r="DR35" s="547"/>
      <c r="DS35" s="547"/>
      <c r="DT35" s="547"/>
      <c r="DU35" s="547"/>
      <c r="DV35" s="547"/>
      <c r="DW35" s="547"/>
      <c r="DX35" s="547"/>
      <c r="DY35" s="547"/>
      <c r="DZ35" s="547"/>
      <c r="EA35" s="547"/>
      <c r="EB35" s="547"/>
      <c r="EC35" s="547"/>
      <c r="ED35" s="547"/>
      <c r="EE35" s="547"/>
      <c r="EF35" s="547"/>
      <c r="EG35" s="547"/>
      <c r="EH35" s="547"/>
      <c r="EI35" s="547"/>
      <c r="EJ35" s="547"/>
      <c r="EK35" s="547"/>
      <c r="EL35" s="547"/>
      <c r="EM35" s="547"/>
      <c r="EN35" s="547"/>
      <c r="EO35" s="547"/>
      <c r="EP35" s="547"/>
      <c r="EQ35" s="547"/>
      <c r="ER35" s="547"/>
      <c r="ES35" s="547"/>
      <c r="ET35" s="547"/>
      <c r="EU35" s="547"/>
      <c r="EV35" s="547"/>
      <c r="EW35" s="547"/>
      <c r="EX35" s="547"/>
      <c r="EY35" s="547"/>
      <c r="EZ35" s="547"/>
      <c r="FA35" s="547"/>
      <c r="FB35" s="547"/>
      <c r="FC35" s="547"/>
      <c r="FD35" s="547"/>
      <c r="FE35" s="547"/>
      <c r="FF35" s="547"/>
      <c r="FG35" s="547"/>
      <c r="FH35" s="547"/>
      <c r="FI35" s="547"/>
      <c r="FJ35" s="547"/>
      <c r="FK35" s="547"/>
      <c r="FL35" s="547"/>
      <c r="FM35" s="547"/>
      <c r="FN35" s="547"/>
      <c r="FO35" s="547"/>
      <c r="FP35" s="547"/>
      <c r="FQ35" s="547"/>
      <c r="FR35" s="547"/>
      <c r="FS35" s="547"/>
      <c r="FT35" s="547"/>
      <c r="FU35" s="547"/>
      <c r="FV35" s="547"/>
      <c r="FW35" s="547"/>
      <c r="FX35" s="547"/>
      <c r="FY35" s="547"/>
      <c r="FZ35" s="547"/>
      <c r="GA35" s="547"/>
      <c r="GB35" s="547"/>
      <c r="GC35" s="547"/>
      <c r="GD35" s="547"/>
      <c r="GE35" s="547"/>
      <c r="GF35" s="547"/>
      <c r="GG35" s="547"/>
      <c r="GH35" s="547"/>
      <c r="GI35" s="547"/>
      <c r="GJ35" s="547"/>
      <c r="GK35" s="547"/>
      <c r="GL35" s="547"/>
      <c r="GM35" s="547"/>
      <c r="GN35" s="547"/>
      <c r="GO35" s="547"/>
      <c r="GP35" s="547"/>
      <c r="GQ35" s="547"/>
      <c r="GR35" s="547"/>
      <c r="GS35" s="547"/>
      <c r="GT35" s="547"/>
      <c r="GU35" s="547"/>
      <c r="GV35" s="547"/>
      <c r="GW35" s="547"/>
      <c r="GX35" s="547"/>
      <c r="GY35" s="547"/>
      <c r="GZ35" s="547"/>
      <c r="HA35" s="547"/>
      <c r="HB35" s="547"/>
      <c r="HC35" s="547"/>
      <c r="HD35" s="547"/>
      <c r="HE35" s="547"/>
      <c r="HF35" s="547"/>
      <c r="HG35" s="547"/>
      <c r="HH35" s="547"/>
      <c r="HI35" s="547"/>
      <c r="HJ35" s="547"/>
      <c r="HK35" s="547"/>
      <c r="HL35" s="547"/>
      <c r="HM35" s="547"/>
      <c r="HN35" s="547"/>
      <c r="HO35" s="547"/>
      <c r="HP35" s="547"/>
      <c r="HQ35" s="547"/>
      <c r="HR35" s="547"/>
      <c r="HS35" s="547"/>
      <c r="HT35" s="547"/>
      <c r="HU35" s="547"/>
      <c r="HV35" s="547"/>
      <c r="HW35" s="547"/>
      <c r="HX35" s="547"/>
      <c r="HY35" s="547"/>
      <c r="HZ35" s="547"/>
      <c r="IA35" s="547"/>
      <c r="IB35" s="547"/>
      <c r="IC35" s="547"/>
      <c r="ID35" s="547"/>
      <c r="IE35" s="547"/>
      <c r="IF35" s="547"/>
      <c r="IG35" s="547"/>
      <c r="IH35" s="547"/>
      <c r="II35" s="547"/>
      <c r="IJ35" s="547"/>
      <c r="IK35" s="547"/>
      <c r="IL35" s="547"/>
    </row>
    <row r="36" spans="2:246" ht="13">
      <c r="B36" s="741"/>
      <c r="C36" s="745"/>
      <c r="D36" s="743"/>
      <c r="E36" s="741"/>
      <c r="F36" s="746"/>
      <c r="G36" s="746"/>
      <c r="H36" s="741"/>
      <c r="I36" s="748"/>
      <c r="J36" s="748"/>
      <c r="K36" s="256"/>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c r="BP36" s="547"/>
      <c r="BQ36" s="547"/>
      <c r="BR36" s="547"/>
      <c r="BS36" s="547"/>
      <c r="BT36" s="547"/>
      <c r="BU36" s="547"/>
      <c r="BV36" s="547"/>
      <c r="BW36" s="547"/>
      <c r="BX36" s="547"/>
      <c r="BY36" s="547"/>
      <c r="BZ36" s="547"/>
      <c r="CA36" s="547"/>
      <c r="CB36" s="547"/>
      <c r="CC36" s="547"/>
      <c r="CD36" s="547"/>
      <c r="CE36" s="547"/>
      <c r="CF36" s="547"/>
      <c r="CG36" s="547"/>
      <c r="CH36" s="547"/>
      <c r="CI36" s="547"/>
      <c r="CJ36" s="547"/>
      <c r="CK36" s="547"/>
      <c r="CL36" s="547"/>
      <c r="CM36" s="547"/>
      <c r="CN36" s="547"/>
      <c r="CO36" s="547"/>
      <c r="CP36" s="547"/>
      <c r="CQ36" s="547"/>
      <c r="CR36" s="547"/>
      <c r="CS36" s="547"/>
      <c r="CT36" s="547"/>
      <c r="CU36" s="547"/>
      <c r="CV36" s="547"/>
      <c r="CW36" s="547"/>
      <c r="CX36" s="547"/>
      <c r="CY36" s="547"/>
      <c r="CZ36" s="547"/>
      <c r="DA36" s="547"/>
      <c r="DB36" s="547"/>
      <c r="DC36" s="547"/>
      <c r="DD36" s="547"/>
      <c r="DE36" s="547"/>
      <c r="DF36" s="547"/>
      <c r="DG36" s="547"/>
      <c r="DH36" s="547"/>
      <c r="DI36" s="547"/>
      <c r="DJ36" s="547"/>
      <c r="DK36" s="547"/>
      <c r="DL36" s="547"/>
      <c r="DM36" s="547"/>
      <c r="DN36" s="547"/>
      <c r="DO36" s="547"/>
      <c r="DP36" s="547"/>
      <c r="DQ36" s="547"/>
      <c r="DR36" s="547"/>
      <c r="DS36" s="547"/>
      <c r="DT36" s="547"/>
      <c r="DU36" s="547"/>
      <c r="DV36" s="547"/>
      <c r="DW36" s="547"/>
      <c r="DX36" s="547"/>
      <c r="DY36" s="547"/>
      <c r="DZ36" s="547"/>
      <c r="EA36" s="547"/>
      <c r="EB36" s="547"/>
      <c r="EC36" s="547"/>
      <c r="ED36" s="547"/>
      <c r="EE36" s="547"/>
      <c r="EF36" s="547"/>
      <c r="EG36" s="547"/>
      <c r="EH36" s="547"/>
      <c r="EI36" s="547"/>
      <c r="EJ36" s="547"/>
      <c r="EK36" s="547"/>
      <c r="EL36" s="547"/>
      <c r="EM36" s="547"/>
      <c r="EN36" s="547"/>
      <c r="EO36" s="547"/>
      <c r="EP36" s="547"/>
      <c r="EQ36" s="547"/>
      <c r="ER36" s="547"/>
      <c r="ES36" s="547"/>
      <c r="ET36" s="547"/>
      <c r="EU36" s="547"/>
      <c r="EV36" s="547"/>
      <c r="EW36" s="547"/>
      <c r="EX36" s="547"/>
      <c r="EY36" s="547"/>
      <c r="EZ36" s="547"/>
      <c r="FA36" s="547"/>
      <c r="FB36" s="547"/>
      <c r="FC36" s="547"/>
      <c r="FD36" s="547"/>
      <c r="FE36" s="547"/>
      <c r="FF36" s="547"/>
      <c r="FG36" s="547"/>
      <c r="FH36" s="547"/>
      <c r="FI36" s="547"/>
      <c r="FJ36" s="547"/>
      <c r="FK36" s="547"/>
      <c r="FL36" s="547"/>
      <c r="FM36" s="547"/>
      <c r="FN36" s="547"/>
      <c r="FO36" s="547"/>
      <c r="FP36" s="547"/>
      <c r="FQ36" s="547"/>
      <c r="FR36" s="547"/>
      <c r="FS36" s="547"/>
      <c r="FT36" s="547"/>
      <c r="FU36" s="547"/>
      <c r="FV36" s="547"/>
      <c r="FW36" s="547"/>
      <c r="FX36" s="547"/>
      <c r="FY36" s="547"/>
      <c r="FZ36" s="547"/>
      <c r="GA36" s="547"/>
      <c r="GB36" s="547"/>
      <c r="GC36" s="547"/>
      <c r="GD36" s="547"/>
      <c r="GE36" s="547"/>
      <c r="GF36" s="547"/>
      <c r="GG36" s="547"/>
      <c r="GH36" s="547"/>
      <c r="GI36" s="547"/>
      <c r="GJ36" s="547"/>
      <c r="GK36" s="547"/>
      <c r="GL36" s="547"/>
      <c r="GM36" s="547"/>
      <c r="GN36" s="547"/>
      <c r="GO36" s="547"/>
      <c r="GP36" s="547"/>
      <c r="GQ36" s="547"/>
      <c r="GR36" s="547"/>
      <c r="GS36" s="547"/>
      <c r="GT36" s="547"/>
      <c r="GU36" s="547"/>
      <c r="GV36" s="547"/>
      <c r="GW36" s="547"/>
      <c r="GX36" s="547"/>
      <c r="GY36" s="547"/>
      <c r="GZ36" s="547"/>
      <c r="HA36" s="547"/>
      <c r="HB36" s="547"/>
      <c r="HC36" s="547"/>
      <c r="HD36" s="547"/>
      <c r="HE36" s="547"/>
      <c r="HF36" s="547"/>
      <c r="HG36" s="547"/>
      <c r="HH36" s="547"/>
      <c r="HI36" s="547"/>
      <c r="HJ36" s="547"/>
      <c r="HK36" s="547"/>
      <c r="HL36" s="547"/>
      <c r="HM36" s="547"/>
      <c r="HN36" s="547"/>
      <c r="HO36" s="547"/>
      <c r="HP36" s="547"/>
      <c r="HQ36" s="547"/>
      <c r="HR36" s="547"/>
      <c r="HS36" s="547"/>
      <c r="HT36" s="547"/>
      <c r="HU36" s="547"/>
      <c r="HV36" s="547"/>
      <c r="HW36" s="547"/>
      <c r="HX36" s="547"/>
      <c r="HY36" s="547"/>
      <c r="HZ36" s="547"/>
      <c r="IA36" s="547"/>
      <c r="IB36" s="547"/>
      <c r="IC36" s="547"/>
      <c r="ID36" s="547"/>
      <c r="IE36" s="547"/>
      <c r="IF36" s="547"/>
      <c r="IG36" s="547"/>
      <c r="IH36" s="547"/>
      <c r="II36" s="547"/>
      <c r="IJ36" s="547"/>
      <c r="IK36" s="547"/>
      <c r="IL36" s="547"/>
    </row>
    <row r="37" spans="2:246" ht="13">
      <c r="B37" s="741"/>
      <c r="C37" s="745"/>
      <c r="D37" s="743"/>
      <c r="E37" s="741"/>
      <c r="F37" s="746"/>
      <c r="G37" s="746"/>
      <c r="H37" s="741"/>
      <c r="I37" s="748"/>
      <c r="J37" s="748"/>
      <c r="K37" s="256"/>
    </row>
    <row r="38" spans="2:246" ht="13">
      <c r="B38" s="741"/>
      <c r="C38" s="745"/>
      <c r="D38" s="743"/>
      <c r="E38" s="741"/>
      <c r="F38" s="746"/>
      <c r="G38" s="746"/>
      <c r="H38" s="741"/>
      <c r="I38" s="748"/>
      <c r="J38" s="748"/>
    </row>
    <row r="39" spans="2:246" ht="13">
      <c r="B39" s="741"/>
      <c r="C39" s="745"/>
      <c r="D39" s="743"/>
      <c r="E39" s="741"/>
      <c r="F39" s="741"/>
      <c r="G39" s="746"/>
      <c r="H39" s="741"/>
      <c r="I39" s="748"/>
      <c r="J39" s="748"/>
      <c r="K39" s="256"/>
      <c r="L39" s="256"/>
      <c r="M39" s="256"/>
      <c r="N39" s="256"/>
    </row>
    <row r="40" spans="2:246" ht="13">
      <c r="B40" s="741"/>
      <c r="C40" s="745"/>
      <c r="D40" s="743"/>
      <c r="E40" s="741"/>
      <c r="F40" s="741"/>
      <c r="G40" s="746"/>
      <c r="H40" s="741"/>
      <c r="I40" s="748"/>
      <c r="J40" s="748"/>
      <c r="M40" s="256"/>
    </row>
    <row r="41" spans="2:246" ht="13">
      <c r="B41" s="741"/>
      <c r="C41" s="745"/>
      <c r="D41" s="743"/>
      <c r="E41" s="741"/>
      <c r="F41" s="741"/>
      <c r="G41" s="746"/>
      <c r="H41" s="741"/>
      <c r="I41" s="748"/>
      <c r="J41" s="748"/>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546"/>
      <c r="BE41" s="546"/>
      <c r="BF41" s="546"/>
      <c r="BG41" s="546"/>
      <c r="BH41" s="546"/>
      <c r="BI41" s="546"/>
      <c r="BJ41" s="546"/>
      <c r="BK41" s="546"/>
      <c r="BL41" s="546"/>
      <c r="BM41" s="546"/>
      <c r="BN41" s="546"/>
      <c r="BO41" s="546"/>
      <c r="BP41" s="546"/>
      <c r="BQ41" s="546"/>
      <c r="BR41" s="546"/>
      <c r="BS41" s="546"/>
      <c r="BT41" s="546"/>
      <c r="BU41" s="546"/>
      <c r="BV41" s="546"/>
      <c r="BW41" s="546"/>
      <c r="BX41" s="546"/>
      <c r="BY41" s="546"/>
      <c r="BZ41" s="546"/>
      <c r="CA41" s="546"/>
      <c r="CB41" s="546"/>
      <c r="CC41" s="546"/>
      <c r="CD41" s="546"/>
      <c r="CE41" s="546"/>
      <c r="CF41" s="546"/>
      <c r="CG41" s="546"/>
      <c r="CH41" s="546"/>
      <c r="CI41" s="546"/>
      <c r="CJ41" s="546"/>
      <c r="CK41" s="546"/>
      <c r="CL41" s="546"/>
      <c r="CM41" s="546"/>
      <c r="CN41" s="546"/>
      <c r="CO41" s="546"/>
      <c r="CP41" s="546"/>
      <c r="CQ41" s="546"/>
      <c r="CR41" s="546"/>
      <c r="CS41" s="546"/>
      <c r="CT41" s="546"/>
      <c r="CU41" s="546"/>
      <c r="CV41" s="546"/>
      <c r="CW41" s="546"/>
      <c r="CX41" s="546"/>
      <c r="CY41" s="546"/>
      <c r="CZ41" s="546"/>
      <c r="DA41" s="546"/>
      <c r="DB41" s="546"/>
      <c r="DC41" s="546"/>
      <c r="DD41" s="546"/>
      <c r="DE41" s="546"/>
      <c r="DF41" s="546"/>
      <c r="DG41" s="546"/>
      <c r="DH41" s="546"/>
      <c r="DI41" s="546"/>
      <c r="DJ41" s="546"/>
      <c r="DK41" s="546"/>
      <c r="DL41" s="546"/>
      <c r="DM41" s="546"/>
      <c r="DN41" s="546"/>
      <c r="DO41" s="546"/>
      <c r="DP41" s="546"/>
      <c r="DQ41" s="546"/>
      <c r="DR41" s="546"/>
      <c r="DS41" s="546"/>
      <c r="DT41" s="546"/>
      <c r="DU41" s="546"/>
      <c r="DV41" s="546"/>
      <c r="DW41" s="546"/>
      <c r="DX41" s="546"/>
      <c r="DY41" s="546"/>
      <c r="DZ41" s="546"/>
      <c r="EA41" s="546"/>
      <c r="EB41" s="546"/>
      <c r="EC41" s="546"/>
      <c r="ED41" s="546"/>
      <c r="EE41" s="546"/>
      <c r="EF41" s="546"/>
      <c r="EG41" s="546"/>
      <c r="EH41" s="546"/>
      <c r="EI41" s="546"/>
      <c r="EJ41" s="546"/>
      <c r="EK41" s="546"/>
      <c r="EL41" s="546"/>
      <c r="EM41" s="546"/>
      <c r="EN41" s="546"/>
      <c r="EO41" s="546"/>
      <c r="EP41" s="546"/>
      <c r="EQ41" s="546"/>
      <c r="ER41" s="546"/>
      <c r="ES41" s="546"/>
      <c r="ET41" s="546"/>
      <c r="EU41" s="546"/>
      <c r="EV41" s="546"/>
      <c r="EW41" s="546"/>
      <c r="EX41" s="546"/>
      <c r="EY41" s="546"/>
      <c r="EZ41" s="546"/>
      <c r="FA41" s="546"/>
      <c r="FB41" s="546"/>
      <c r="FC41" s="546"/>
      <c r="FD41" s="546"/>
      <c r="FE41" s="546"/>
      <c r="FF41" s="546"/>
      <c r="FG41" s="546"/>
      <c r="FH41" s="546"/>
      <c r="FI41" s="546"/>
      <c r="FJ41" s="546"/>
      <c r="FK41" s="546"/>
      <c r="FL41" s="546"/>
      <c r="FM41" s="546"/>
      <c r="FN41" s="546"/>
      <c r="FO41" s="546"/>
      <c r="FP41" s="546"/>
      <c r="FQ41" s="546"/>
      <c r="FR41" s="546"/>
      <c r="FS41" s="546"/>
      <c r="FT41" s="546"/>
      <c r="FU41" s="546"/>
      <c r="FV41" s="546"/>
      <c r="FW41" s="546"/>
      <c r="FX41" s="546"/>
      <c r="FY41" s="546"/>
      <c r="FZ41" s="546"/>
      <c r="GA41" s="546"/>
      <c r="GB41" s="546"/>
      <c r="GC41" s="546"/>
      <c r="GD41" s="546"/>
      <c r="GE41" s="546"/>
      <c r="GF41" s="546"/>
      <c r="GG41" s="546"/>
      <c r="GH41" s="546"/>
      <c r="GI41" s="546"/>
      <c r="GJ41" s="546"/>
      <c r="GK41" s="546"/>
      <c r="GL41" s="546"/>
      <c r="GM41" s="546"/>
      <c r="GN41" s="546"/>
      <c r="GO41" s="546"/>
      <c r="GP41" s="546"/>
      <c r="GQ41" s="546"/>
      <c r="GR41" s="546"/>
      <c r="GS41" s="546"/>
      <c r="GT41" s="546"/>
      <c r="GU41" s="546"/>
      <c r="GV41" s="546"/>
      <c r="GW41" s="546"/>
      <c r="GX41" s="546"/>
      <c r="GY41" s="546"/>
      <c r="GZ41" s="546"/>
      <c r="HA41" s="546"/>
      <c r="HB41" s="546"/>
      <c r="HC41" s="546"/>
      <c r="HD41" s="546"/>
      <c r="HE41" s="546"/>
      <c r="HF41" s="546"/>
      <c r="HG41" s="546"/>
      <c r="HH41" s="546"/>
      <c r="HI41" s="546"/>
      <c r="HJ41" s="546"/>
      <c r="HK41" s="546"/>
      <c r="HL41" s="546"/>
      <c r="HM41" s="546"/>
      <c r="HN41" s="546"/>
      <c r="HO41" s="546"/>
      <c r="HP41" s="546"/>
      <c r="HQ41" s="546"/>
      <c r="HR41" s="546"/>
      <c r="HS41" s="546"/>
      <c r="HT41" s="546"/>
      <c r="HU41" s="546"/>
      <c r="HV41" s="546"/>
      <c r="HW41" s="546"/>
      <c r="HX41" s="546"/>
      <c r="HY41" s="546"/>
      <c r="HZ41" s="546"/>
      <c r="IA41" s="546"/>
      <c r="IB41" s="546"/>
      <c r="IC41" s="546"/>
      <c r="ID41" s="546"/>
      <c r="IE41" s="546"/>
      <c r="IF41" s="546"/>
      <c r="IG41" s="546"/>
      <c r="IH41" s="546"/>
      <c r="II41" s="546"/>
      <c r="IJ41" s="546"/>
      <c r="IK41" s="546"/>
      <c r="IL41" s="546"/>
    </row>
    <row r="42" spans="2:246" ht="13">
      <c r="B42" s="741"/>
      <c r="C42" s="745"/>
      <c r="D42" s="743"/>
      <c r="E42" s="741"/>
      <c r="F42" s="741"/>
      <c r="G42" s="746"/>
      <c r="H42" s="741"/>
      <c r="I42" s="748"/>
      <c r="J42" s="748"/>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O42" s="546"/>
      <c r="AP42" s="546"/>
      <c r="AQ42" s="546"/>
      <c r="AR42" s="546"/>
      <c r="AS42" s="546"/>
      <c r="AT42" s="546"/>
      <c r="AU42" s="546"/>
      <c r="AV42" s="546"/>
      <c r="AW42" s="546"/>
      <c r="AX42" s="546"/>
      <c r="AY42" s="546"/>
      <c r="AZ42" s="546"/>
      <c r="BA42" s="546"/>
      <c r="BB42" s="546"/>
      <c r="BC42" s="546"/>
      <c r="BD42" s="546"/>
      <c r="BE42" s="546"/>
      <c r="BF42" s="546"/>
      <c r="BG42" s="546"/>
      <c r="BH42" s="546"/>
      <c r="BI42" s="546"/>
      <c r="BJ42" s="546"/>
      <c r="BK42" s="546"/>
      <c r="BL42" s="546"/>
      <c r="BM42" s="546"/>
      <c r="BN42" s="546"/>
      <c r="BO42" s="546"/>
      <c r="BP42" s="546"/>
      <c r="BQ42" s="546"/>
      <c r="BR42" s="546"/>
      <c r="BS42" s="546"/>
      <c r="BT42" s="546"/>
      <c r="BU42" s="546"/>
      <c r="BV42" s="546"/>
      <c r="BW42" s="546"/>
      <c r="BX42" s="546"/>
      <c r="BY42" s="546"/>
      <c r="BZ42" s="546"/>
      <c r="CA42" s="546"/>
      <c r="CB42" s="546"/>
      <c r="CC42" s="546"/>
      <c r="CD42" s="546"/>
      <c r="CE42" s="546"/>
      <c r="CF42" s="546"/>
      <c r="CG42" s="546"/>
      <c r="CH42" s="546"/>
      <c r="CI42" s="546"/>
      <c r="CJ42" s="546"/>
      <c r="CK42" s="546"/>
      <c r="CL42" s="546"/>
      <c r="CM42" s="546"/>
      <c r="CN42" s="546"/>
      <c r="CO42" s="546"/>
      <c r="CP42" s="546"/>
      <c r="CQ42" s="546"/>
      <c r="CR42" s="546"/>
      <c r="CS42" s="546"/>
      <c r="CT42" s="546"/>
      <c r="CU42" s="546"/>
      <c r="CV42" s="546"/>
      <c r="CW42" s="546"/>
      <c r="CX42" s="546"/>
      <c r="CY42" s="546"/>
      <c r="CZ42" s="546"/>
      <c r="DA42" s="546"/>
      <c r="DB42" s="546"/>
      <c r="DC42" s="546"/>
      <c r="DD42" s="546"/>
      <c r="DE42" s="546"/>
      <c r="DF42" s="546"/>
      <c r="DG42" s="546"/>
      <c r="DH42" s="546"/>
      <c r="DI42" s="546"/>
      <c r="DJ42" s="546"/>
      <c r="DK42" s="546"/>
      <c r="DL42" s="546"/>
      <c r="DM42" s="546"/>
      <c r="DN42" s="546"/>
      <c r="DO42" s="546"/>
      <c r="DP42" s="546"/>
      <c r="DQ42" s="546"/>
      <c r="DR42" s="546"/>
      <c r="DS42" s="546"/>
      <c r="DT42" s="546"/>
      <c r="DU42" s="546"/>
      <c r="DV42" s="546"/>
      <c r="DW42" s="546"/>
      <c r="DX42" s="546"/>
      <c r="DY42" s="546"/>
      <c r="DZ42" s="546"/>
      <c r="EA42" s="546"/>
      <c r="EB42" s="546"/>
      <c r="EC42" s="546"/>
      <c r="ED42" s="546"/>
      <c r="EE42" s="546"/>
      <c r="EF42" s="546"/>
      <c r="EG42" s="546"/>
      <c r="EH42" s="546"/>
      <c r="EI42" s="546"/>
      <c r="EJ42" s="546"/>
      <c r="EK42" s="546"/>
      <c r="EL42" s="546"/>
      <c r="EM42" s="546"/>
      <c r="EN42" s="546"/>
      <c r="EO42" s="546"/>
      <c r="EP42" s="546"/>
      <c r="EQ42" s="546"/>
      <c r="ER42" s="546"/>
      <c r="ES42" s="546"/>
      <c r="ET42" s="546"/>
      <c r="EU42" s="546"/>
      <c r="EV42" s="546"/>
      <c r="EW42" s="546"/>
      <c r="EX42" s="546"/>
      <c r="EY42" s="546"/>
      <c r="EZ42" s="546"/>
      <c r="FA42" s="546"/>
      <c r="FB42" s="546"/>
      <c r="FC42" s="546"/>
      <c r="FD42" s="546"/>
      <c r="FE42" s="546"/>
      <c r="FF42" s="546"/>
      <c r="FG42" s="546"/>
      <c r="FH42" s="546"/>
      <c r="FI42" s="546"/>
      <c r="FJ42" s="546"/>
      <c r="FK42" s="546"/>
      <c r="FL42" s="546"/>
      <c r="FM42" s="546"/>
      <c r="FN42" s="546"/>
      <c r="FO42" s="546"/>
      <c r="FP42" s="546"/>
      <c r="FQ42" s="546"/>
      <c r="FR42" s="546"/>
      <c r="FS42" s="546"/>
      <c r="FT42" s="546"/>
      <c r="FU42" s="546"/>
      <c r="FV42" s="546"/>
      <c r="FW42" s="546"/>
      <c r="FX42" s="546"/>
      <c r="FY42" s="546"/>
      <c r="FZ42" s="546"/>
      <c r="GA42" s="546"/>
      <c r="GB42" s="546"/>
      <c r="GC42" s="546"/>
      <c r="GD42" s="546"/>
      <c r="GE42" s="546"/>
      <c r="GF42" s="546"/>
      <c r="GG42" s="546"/>
      <c r="GH42" s="546"/>
      <c r="GI42" s="546"/>
      <c r="GJ42" s="546"/>
      <c r="GK42" s="546"/>
      <c r="GL42" s="546"/>
      <c r="GM42" s="546"/>
      <c r="GN42" s="546"/>
      <c r="GO42" s="546"/>
      <c r="GP42" s="546"/>
      <c r="GQ42" s="546"/>
      <c r="GR42" s="546"/>
      <c r="GS42" s="546"/>
      <c r="GT42" s="546"/>
      <c r="GU42" s="546"/>
      <c r="GV42" s="546"/>
      <c r="GW42" s="546"/>
      <c r="GX42" s="546"/>
      <c r="GY42" s="546"/>
      <c r="GZ42" s="546"/>
      <c r="HA42" s="546"/>
      <c r="HB42" s="546"/>
      <c r="HC42" s="546"/>
      <c r="HD42" s="546"/>
      <c r="HE42" s="546"/>
      <c r="HF42" s="546"/>
      <c r="HG42" s="546"/>
      <c r="HH42" s="546"/>
      <c r="HI42" s="546"/>
      <c r="HJ42" s="546"/>
      <c r="HK42" s="546"/>
      <c r="HL42" s="546"/>
      <c r="HM42" s="546"/>
      <c r="HN42" s="546"/>
      <c r="HO42" s="546"/>
      <c r="HP42" s="546"/>
      <c r="HQ42" s="546"/>
      <c r="HR42" s="546"/>
      <c r="HS42" s="546"/>
      <c r="HT42" s="546"/>
      <c r="HU42" s="546"/>
      <c r="HV42" s="546"/>
      <c r="HW42" s="546"/>
      <c r="HX42" s="546"/>
      <c r="HY42" s="546"/>
      <c r="HZ42" s="546"/>
      <c r="IA42" s="546"/>
      <c r="IB42" s="546"/>
      <c r="IC42" s="546"/>
      <c r="ID42" s="546"/>
      <c r="IE42" s="546"/>
      <c r="IF42" s="546"/>
      <c r="IG42" s="546"/>
      <c r="IH42" s="546"/>
      <c r="II42" s="546"/>
      <c r="IJ42" s="546"/>
      <c r="IK42" s="546"/>
      <c r="IL42" s="546"/>
    </row>
    <row r="43" spans="2:246" ht="13">
      <c r="B43" s="741"/>
      <c r="C43" s="745"/>
      <c r="D43" s="743"/>
      <c r="E43" s="741"/>
      <c r="F43" s="741"/>
      <c r="G43" s="746"/>
      <c r="H43" s="741"/>
      <c r="I43" s="748"/>
      <c r="J43" s="748"/>
      <c r="K43" s="256"/>
      <c r="L43" s="547"/>
      <c r="M43" s="547"/>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7"/>
      <c r="AL43" s="547"/>
      <c r="AM43" s="547"/>
      <c r="AN43" s="547"/>
      <c r="AO43" s="547"/>
      <c r="AP43" s="547"/>
      <c r="AQ43" s="547"/>
      <c r="AR43" s="547"/>
      <c r="AS43" s="547"/>
      <c r="AT43" s="547"/>
      <c r="AU43" s="547"/>
      <c r="AV43" s="547"/>
      <c r="AW43" s="547"/>
      <c r="AX43" s="547"/>
      <c r="AY43" s="547"/>
      <c r="AZ43" s="547"/>
      <c r="BA43" s="547"/>
      <c r="BB43" s="547"/>
      <c r="BC43" s="547"/>
      <c r="BD43" s="547"/>
      <c r="BE43" s="547"/>
      <c r="BF43" s="547"/>
      <c r="BG43" s="547"/>
      <c r="BH43" s="547"/>
      <c r="BI43" s="547"/>
      <c r="BJ43" s="547"/>
      <c r="BK43" s="547"/>
      <c r="BL43" s="547"/>
      <c r="BM43" s="547"/>
      <c r="BN43" s="547"/>
      <c r="BO43" s="547"/>
      <c r="BP43" s="547"/>
      <c r="BQ43" s="547"/>
      <c r="BR43" s="547"/>
      <c r="BS43" s="547"/>
      <c r="BT43" s="547"/>
      <c r="BU43" s="547"/>
      <c r="BV43" s="547"/>
      <c r="BW43" s="547"/>
      <c r="BX43" s="547"/>
      <c r="BY43" s="547"/>
      <c r="BZ43" s="547"/>
      <c r="CA43" s="547"/>
      <c r="CB43" s="547"/>
      <c r="CC43" s="547"/>
      <c r="CD43" s="547"/>
      <c r="CE43" s="547"/>
      <c r="CF43" s="547"/>
      <c r="CG43" s="547"/>
      <c r="CH43" s="547"/>
      <c r="CI43" s="547"/>
      <c r="CJ43" s="547"/>
      <c r="CK43" s="547"/>
      <c r="CL43" s="547"/>
      <c r="CM43" s="547"/>
      <c r="CN43" s="547"/>
      <c r="CO43" s="547"/>
      <c r="CP43" s="547"/>
      <c r="CQ43" s="547"/>
      <c r="CR43" s="547"/>
      <c r="CS43" s="547"/>
      <c r="CT43" s="547"/>
      <c r="CU43" s="547"/>
      <c r="CV43" s="547"/>
      <c r="CW43" s="547"/>
      <c r="CX43" s="547"/>
      <c r="CY43" s="547"/>
      <c r="CZ43" s="547"/>
      <c r="DA43" s="547"/>
      <c r="DB43" s="547"/>
      <c r="DC43" s="547"/>
      <c r="DD43" s="547"/>
      <c r="DE43" s="547"/>
      <c r="DF43" s="547"/>
      <c r="DG43" s="547"/>
      <c r="DH43" s="547"/>
      <c r="DI43" s="547"/>
      <c r="DJ43" s="547"/>
      <c r="DK43" s="547"/>
      <c r="DL43" s="547"/>
      <c r="DM43" s="547"/>
      <c r="DN43" s="547"/>
      <c r="DO43" s="547"/>
      <c r="DP43" s="547"/>
      <c r="DQ43" s="547"/>
      <c r="DR43" s="547"/>
      <c r="DS43" s="547"/>
      <c r="DT43" s="547"/>
      <c r="DU43" s="547"/>
      <c r="DV43" s="547"/>
      <c r="DW43" s="547"/>
      <c r="DX43" s="547"/>
      <c r="DY43" s="547"/>
      <c r="DZ43" s="547"/>
      <c r="EA43" s="547"/>
      <c r="EB43" s="547"/>
      <c r="EC43" s="547"/>
      <c r="ED43" s="547"/>
      <c r="EE43" s="547"/>
      <c r="EF43" s="547"/>
      <c r="EG43" s="547"/>
      <c r="EH43" s="547"/>
      <c r="EI43" s="547"/>
      <c r="EJ43" s="547"/>
      <c r="EK43" s="547"/>
      <c r="EL43" s="547"/>
      <c r="EM43" s="547"/>
      <c r="EN43" s="547"/>
      <c r="EO43" s="547"/>
      <c r="EP43" s="547"/>
      <c r="EQ43" s="547"/>
      <c r="ER43" s="547"/>
      <c r="ES43" s="547"/>
      <c r="ET43" s="547"/>
      <c r="EU43" s="547"/>
      <c r="EV43" s="547"/>
      <c r="EW43" s="547"/>
      <c r="EX43" s="547"/>
      <c r="EY43" s="547"/>
      <c r="EZ43" s="547"/>
      <c r="FA43" s="547"/>
      <c r="FB43" s="547"/>
      <c r="FC43" s="547"/>
      <c r="FD43" s="547"/>
      <c r="FE43" s="547"/>
      <c r="FF43" s="547"/>
      <c r="FG43" s="547"/>
      <c r="FH43" s="547"/>
      <c r="FI43" s="547"/>
      <c r="FJ43" s="547"/>
      <c r="FK43" s="547"/>
      <c r="FL43" s="547"/>
      <c r="FM43" s="547"/>
      <c r="FN43" s="547"/>
      <c r="FO43" s="547"/>
      <c r="FP43" s="547"/>
      <c r="FQ43" s="547"/>
      <c r="FR43" s="547"/>
      <c r="FS43" s="547"/>
      <c r="FT43" s="547"/>
      <c r="FU43" s="547"/>
      <c r="FV43" s="547"/>
      <c r="FW43" s="547"/>
      <c r="FX43" s="547"/>
      <c r="FY43" s="547"/>
      <c r="FZ43" s="547"/>
      <c r="GA43" s="547"/>
      <c r="GB43" s="547"/>
      <c r="GC43" s="547"/>
      <c r="GD43" s="547"/>
      <c r="GE43" s="547"/>
      <c r="GF43" s="547"/>
      <c r="GG43" s="547"/>
      <c r="GH43" s="547"/>
      <c r="GI43" s="547"/>
      <c r="GJ43" s="547"/>
      <c r="GK43" s="547"/>
      <c r="GL43" s="547"/>
      <c r="GM43" s="547"/>
      <c r="GN43" s="547"/>
      <c r="GO43" s="547"/>
      <c r="GP43" s="547"/>
      <c r="GQ43" s="547"/>
      <c r="GR43" s="547"/>
      <c r="GS43" s="547"/>
      <c r="GT43" s="547"/>
      <c r="GU43" s="547"/>
      <c r="GV43" s="547"/>
      <c r="GW43" s="547"/>
      <c r="GX43" s="547"/>
      <c r="GY43" s="547"/>
      <c r="GZ43" s="547"/>
      <c r="HA43" s="547"/>
      <c r="HB43" s="547"/>
      <c r="HC43" s="547"/>
      <c r="HD43" s="547"/>
      <c r="HE43" s="547"/>
      <c r="HF43" s="547"/>
      <c r="HG43" s="547"/>
      <c r="HH43" s="547"/>
      <c r="HI43" s="547"/>
      <c r="HJ43" s="547"/>
      <c r="HK43" s="547"/>
      <c r="HL43" s="547"/>
      <c r="HM43" s="547"/>
      <c r="HN43" s="547"/>
      <c r="HO43" s="547"/>
      <c r="HP43" s="547"/>
      <c r="HQ43" s="547"/>
      <c r="HR43" s="547"/>
      <c r="HS43" s="547"/>
      <c r="HT43" s="547"/>
      <c r="HU43" s="547"/>
      <c r="HV43" s="547"/>
      <c r="HW43" s="547"/>
      <c r="HX43" s="547"/>
      <c r="HY43" s="547"/>
      <c r="HZ43" s="547"/>
      <c r="IA43" s="547"/>
      <c r="IB43" s="547"/>
      <c r="IC43" s="547"/>
      <c r="ID43" s="547"/>
      <c r="IE43" s="547"/>
      <c r="IF43" s="547"/>
      <c r="IG43" s="547"/>
      <c r="IH43" s="547"/>
      <c r="II43" s="547"/>
      <c r="IJ43" s="547"/>
      <c r="IK43" s="547"/>
      <c r="IL43" s="547"/>
    </row>
    <row r="44" spans="2:246" ht="13">
      <c r="B44" s="741"/>
      <c r="C44" s="745"/>
      <c r="D44" s="743"/>
      <c r="E44" s="741"/>
      <c r="F44" s="741"/>
      <c r="G44" s="746"/>
      <c r="H44" s="741"/>
      <c r="I44" s="748"/>
      <c r="J44" s="748"/>
      <c r="K44" s="256"/>
      <c r="L44" s="547"/>
      <c r="M44" s="547"/>
      <c r="N44" s="547"/>
      <c r="O44" s="547"/>
      <c r="P44" s="547"/>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547"/>
      <c r="AY44" s="547"/>
      <c r="AZ44" s="547"/>
      <c r="BA44" s="547"/>
      <c r="BB44" s="547"/>
      <c r="BC44" s="547"/>
      <c r="BD44" s="547"/>
      <c r="BE44" s="547"/>
      <c r="BF44" s="547"/>
      <c r="BG44" s="547"/>
      <c r="BH44" s="547"/>
      <c r="BI44" s="547"/>
      <c r="BJ44" s="547"/>
      <c r="BK44" s="547"/>
      <c r="BL44" s="547"/>
      <c r="BM44" s="547"/>
      <c r="BN44" s="547"/>
      <c r="BO44" s="547"/>
      <c r="BP44" s="547"/>
      <c r="BQ44" s="547"/>
      <c r="BR44" s="547"/>
      <c r="BS44" s="547"/>
      <c r="BT44" s="547"/>
      <c r="BU44" s="547"/>
      <c r="BV44" s="547"/>
      <c r="BW44" s="547"/>
      <c r="BX44" s="547"/>
      <c r="BY44" s="547"/>
      <c r="BZ44" s="547"/>
      <c r="CA44" s="547"/>
      <c r="CB44" s="547"/>
      <c r="CC44" s="547"/>
      <c r="CD44" s="547"/>
      <c r="CE44" s="547"/>
      <c r="CF44" s="547"/>
      <c r="CG44" s="547"/>
      <c r="CH44" s="547"/>
      <c r="CI44" s="547"/>
      <c r="CJ44" s="547"/>
      <c r="CK44" s="547"/>
      <c r="CL44" s="547"/>
      <c r="CM44" s="547"/>
      <c r="CN44" s="547"/>
      <c r="CO44" s="547"/>
      <c r="CP44" s="547"/>
      <c r="CQ44" s="547"/>
      <c r="CR44" s="547"/>
      <c r="CS44" s="547"/>
      <c r="CT44" s="547"/>
      <c r="CU44" s="547"/>
      <c r="CV44" s="547"/>
      <c r="CW44" s="547"/>
      <c r="CX44" s="547"/>
      <c r="CY44" s="547"/>
      <c r="CZ44" s="547"/>
      <c r="DA44" s="547"/>
      <c r="DB44" s="547"/>
      <c r="DC44" s="547"/>
      <c r="DD44" s="547"/>
      <c r="DE44" s="547"/>
      <c r="DF44" s="547"/>
      <c r="DG44" s="547"/>
      <c r="DH44" s="547"/>
      <c r="DI44" s="547"/>
      <c r="DJ44" s="547"/>
      <c r="DK44" s="547"/>
      <c r="DL44" s="547"/>
      <c r="DM44" s="547"/>
      <c r="DN44" s="547"/>
      <c r="DO44" s="547"/>
      <c r="DP44" s="547"/>
      <c r="DQ44" s="547"/>
      <c r="DR44" s="547"/>
      <c r="DS44" s="547"/>
      <c r="DT44" s="547"/>
      <c r="DU44" s="547"/>
      <c r="DV44" s="547"/>
      <c r="DW44" s="547"/>
      <c r="DX44" s="547"/>
      <c r="DY44" s="547"/>
      <c r="DZ44" s="547"/>
      <c r="EA44" s="547"/>
      <c r="EB44" s="547"/>
      <c r="EC44" s="547"/>
      <c r="ED44" s="547"/>
      <c r="EE44" s="547"/>
      <c r="EF44" s="547"/>
      <c r="EG44" s="547"/>
      <c r="EH44" s="547"/>
      <c r="EI44" s="547"/>
      <c r="EJ44" s="547"/>
      <c r="EK44" s="547"/>
      <c r="EL44" s="547"/>
      <c r="EM44" s="547"/>
      <c r="EN44" s="547"/>
      <c r="EO44" s="547"/>
      <c r="EP44" s="547"/>
      <c r="EQ44" s="547"/>
      <c r="ER44" s="547"/>
      <c r="ES44" s="547"/>
      <c r="ET44" s="547"/>
      <c r="EU44" s="547"/>
      <c r="EV44" s="547"/>
      <c r="EW44" s="547"/>
      <c r="EX44" s="547"/>
      <c r="EY44" s="547"/>
      <c r="EZ44" s="547"/>
      <c r="FA44" s="547"/>
      <c r="FB44" s="547"/>
      <c r="FC44" s="547"/>
      <c r="FD44" s="547"/>
      <c r="FE44" s="547"/>
      <c r="FF44" s="547"/>
      <c r="FG44" s="547"/>
      <c r="FH44" s="547"/>
      <c r="FI44" s="547"/>
      <c r="FJ44" s="547"/>
      <c r="FK44" s="547"/>
      <c r="FL44" s="547"/>
      <c r="FM44" s="547"/>
      <c r="FN44" s="547"/>
      <c r="FO44" s="547"/>
      <c r="FP44" s="547"/>
      <c r="FQ44" s="547"/>
      <c r="FR44" s="547"/>
      <c r="FS44" s="547"/>
      <c r="FT44" s="547"/>
      <c r="FU44" s="547"/>
      <c r="FV44" s="547"/>
      <c r="FW44" s="547"/>
      <c r="FX44" s="547"/>
      <c r="FY44" s="547"/>
      <c r="FZ44" s="547"/>
      <c r="GA44" s="547"/>
      <c r="GB44" s="547"/>
      <c r="GC44" s="547"/>
      <c r="GD44" s="547"/>
      <c r="GE44" s="547"/>
      <c r="GF44" s="547"/>
      <c r="GG44" s="547"/>
      <c r="GH44" s="547"/>
      <c r="GI44" s="547"/>
      <c r="GJ44" s="547"/>
      <c r="GK44" s="547"/>
      <c r="GL44" s="547"/>
      <c r="GM44" s="547"/>
      <c r="GN44" s="547"/>
      <c r="GO44" s="547"/>
      <c r="GP44" s="547"/>
      <c r="GQ44" s="547"/>
      <c r="GR44" s="547"/>
      <c r="GS44" s="547"/>
      <c r="GT44" s="547"/>
      <c r="GU44" s="547"/>
      <c r="GV44" s="547"/>
      <c r="GW44" s="547"/>
      <c r="GX44" s="547"/>
      <c r="GY44" s="547"/>
      <c r="GZ44" s="547"/>
      <c r="HA44" s="547"/>
      <c r="HB44" s="547"/>
      <c r="HC44" s="547"/>
      <c r="HD44" s="547"/>
      <c r="HE44" s="547"/>
      <c r="HF44" s="547"/>
      <c r="HG44" s="547"/>
      <c r="HH44" s="547"/>
      <c r="HI44" s="547"/>
      <c r="HJ44" s="547"/>
      <c r="HK44" s="547"/>
      <c r="HL44" s="547"/>
      <c r="HM44" s="547"/>
      <c r="HN44" s="547"/>
      <c r="HO44" s="547"/>
      <c r="HP44" s="547"/>
      <c r="HQ44" s="547"/>
      <c r="HR44" s="547"/>
      <c r="HS44" s="547"/>
      <c r="HT44" s="547"/>
      <c r="HU44" s="547"/>
      <c r="HV44" s="547"/>
      <c r="HW44" s="547"/>
      <c r="HX44" s="547"/>
      <c r="HY44" s="547"/>
      <c r="HZ44" s="547"/>
      <c r="IA44" s="547"/>
      <c r="IB44" s="547"/>
      <c r="IC44" s="547"/>
      <c r="ID44" s="547"/>
      <c r="IE44" s="547"/>
      <c r="IF44" s="547"/>
      <c r="IG44" s="547"/>
      <c r="IH44" s="547"/>
      <c r="II44" s="547"/>
      <c r="IJ44" s="547"/>
      <c r="IK44" s="547"/>
      <c r="IL44" s="547"/>
    </row>
    <row r="45" spans="2:246" ht="13">
      <c r="B45" s="741"/>
      <c r="C45" s="745"/>
      <c r="D45" s="743"/>
      <c r="E45" s="741"/>
      <c r="F45" s="746"/>
      <c r="G45" s="746"/>
      <c r="H45" s="741"/>
      <c r="I45" s="748"/>
      <c r="J45" s="748"/>
    </row>
    <row r="46" spans="2:246" ht="13">
      <c r="B46" s="746"/>
      <c r="C46" s="745"/>
      <c r="D46" s="743"/>
      <c r="E46" s="741"/>
      <c r="F46" s="746"/>
      <c r="G46" s="746"/>
      <c r="H46" s="741"/>
      <c r="I46" s="748"/>
      <c r="J46" s="748"/>
    </row>
    <row r="47" spans="2:246" ht="13">
      <c r="B47" s="746"/>
      <c r="C47" s="745"/>
      <c r="D47" s="743"/>
      <c r="E47" s="741"/>
      <c r="F47" s="746"/>
      <c r="G47" s="746"/>
      <c r="H47" s="741"/>
      <c r="I47" s="748"/>
      <c r="J47" s="748"/>
    </row>
    <row r="48" spans="2:246" ht="13">
      <c r="B48" s="746"/>
      <c r="C48" s="745"/>
      <c r="D48" s="743"/>
      <c r="E48" s="741"/>
      <c r="F48" s="746"/>
      <c r="G48" s="746"/>
      <c r="H48" s="741"/>
      <c r="I48" s="748"/>
      <c r="J48" s="748"/>
    </row>
    <row r="49" spans="2:10" ht="13">
      <c r="B49" s="746"/>
      <c r="C49" s="745"/>
      <c r="D49" s="743"/>
      <c r="E49" s="741"/>
      <c r="F49" s="746"/>
      <c r="G49" s="746"/>
      <c r="H49" s="746"/>
      <c r="I49" s="748"/>
      <c r="J49" s="748"/>
    </row>
    <row r="50" spans="2:10" ht="13">
      <c r="B50" s="746"/>
      <c r="C50" s="745"/>
      <c r="D50" s="743"/>
      <c r="E50" s="741"/>
      <c r="F50" s="746"/>
      <c r="G50" s="746"/>
      <c r="H50" s="746"/>
      <c r="I50" s="748"/>
      <c r="J50" s="748"/>
    </row>
    <row r="51" spans="2:10" ht="13">
      <c r="B51" s="746"/>
      <c r="C51" s="745"/>
      <c r="D51" s="743"/>
      <c r="E51" s="741"/>
      <c r="F51" s="746"/>
      <c r="G51" s="746"/>
      <c r="H51" s="746"/>
      <c r="I51" s="748"/>
      <c r="J51" s="748"/>
    </row>
    <row r="52" spans="2:10" ht="13">
      <c r="B52" s="746"/>
      <c r="C52" s="742"/>
      <c r="D52" s="743"/>
      <c r="E52" s="741"/>
      <c r="F52" s="741"/>
      <c r="G52" s="746"/>
      <c r="H52" s="741"/>
      <c r="I52" s="747"/>
      <c r="J52" s="748"/>
    </row>
    <row r="53" spans="2:10" ht="13">
      <c r="B53" s="746"/>
      <c r="C53" s="745"/>
      <c r="D53" s="743"/>
      <c r="E53" s="741"/>
      <c r="F53" s="746"/>
      <c r="G53" s="746"/>
      <c r="H53" s="741"/>
      <c r="I53" s="748"/>
      <c r="J53" s="748"/>
    </row>
    <row r="54" spans="2:10" ht="13">
      <c r="B54" s="746"/>
      <c r="C54" s="745"/>
      <c r="D54" s="743"/>
      <c r="E54" s="761"/>
      <c r="F54" s="746"/>
      <c r="G54" s="746"/>
      <c r="H54" s="741"/>
      <c r="I54" s="748"/>
      <c r="J54" s="748"/>
    </row>
    <row r="55" spans="2:10" ht="13">
      <c r="B55" s="746"/>
      <c r="C55" s="745"/>
      <c r="D55" s="743"/>
      <c r="E55" s="761"/>
      <c r="F55" s="746"/>
      <c r="G55" s="746"/>
      <c r="H55" s="741"/>
      <c r="I55" s="748"/>
      <c r="J55" s="748"/>
    </row>
    <row r="56" spans="2:10" ht="13">
      <c r="B56" s="746"/>
      <c r="C56" s="745"/>
      <c r="D56" s="743"/>
      <c r="E56" s="741"/>
      <c r="F56" s="746"/>
      <c r="G56" s="746"/>
      <c r="H56" s="741"/>
      <c r="I56" s="748"/>
      <c r="J56" s="748"/>
    </row>
    <row r="57" spans="2:10" ht="13">
      <c r="B57" s="746"/>
      <c r="C57" s="745"/>
      <c r="D57" s="743"/>
      <c r="E57" s="761"/>
      <c r="F57" s="746"/>
      <c r="G57" s="746"/>
      <c r="H57" s="741"/>
      <c r="I57" s="748"/>
      <c r="J57" s="748"/>
    </row>
    <row r="58" spans="2:10" ht="13">
      <c r="B58" s="746"/>
      <c r="C58" s="745"/>
      <c r="D58" s="743"/>
      <c r="E58" s="761"/>
      <c r="F58" s="746"/>
      <c r="G58" s="746"/>
      <c r="H58" s="741"/>
      <c r="I58" s="748"/>
      <c r="J58" s="748"/>
    </row>
    <row r="59" spans="2:10" ht="13">
      <c r="B59" s="746"/>
      <c r="C59" s="745"/>
      <c r="D59" s="743"/>
      <c r="E59" s="741"/>
      <c r="F59" s="746"/>
      <c r="G59" s="746"/>
      <c r="H59" s="741"/>
      <c r="I59" s="748"/>
      <c r="J59" s="748"/>
    </row>
    <row r="60" spans="2:10" ht="13">
      <c r="B60" s="746"/>
      <c r="C60" s="745"/>
      <c r="D60" s="743"/>
      <c r="E60" s="761"/>
      <c r="F60" s="746"/>
      <c r="G60" s="746"/>
      <c r="H60" s="741"/>
      <c r="I60" s="748"/>
      <c r="J60" s="748"/>
    </row>
    <row r="61" spans="2:10" ht="13">
      <c r="B61" s="746"/>
      <c r="C61" s="745"/>
      <c r="D61" s="743"/>
      <c r="E61" s="761"/>
      <c r="F61" s="746"/>
      <c r="G61" s="746"/>
      <c r="H61" s="741"/>
      <c r="I61" s="748"/>
      <c r="J61" s="748"/>
    </row>
    <row r="62" spans="2:10" ht="13">
      <c r="B62" s="741"/>
      <c r="C62" s="745"/>
      <c r="D62" s="743"/>
      <c r="E62" s="741"/>
      <c r="F62" s="746"/>
      <c r="G62" s="746"/>
      <c r="H62" s="741"/>
      <c r="I62" s="748"/>
      <c r="J62" s="748"/>
    </row>
    <row r="63" spans="2:10" ht="13">
      <c r="B63" s="741"/>
      <c r="C63" s="745"/>
      <c r="D63" s="743"/>
      <c r="E63" s="741"/>
      <c r="F63" s="746"/>
      <c r="G63" s="746"/>
      <c r="H63" s="741"/>
      <c r="I63" s="748"/>
      <c r="J63" s="748"/>
    </row>
    <row r="64" spans="2:10" ht="13">
      <c r="B64" s="741"/>
      <c r="C64" s="745"/>
      <c r="D64" s="743"/>
      <c r="E64" s="741"/>
      <c r="F64" s="746"/>
      <c r="G64" s="746"/>
      <c r="H64" s="741"/>
      <c r="I64" s="748"/>
      <c r="J64" s="748"/>
    </row>
    <row r="65" spans="2:10" ht="13">
      <c r="B65" s="741"/>
      <c r="C65" s="745"/>
      <c r="D65" s="743"/>
      <c r="E65" s="741"/>
      <c r="F65" s="746"/>
      <c r="G65" s="746"/>
      <c r="H65" s="741"/>
      <c r="I65" s="748"/>
      <c r="J65" s="748"/>
    </row>
    <row r="66" spans="2:10" ht="13">
      <c r="B66" s="741"/>
      <c r="C66" s="745"/>
      <c r="D66" s="743"/>
      <c r="E66" s="741"/>
      <c r="F66" s="746"/>
      <c r="G66" s="746"/>
      <c r="H66" s="741"/>
      <c r="I66" s="748"/>
      <c r="J66" s="748"/>
    </row>
    <row r="67" spans="2:10" ht="13">
      <c r="B67" s="741"/>
      <c r="C67" s="745"/>
      <c r="D67" s="743"/>
      <c r="E67" s="741"/>
      <c r="F67" s="746"/>
      <c r="G67" s="746"/>
      <c r="H67" s="741"/>
      <c r="I67" s="748"/>
      <c r="J67" s="748"/>
    </row>
    <row r="68" spans="2:10" ht="13">
      <c r="B68" s="741"/>
      <c r="C68" s="745"/>
      <c r="D68" s="743"/>
      <c r="E68" s="741"/>
      <c r="F68" s="746"/>
      <c r="G68" s="746"/>
      <c r="H68" s="741"/>
      <c r="I68" s="748"/>
      <c r="J68" s="762"/>
    </row>
    <row r="69" spans="2:10" ht="13">
      <c r="B69" s="741"/>
      <c r="C69" s="745"/>
      <c r="D69" s="743"/>
      <c r="E69" s="741"/>
      <c r="F69" s="746"/>
      <c r="G69" s="746"/>
      <c r="H69" s="741"/>
      <c r="I69" s="748"/>
      <c r="J69" s="748"/>
    </row>
    <row r="70" spans="2:10" ht="13">
      <c r="B70" s="741"/>
      <c r="C70" s="745"/>
      <c r="D70" s="743"/>
      <c r="E70" s="741"/>
      <c r="F70" s="746"/>
      <c r="G70" s="741"/>
      <c r="H70" s="741"/>
      <c r="I70" s="748"/>
      <c r="J70" s="748"/>
    </row>
    <row r="71" spans="2:10" ht="13">
      <c r="B71" s="741"/>
      <c r="C71" s="745"/>
      <c r="D71" s="743"/>
      <c r="E71" s="741"/>
      <c r="F71" s="746"/>
      <c r="G71" s="741"/>
      <c r="H71" s="741"/>
      <c r="I71" s="748"/>
      <c r="J71" s="748"/>
    </row>
    <row r="72" spans="2:10" ht="13">
      <c r="B72" s="741"/>
      <c r="C72" s="745"/>
      <c r="D72" s="743"/>
      <c r="E72" s="741"/>
      <c r="F72" s="746"/>
      <c r="G72" s="741"/>
      <c r="H72" s="741"/>
      <c r="I72" s="748"/>
      <c r="J72" s="748"/>
    </row>
    <row r="73" spans="2:10" ht="13">
      <c r="B73" s="741"/>
      <c r="C73" s="745"/>
      <c r="D73" s="743"/>
      <c r="E73" s="741"/>
      <c r="F73" s="746"/>
      <c r="G73" s="741"/>
      <c r="H73" s="741"/>
      <c r="I73" s="748"/>
      <c r="J73" s="748"/>
    </row>
    <row r="74" spans="2:10" ht="13">
      <c r="B74" s="741"/>
      <c r="C74" s="745"/>
      <c r="D74" s="743"/>
      <c r="E74" s="741"/>
      <c r="F74" s="746"/>
      <c r="G74" s="741"/>
      <c r="H74" s="741"/>
      <c r="I74" s="748"/>
      <c r="J74" s="748"/>
    </row>
    <row r="75" spans="2:10" ht="13">
      <c r="B75" s="741"/>
      <c r="C75" s="745"/>
      <c r="D75" s="743"/>
      <c r="E75" s="741"/>
      <c r="F75" s="746"/>
      <c r="G75" s="741"/>
      <c r="H75" s="741"/>
      <c r="I75" s="748"/>
      <c r="J75" s="748"/>
    </row>
    <row r="76" spans="2:10" ht="13">
      <c r="B76" s="741"/>
      <c r="C76" s="745"/>
      <c r="D76" s="743"/>
      <c r="E76" s="741"/>
      <c r="F76" s="746"/>
      <c r="G76" s="746"/>
      <c r="H76" s="741"/>
      <c r="I76" s="748"/>
      <c r="J76" s="748"/>
    </row>
    <row r="77" spans="2:10" ht="13">
      <c r="B77" s="741"/>
      <c r="C77" s="745"/>
      <c r="D77" s="743"/>
      <c r="E77" s="741"/>
      <c r="F77" s="746"/>
      <c r="G77" s="746"/>
      <c r="H77" s="741"/>
      <c r="I77" s="748"/>
      <c r="J77" s="748"/>
    </row>
    <row r="78" spans="2:10" ht="13">
      <c r="B78" s="741"/>
      <c r="C78" s="745"/>
      <c r="D78" s="743"/>
      <c r="E78" s="741"/>
      <c r="F78" s="746"/>
      <c r="G78" s="746"/>
      <c r="H78" s="741"/>
      <c r="I78" s="748"/>
      <c r="J78" s="748"/>
    </row>
    <row r="79" spans="2:10" ht="13">
      <c r="B79" s="741"/>
      <c r="C79" s="745"/>
      <c r="D79" s="743"/>
      <c r="E79" s="741"/>
      <c r="F79" s="746"/>
      <c r="G79" s="746"/>
      <c r="H79" s="741"/>
      <c r="I79" s="748"/>
      <c r="J79" s="748"/>
    </row>
    <row r="80" spans="2:10" ht="13">
      <c r="B80" s="741"/>
      <c r="C80" s="745"/>
      <c r="D80" s="743"/>
      <c r="E80" s="741"/>
      <c r="F80" s="746"/>
      <c r="G80" s="746"/>
      <c r="H80" s="741"/>
      <c r="I80" s="748"/>
      <c r="J80" s="748"/>
    </row>
    <row r="81" spans="2:10" ht="13">
      <c r="B81" s="741"/>
      <c r="C81" s="745"/>
      <c r="D81" s="743"/>
      <c r="E81" s="741"/>
      <c r="F81" s="746"/>
      <c r="G81" s="746"/>
      <c r="H81" s="741"/>
      <c r="I81" s="748"/>
      <c r="J81" s="748"/>
    </row>
    <row r="82" spans="2:10" ht="13">
      <c r="B82" s="741"/>
      <c r="C82" s="745"/>
      <c r="D82" s="743"/>
      <c r="E82" s="741"/>
      <c r="F82" s="746"/>
      <c r="G82" s="746"/>
      <c r="H82" s="741"/>
      <c r="I82" s="748"/>
      <c r="J82" s="748"/>
    </row>
    <row r="83" spans="2:10" ht="13">
      <c r="B83" s="741"/>
      <c r="C83" s="745"/>
      <c r="D83" s="743"/>
      <c r="E83" s="741"/>
      <c r="F83" s="746"/>
      <c r="G83" s="746"/>
      <c r="H83" s="741"/>
      <c r="I83" s="748"/>
      <c r="J83" s="748"/>
    </row>
    <row r="84" spans="2:10" ht="13">
      <c r="B84" s="741"/>
      <c r="C84" s="745"/>
      <c r="D84" s="743"/>
      <c r="E84" s="741"/>
      <c r="F84" s="746"/>
      <c r="G84" s="746"/>
      <c r="H84" s="741"/>
      <c r="I84" s="748"/>
      <c r="J84" s="748"/>
    </row>
    <row r="85" spans="2:10" ht="13">
      <c r="B85" s="741"/>
      <c r="C85" s="745"/>
      <c r="D85" s="743"/>
      <c r="E85" s="741"/>
      <c r="F85" s="746"/>
      <c r="G85" s="746"/>
      <c r="H85" s="741"/>
      <c r="I85" s="748"/>
      <c r="J85" s="748"/>
    </row>
    <row r="86" spans="2:10" ht="13">
      <c r="B86" s="741"/>
      <c r="C86" s="745"/>
      <c r="D86" s="743"/>
      <c r="E86" s="741"/>
      <c r="F86" s="746"/>
      <c r="G86" s="746"/>
      <c r="H86" s="741"/>
      <c r="I86" s="748"/>
      <c r="J86" s="748"/>
    </row>
    <row r="87" spans="2:10" ht="13">
      <c r="B87" s="741"/>
      <c r="C87" s="745"/>
      <c r="D87" s="743"/>
      <c r="E87" s="741"/>
      <c r="F87" s="746"/>
      <c r="G87" s="746"/>
      <c r="H87" s="741"/>
      <c r="I87" s="748"/>
      <c r="J87" s="748"/>
    </row>
    <row r="88" spans="2:10" ht="13">
      <c r="B88" s="741"/>
      <c r="C88" s="745"/>
      <c r="D88" s="743"/>
      <c r="E88" s="741"/>
      <c r="F88" s="746"/>
      <c r="G88" s="746"/>
      <c r="H88" s="741"/>
      <c r="I88" s="748"/>
      <c r="J88" s="748"/>
    </row>
    <row r="89" spans="2:10" ht="13">
      <c r="B89" s="741"/>
      <c r="C89" s="745"/>
      <c r="D89" s="743"/>
      <c r="E89" s="741"/>
      <c r="F89" s="746"/>
      <c r="G89" s="746"/>
      <c r="H89" s="741"/>
      <c r="I89" s="748"/>
      <c r="J89" s="748"/>
    </row>
    <row r="90" spans="2:10" ht="13">
      <c r="B90" s="741"/>
      <c r="C90" s="745"/>
      <c r="D90" s="743"/>
      <c r="E90" s="741"/>
      <c r="F90" s="746"/>
      <c r="G90" s="746"/>
      <c r="H90" s="741"/>
      <c r="I90" s="748"/>
      <c r="J90" s="748"/>
    </row>
    <row r="91" spans="2:10" ht="13">
      <c r="B91" s="741"/>
      <c r="C91" s="745"/>
      <c r="D91" s="743"/>
      <c r="E91" s="741"/>
      <c r="F91" s="746"/>
      <c r="G91" s="746"/>
      <c r="H91" s="741"/>
      <c r="I91" s="748"/>
      <c r="J91" s="748"/>
    </row>
    <row r="92" spans="2:10" ht="13">
      <c r="B92" s="741"/>
      <c r="C92" s="745"/>
      <c r="D92" s="743"/>
      <c r="E92" s="741"/>
      <c r="F92" s="746"/>
      <c r="G92" s="746"/>
      <c r="H92" s="741"/>
      <c r="I92" s="748"/>
      <c r="J92" s="748"/>
    </row>
    <row r="93" spans="2:10" ht="13">
      <c r="B93" s="741"/>
      <c r="C93" s="745"/>
      <c r="D93" s="743"/>
      <c r="E93" s="741"/>
      <c r="F93" s="746"/>
      <c r="G93" s="746"/>
      <c r="H93" s="741"/>
      <c r="I93" s="748"/>
      <c r="J93" s="748"/>
    </row>
    <row r="94" spans="2:10" ht="13">
      <c r="B94" s="741"/>
      <c r="C94" s="745"/>
      <c r="D94" s="743"/>
      <c r="E94" s="741"/>
      <c r="F94" s="746"/>
      <c r="G94" s="746"/>
      <c r="H94" s="741"/>
      <c r="I94" s="748"/>
      <c r="J94" s="748"/>
    </row>
    <row r="95" spans="2:10" ht="13">
      <c r="B95" s="741"/>
      <c r="C95" s="745"/>
      <c r="D95" s="743"/>
      <c r="E95" s="741"/>
      <c r="F95" s="746"/>
      <c r="G95" s="746"/>
      <c r="H95" s="741"/>
      <c r="I95" s="748"/>
      <c r="J95" s="748"/>
    </row>
    <row r="96" spans="2:10" ht="13">
      <c r="B96" s="741"/>
      <c r="C96" s="745"/>
      <c r="D96" s="743"/>
      <c r="E96" s="741"/>
      <c r="F96" s="746"/>
      <c r="G96" s="746"/>
      <c r="H96" s="741"/>
      <c r="I96" s="748"/>
      <c r="J96" s="748"/>
    </row>
    <row r="97" spans="2:10" ht="13">
      <c r="B97" s="741"/>
      <c r="C97" s="745"/>
      <c r="D97" s="743"/>
      <c r="E97" s="741"/>
      <c r="F97" s="746"/>
      <c r="G97" s="746"/>
      <c r="H97" s="741"/>
      <c r="I97" s="748"/>
      <c r="J97" s="748"/>
    </row>
    <row r="98" spans="2:10" ht="13">
      <c r="B98" s="741"/>
      <c r="C98" s="745"/>
      <c r="D98" s="743"/>
      <c r="E98" s="741"/>
      <c r="F98" s="746"/>
      <c r="G98" s="746"/>
      <c r="H98" s="741"/>
      <c r="I98" s="748"/>
      <c r="J98" s="748"/>
    </row>
    <row r="99" spans="2:10" ht="13">
      <c r="B99" s="741"/>
      <c r="C99" s="745"/>
      <c r="D99" s="743"/>
      <c r="E99" s="741"/>
      <c r="F99" s="746"/>
      <c r="G99" s="746"/>
      <c r="H99" s="741"/>
      <c r="I99" s="748"/>
      <c r="J99" s="748"/>
    </row>
    <row r="100" spans="2:10" ht="13">
      <c r="B100" s="741"/>
      <c r="C100" s="745"/>
      <c r="D100" s="743"/>
      <c r="E100" s="741"/>
      <c r="F100" s="746"/>
      <c r="G100" s="746"/>
      <c r="H100" s="741"/>
      <c r="I100" s="748"/>
      <c r="J100" s="748"/>
    </row>
    <row r="101" spans="2:10" ht="13">
      <c r="B101" s="741"/>
      <c r="C101" s="745"/>
      <c r="D101" s="743"/>
      <c r="E101" s="741"/>
      <c r="F101" s="746"/>
      <c r="G101" s="746"/>
      <c r="H101" s="741"/>
      <c r="I101" s="748"/>
      <c r="J101" s="748"/>
    </row>
    <row r="102" spans="2:10" ht="13">
      <c r="B102" s="741"/>
      <c r="C102" s="745"/>
      <c r="D102" s="743"/>
      <c r="E102" s="741"/>
      <c r="F102" s="746"/>
      <c r="G102" s="746"/>
      <c r="H102" s="741"/>
      <c r="I102" s="748"/>
      <c r="J102" s="748"/>
    </row>
    <row r="103" spans="2:10" ht="13">
      <c r="B103" s="741"/>
      <c r="C103" s="745"/>
      <c r="D103" s="743"/>
      <c r="E103" s="741"/>
      <c r="F103" s="746"/>
      <c r="G103" s="741"/>
      <c r="H103" s="741"/>
      <c r="I103" s="748"/>
      <c r="J103" s="748"/>
    </row>
    <row r="104" spans="2:10" ht="13">
      <c r="B104" s="741"/>
      <c r="C104" s="745"/>
      <c r="D104" s="743"/>
      <c r="E104" s="741"/>
      <c r="F104" s="746"/>
      <c r="G104" s="741"/>
      <c r="H104" s="741"/>
      <c r="I104" s="748"/>
      <c r="J104" s="748"/>
    </row>
    <row r="105" spans="2:10" ht="13">
      <c r="B105" s="741"/>
      <c r="C105" s="745"/>
      <c r="D105" s="743"/>
      <c r="E105" s="741"/>
      <c r="F105" s="746"/>
      <c r="G105" s="746"/>
      <c r="H105" s="741"/>
      <c r="I105" s="748"/>
      <c r="J105" s="748"/>
    </row>
    <row r="106" spans="2:10" ht="13">
      <c r="B106" s="741"/>
      <c r="C106" s="745"/>
      <c r="D106" s="743"/>
      <c r="E106" s="741"/>
      <c r="F106" s="746"/>
      <c r="G106" s="746"/>
      <c r="H106" s="741"/>
      <c r="I106" s="748"/>
      <c r="J106" s="748"/>
    </row>
    <row r="107" spans="2:10" ht="13">
      <c r="B107" s="741"/>
      <c r="C107" s="745"/>
      <c r="D107" s="743"/>
      <c r="E107" s="741"/>
      <c r="F107" s="746"/>
      <c r="G107" s="746"/>
      <c r="H107" s="741"/>
      <c r="I107" s="748"/>
      <c r="J107" s="748"/>
    </row>
    <row r="108" spans="2:10" ht="13">
      <c r="B108" s="741"/>
      <c r="C108" s="745"/>
      <c r="D108" s="743"/>
      <c r="E108" s="741"/>
      <c r="F108" s="746"/>
      <c r="G108" s="746"/>
      <c r="H108" s="741"/>
      <c r="I108" s="748"/>
      <c r="J108" s="748"/>
    </row>
    <row r="109" spans="2:10" ht="13">
      <c r="B109" s="741"/>
      <c r="C109" s="745"/>
      <c r="D109" s="743"/>
      <c r="E109" s="741"/>
      <c r="F109" s="746"/>
      <c r="G109" s="746"/>
      <c r="H109" s="741"/>
      <c r="I109" s="748"/>
      <c r="J109" s="748"/>
    </row>
    <row r="110" spans="2:10" ht="13">
      <c r="B110" s="741"/>
      <c r="C110" s="745"/>
      <c r="D110" s="743"/>
      <c r="E110" s="741"/>
      <c r="F110" s="746"/>
      <c r="G110" s="746"/>
      <c r="H110" s="741"/>
      <c r="I110" s="748"/>
      <c r="J110" s="748"/>
    </row>
    <row r="111" spans="2:10" ht="13">
      <c r="B111" s="741"/>
      <c r="C111" s="745"/>
      <c r="D111" s="743"/>
      <c r="E111" s="741"/>
      <c r="F111" s="746"/>
      <c r="G111" s="746"/>
      <c r="H111" s="741"/>
      <c r="I111" s="748"/>
      <c r="J111" s="748"/>
    </row>
    <row r="112" spans="2:10" ht="13">
      <c r="B112" s="741"/>
      <c r="C112" s="745"/>
      <c r="D112" s="743"/>
      <c r="E112" s="741"/>
      <c r="F112" s="746"/>
      <c r="G112" s="746"/>
      <c r="H112" s="741"/>
      <c r="I112" s="748"/>
      <c r="J112" s="748"/>
    </row>
    <row r="113" spans="2:246" ht="13">
      <c r="B113" s="741"/>
      <c r="C113" s="745"/>
      <c r="D113" s="743"/>
      <c r="E113" s="741"/>
      <c r="F113" s="746"/>
      <c r="G113" s="746"/>
      <c r="H113" s="741"/>
      <c r="I113" s="748"/>
      <c r="J113" s="748"/>
    </row>
    <row r="114" spans="2:246" ht="13">
      <c r="B114" s="741"/>
      <c r="C114" s="745"/>
      <c r="D114" s="743"/>
      <c r="E114" s="741"/>
      <c r="F114" s="746"/>
      <c r="G114" s="746"/>
      <c r="H114" s="741"/>
      <c r="I114" s="748"/>
      <c r="J114" s="748"/>
    </row>
    <row r="115" spans="2:246" ht="13">
      <c r="B115" s="741"/>
      <c r="C115" s="745"/>
      <c r="D115" s="743"/>
      <c r="E115" s="741"/>
      <c r="F115" s="746"/>
      <c r="G115" s="746"/>
      <c r="H115" s="741"/>
      <c r="I115" s="748"/>
      <c r="J115" s="748"/>
    </row>
    <row r="116" spans="2:246" ht="13">
      <c r="B116" s="741"/>
      <c r="C116" s="745"/>
      <c r="D116" s="743"/>
      <c r="E116" s="741"/>
      <c r="F116" s="746"/>
      <c r="G116" s="746"/>
      <c r="H116" s="741"/>
      <c r="I116" s="748"/>
      <c r="J116" s="748"/>
    </row>
    <row r="117" spans="2:246" ht="13">
      <c r="B117" s="741"/>
      <c r="C117" s="745"/>
      <c r="D117" s="743"/>
      <c r="E117" s="741"/>
      <c r="F117" s="746"/>
      <c r="G117" s="746"/>
      <c r="H117" s="741"/>
      <c r="I117" s="748"/>
      <c r="J117" s="748"/>
    </row>
    <row r="118" spans="2:246" ht="13">
      <c r="B118" s="741"/>
      <c r="C118" s="745"/>
      <c r="D118" s="743"/>
      <c r="E118" s="741"/>
      <c r="F118" s="746"/>
      <c r="G118" s="746"/>
      <c r="H118" s="741"/>
      <c r="I118" s="748"/>
      <c r="J118" s="748"/>
    </row>
    <row r="119" spans="2:246" ht="13">
      <c r="B119" s="741"/>
      <c r="C119" s="745"/>
      <c r="D119" s="743"/>
      <c r="E119" s="741"/>
      <c r="F119" s="746"/>
      <c r="G119" s="746"/>
      <c r="H119" s="741"/>
      <c r="I119" s="748"/>
      <c r="J119" s="748"/>
    </row>
    <row r="120" spans="2:246" ht="13">
      <c r="B120" s="741"/>
      <c r="C120" s="745"/>
      <c r="D120" s="743"/>
      <c r="E120" s="741"/>
      <c r="F120" s="746"/>
      <c r="G120" s="741"/>
      <c r="H120" s="741"/>
      <c r="I120" s="748"/>
      <c r="J120" s="748"/>
    </row>
    <row r="121" spans="2:246" ht="13">
      <c r="B121" s="741"/>
      <c r="C121" s="745"/>
      <c r="D121" s="743"/>
      <c r="E121" s="741"/>
      <c r="F121" s="746"/>
      <c r="G121" s="741"/>
      <c r="H121" s="741"/>
      <c r="I121" s="748"/>
      <c r="J121" s="748"/>
    </row>
    <row r="122" spans="2:246" ht="13">
      <c r="B122" s="741"/>
      <c r="C122" s="745"/>
      <c r="D122" s="743"/>
      <c r="E122" s="741"/>
      <c r="F122" s="746"/>
      <c r="G122" s="741"/>
      <c r="H122" s="741"/>
      <c r="I122" s="748"/>
      <c r="J122" s="748"/>
    </row>
    <row r="123" spans="2:246" ht="13">
      <c r="B123" s="741"/>
      <c r="C123" s="745"/>
      <c r="D123" s="743"/>
      <c r="E123" s="741"/>
      <c r="F123" s="746"/>
      <c r="G123" s="741"/>
      <c r="H123" s="741"/>
      <c r="I123" s="748"/>
      <c r="J123" s="748"/>
    </row>
    <row r="124" spans="2:246" ht="13">
      <c r="B124" s="741"/>
      <c r="C124" s="745"/>
      <c r="D124" s="743"/>
      <c r="E124" s="741"/>
      <c r="F124" s="746"/>
      <c r="G124" s="746"/>
      <c r="H124" s="741"/>
      <c r="I124" s="748"/>
      <c r="J124" s="748"/>
    </row>
    <row r="125" spans="2:246" ht="13">
      <c r="B125" s="741"/>
      <c r="C125" s="745"/>
      <c r="D125" s="743"/>
      <c r="E125" s="741"/>
      <c r="F125" s="746"/>
      <c r="G125" s="746"/>
      <c r="H125" s="741"/>
      <c r="I125" s="748"/>
      <c r="J125" s="748"/>
    </row>
    <row r="126" spans="2:246" ht="13">
      <c r="B126" s="741"/>
      <c r="C126" s="745"/>
      <c r="D126" s="743"/>
      <c r="E126" s="741"/>
      <c r="F126" s="746"/>
      <c r="G126" s="746"/>
      <c r="H126" s="741"/>
      <c r="I126" s="748"/>
      <c r="J126" s="748"/>
      <c r="K126" s="546"/>
      <c r="L126" s="546"/>
      <c r="M126" s="546"/>
      <c r="N126" s="546"/>
      <c r="O126" s="546"/>
      <c r="P126" s="546"/>
      <c r="Q126" s="546"/>
      <c r="R126" s="546"/>
      <c r="S126" s="546"/>
      <c r="T126" s="546"/>
      <c r="U126" s="546"/>
      <c r="V126" s="546"/>
      <c r="W126" s="546"/>
      <c r="X126" s="546"/>
      <c r="Y126" s="546"/>
      <c r="Z126" s="546"/>
      <c r="AA126" s="546"/>
      <c r="AB126" s="546"/>
      <c r="AC126" s="546"/>
      <c r="AD126" s="546"/>
      <c r="AE126" s="546"/>
      <c r="AF126" s="546"/>
      <c r="AG126" s="546"/>
      <c r="AH126" s="546"/>
      <c r="AI126" s="546"/>
      <c r="AJ126" s="546"/>
      <c r="AK126" s="546"/>
      <c r="AL126" s="546"/>
      <c r="AM126" s="546"/>
      <c r="AN126" s="546"/>
      <c r="AO126" s="546"/>
      <c r="AP126" s="546"/>
      <c r="AQ126" s="546"/>
      <c r="AR126" s="546"/>
      <c r="AS126" s="546"/>
      <c r="AT126" s="546"/>
      <c r="AU126" s="546"/>
      <c r="AV126" s="546"/>
      <c r="AW126" s="546"/>
      <c r="AX126" s="546"/>
      <c r="AY126" s="546"/>
      <c r="AZ126" s="546"/>
      <c r="BA126" s="546"/>
      <c r="BB126" s="546"/>
      <c r="BC126" s="546"/>
      <c r="BD126" s="546"/>
      <c r="BE126" s="546"/>
      <c r="BF126" s="546"/>
      <c r="BG126" s="546"/>
      <c r="BH126" s="546"/>
      <c r="BI126" s="546"/>
      <c r="BJ126" s="546"/>
      <c r="BK126" s="546"/>
      <c r="BL126" s="546"/>
      <c r="BM126" s="546"/>
      <c r="BN126" s="546"/>
      <c r="BO126" s="546"/>
      <c r="BP126" s="546"/>
      <c r="BQ126" s="546"/>
      <c r="BR126" s="546"/>
      <c r="BS126" s="546"/>
      <c r="BT126" s="546"/>
      <c r="BU126" s="546"/>
      <c r="BV126" s="546"/>
      <c r="BW126" s="546"/>
      <c r="BX126" s="546"/>
      <c r="BY126" s="546"/>
      <c r="BZ126" s="546"/>
      <c r="CA126" s="546"/>
      <c r="CB126" s="546"/>
      <c r="CC126" s="546"/>
      <c r="CD126" s="546"/>
      <c r="CE126" s="546"/>
      <c r="CF126" s="546"/>
      <c r="CG126" s="546"/>
      <c r="CH126" s="546"/>
      <c r="CI126" s="546"/>
      <c r="CJ126" s="546"/>
      <c r="CK126" s="546"/>
      <c r="CL126" s="546"/>
      <c r="CM126" s="546"/>
      <c r="CN126" s="546"/>
      <c r="CO126" s="546"/>
      <c r="CP126" s="546"/>
      <c r="CQ126" s="546"/>
      <c r="CR126" s="546"/>
      <c r="CS126" s="546"/>
      <c r="CT126" s="546"/>
      <c r="CU126" s="546"/>
      <c r="CV126" s="546"/>
      <c r="CW126" s="546"/>
      <c r="CX126" s="546"/>
      <c r="CY126" s="546"/>
      <c r="CZ126" s="546"/>
      <c r="DA126" s="546"/>
      <c r="DB126" s="546"/>
      <c r="DC126" s="546"/>
      <c r="DD126" s="546"/>
      <c r="DE126" s="546"/>
      <c r="DF126" s="546"/>
      <c r="DG126" s="546"/>
      <c r="DH126" s="546"/>
      <c r="DI126" s="546"/>
      <c r="DJ126" s="546"/>
      <c r="DK126" s="546"/>
      <c r="DL126" s="546"/>
      <c r="DM126" s="546"/>
      <c r="DN126" s="546"/>
      <c r="DO126" s="546"/>
      <c r="DP126" s="546"/>
      <c r="DQ126" s="546"/>
      <c r="DR126" s="546"/>
      <c r="DS126" s="546"/>
      <c r="DT126" s="546"/>
      <c r="DU126" s="546"/>
      <c r="DV126" s="546"/>
      <c r="DW126" s="546"/>
      <c r="DX126" s="546"/>
      <c r="DY126" s="546"/>
      <c r="DZ126" s="546"/>
      <c r="EA126" s="546"/>
      <c r="EB126" s="546"/>
      <c r="EC126" s="546"/>
      <c r="ED126" s="546"/>
      <c r="EE126" s="546"/>
      <c r="EF126" s="546"/>
      <c r="EG126" s="546"/>
      <c r="EH126" s="546"/>
      <c r="EI126" s="546"/>
      <c r="EJ126" s="546"/>
      <c r="EK126" s="546"/>
      <c r="EL126" s="546"/>
      <c r="EM126" s="546"/>
      <c r="EN126" s="546"/>
      <c r="EO126" s="546"/>
      <c r="EP126" s="546"/>
      <c r="EQ126" s="546"/>
      <c r="ER126" s="546"/>
      <c r="ES126" s="546"/>
      <c r="ET126" s="546"/>
      <c r="EU126" s="546"/>
      <c r="EV126" s="546"/>
      <c r="EW126" s="546"/>
      <c r="EX126" s="546"/>
      <c r="EY126" s="546"/>
      <c r="EZ126" s="546"/>
      <c r="FA126" s="546"/>
      <c r="FB126" s="546"/>
      <c r="FC126" s="546"/>
      <c r="FD126" s="546"/>
      <c r="FE126" s="546"/>
      <c r="FF126" s="546"/>
      <c r="FG126" s="546"/>
      <c r="FH126" s="546"/>
      <c r="FI126" s="546"/>
      <c r="FJ126" s="546"/>
      <c r="FK126" s="546"/>
      <c r="FL126" s="546"/>
      <c r="FM126" s="546"/>
      <c r="FN126" s="546"/>
      <c r="FO126" s="546"/>
      <c r="FP126" s="546"/>
      <c r="FQ126" s="546"/>
      <c r="FR126" s="546"/>
      <c r="FS126" s="546"/>
      <c r="FT126" s="546"/>
      <c r="FU126" s="546"/>
      <c r="FV126" s="546"/>
      <c r="FW126" s="546"/>
      <c r="FX126" s="546"/>
      <c r="FY126" s="546"/>
      <c r="FZ126" s="546"/>
      <c r="GA126" s="546"/>
      <c r="GB126" s="546"/>
      <c r="GC126" s="546"/>
      <c r="GD126" s="546"/>
      <c r="GE126" s="546"/>
      <c r="GF126" s="546"/>
      <c r="GG126" s="546"/>
      <c r="GH126" s="546"/>
      <c r="GI126" s="546"/>
      <c r="GJ126" s="546"/>
      <c r="GK126" s="546"/>
      <c r="GL126" s="546"/>
      <c r="GM126" s="546"/>
      <c r="GN126" s="546"/>
      <c r="GO126" s="546"/>
      <c r="GP126" s="546"/>
      <c r="GQ126" s="546"/>
      <c r="GR126" s="546"/>
      <c r="GS126" s="546"/>
      <c r="GT126" s="546"/>
      <c r="GU126" s="546"/>
      <c r="GV126" s="546"/>
      <c r="GW126" s="546"/>
      <c r="GX126" s="546"/>
      <c r="GY126" s="546"/>
      <c r="GZ126" s="546"/>
      <c r="HA126" s="546"/>
      <c r="HB126" s="546"/>
      <c r="HC126" s="546"/>
      <c r="HD126" s="546"/>
      <c r="HE126" s="546"/>
      <c r="HF126" s="546"/>
      <c r="HG126" s="546"/>
      <c r="HH126" s="546"/>
      <c r="HI126" s="546"/>
      <c r="HJ126" s="546"/>
      <c r="HK126" s="546"/>
      <c r="HL126" s="546"/>
      <c r="HM126" s="546"/>
      <c r="HN126" s="546"/>
      <c r="HO126" s="546"/>
      <c r="HP126" s="546"/>
      <c r="HQ126" s="546"/>
      <c r="HR126" s="546"/>
      <c r="HS126" s="546"/>
      <c r="HT126" s="546"/>
      <c r="HU126" s="546"/>
      <c r="HV126" s="546"/>
      <c r="HW126" s="546"/>
      <c r="HX126" s="546"/>
      <c r="HY126" s="546"/>
      <c r="HZ126" s="546"/>
      <c r="IA126" s="546"/>
      <c r="IB126" s="546"/>
      <c r="IC126" s="546"/>
      <c r="ID126" s="546"/>
      <c r="IE126" s="546"/>
      <c r="IF126" s="546"/>
      <c r="IG126" s="546"/>
      <c r="IH126" s="546"/>
      <c r="II126" s="546"/>
      <c r="IJ126" s="546"/>
      <c r="IK126" s="546"/>
      <c r="IL126" s="546"/>
    </row>
    <row r="127" spans="2:246" ht="13">
      <c r="B127" s="741"/>
      <c r="C127" s="745"/>
      <c r="D127" s="743"/>
      <c r="E127" s="741"/>
      <c r="F127" s="746"/>
      <c r="G127" s="741"/>
      <c r="H127" s="741"/>
      <c r="I127" s="748"/>
      <c r="J127" s="748"/>
    </row>
    <row r="128" spans="2:246" ht="13">
      <c r="B128" s="741"/>
      <c r="C128" s="745"/>
      <c r="D128" s="743"/>
      <c r="E128" s="761"/>
      <c r="F128" s="746"/>
      <c r="G128" s="741"/>
      <c r="H128" s="741"/>
      <c r="I128" s="748"/>
      <c r="J128" s="748"/>
    </row>
    <row r="129" spans="2:246" ht="13">
      <c r="B129" s="741"/>
      <c r="C129" s="745"/>
      <c r="D129" s="743"/>
      <c r="E129" s="761"/>
      <c r="F129" s="746"/>
      <c r="G129" s="741"/>
      <c r="H129" s="741"/>
      <c r="I129" s="748"/>
      <c r="J129" s="748"/>
    </row>
    <row r="130" spans="2:246" ht="13">
      <c r="B130" s="741"/>
      <c r="C130" s="745"/>
      <c r="D130" s="743"/>
      <c r="E130" s="741"/>
      <c r="F130" s="746"/>
      <c r="G130" s="741"/>
      <c r="H130" s="741"/>
      <c r="I130" s="748"/>
      <c r="J130" s="748"/>
    </row>
    <row r="131" spans="2:246" ht="13">
      <c r="B131" s="741"/>
      <c r="C131" s="745"/>
      <c r="D131" s="743"/>
      <c r="E131" s="761"/>
      <c r="F131" s="746"/>
      <c r="G131" s="741"/>
      <c r="H131" s="741"/>
      <c r="I131" s="748"/>
      <c r="J131" s="748"/>
    </row>
    <row r="132" spans="2:246" ht="13">
      <c r="B132" s="741"/>
      <c r="C132" s="745"/>
      <c r="D132" s="743"/>
      <c r="E132" s="761"/>
      <c r="F132" s="746"/>
      <c r="G132" s="741"/>
      <c r="H132" s="741"/>
      <c r="I132" s="748"/>
      <c r="J132" s="748"/>
    </row>
    <row r="133" spans="2:246" ht="13">
      <c r="B133" s="741"/>
      <c r="C133" s="745"/>
      <c r="D133" s="743"/>
      <c r="E133" s="741"/>
      <c r="F133" s="746"/>
      <c r="G133" s="741"/>
      <c r="H133" s="741"/>
      <c r="I133" s="748"/>
      <c r="J133" s="748"/>
      <c r="K133" s="546"/>
      <c r="L133" s="546"/>
      <c r="M133" s="546"/>
      <c r="N133" s="546"/>
      <c r="O133" s="546"/>
      <c r="P133" s="546"/>
      <c r="Q133" s="546"/>
      <c r="R133" s="546"/>
      <c r="S133" s="546"/>
      <c r="T133" s="546"/>
      <c r="U133" s="546"/>
      <c r="V133" s="546"/>
      <c r="W133" s="546"/>
      <c r="X133" s="546"/>
      <c r="Y133" s="546"/>
      <c r="Z133" s="546"/>
      <c r="AA133" s="546"/>
      <c r="AB133" s="546"/>
      <c r="AC133" s="546"/>
      <c r="AD133" s="546"/>
      <c r="AE133" s="546"/>
      <c r="AF133" s="546"/>
      <c r="AG133" s="546"/>
      <c r="AH133" s="546"/>
      <c r="AI133" s="546"/>
      <c r="AJ133" s="546"/>
      <c r="AK133" s="546"/>
      <c r="AL133" s="546"/>
      <c r="AM133" s="546"/>
      <c r="AN133" s="546"/>
      <c r="AO133" s="546"/>
      <c r="AP133" s="546"/>
      <c r="AQ133" s="546"/>
      <c r="AR133" s="546"/>
      <c r="AS133" s="546"/>
      <c r="AT133" s="546"/>
      <c r="AU133" s="546"/>
      <c r="AV133" s="546"/>
      <c r="AW133" s="546"/>
      <c r="AX133" s="546"/>
      <c r="AY133" s="546"/>
      <c r="AZ133" s="546"/>
      <c r="BA133" s="546"/>
      <c r="BB133" s="546"/>
      <c r="BC133" s="546"/>
      <c r="BD133" s="546"/>
      <c r="BE133" s="546"/>
      <c r="BF133" s="546"/>
      <c r="BG133" s="546"/>
      <c r="BH133" s="546"/>
      <c r="BI133" s="546"/>
      <c r="BJ133" s="546"/>
      <c r="BK133" s="546"/>
      <c r="BL133" s="546"/>
      <c r="BM133" s="546"/>
      <c r="BN133" s="546"/>
      <c r="BO133" s="546"/>
      <c r="BP133" s="546"/>
      <c r="BQ133" s="546"/>
      <c r="BR133" s="546"/>
      <c r="BS133" s="546"/>
      <c r="BT133" s="546"/>
      <c r="BU133" s="546"/>
      <c r="BV133" s="546"/>
      <c r="BW133" s="546"/>
      <c r="BX133" s="546"/>
      <c r="BY133" s="546"/>
      <c r="BZ133" s="546"/>
      <c r="CA133" s="546"/>
      <c r="CB133" s="546"/>
      <c r="CC133" s="546"/>
      <c r="CD133" s="546"/>
      <c r="CE133" s="546"/>
      <c r="CF133" s="546"/>
      <c r="CG133" s="546"/>
      <c r="CH133" s="546"/>
      <c r="CI133" s="546"/>
      <c r="CJ133" s="546"/>
      <c r="CK133" s="546"/>
      <c r="CL133" s="546"/>
      <c r="CM133" s="546"/>
      <c r="CN133" s="546"/>
      <c r="CO133" s="546"/>
      <c r="CP133" s="546"/>
      <c r="CQ133" s="546"/>
      <c r="CR133" s="546"/>
      <c r="CS133" s="546"/>
      <c r="CT133" s="546"/>
      <c r="CU133" s="546"/>
      <c r="CV133" s="546"/>
      <c r="CW133" s="546"/>
      <c r="CX133" s="546"/>
      <c r="CY133" s="546"/>
      <c r="CZ133" s="546"/>
      <c r="DA133" s="546"/>
      <c r="DB133" s="546"/>
      <c r="DC133" s="546"/>
      <c r="DD133" s="546"/>
      <c r="DE133" s="546"/>
      <c r="DF133" s="546"/>
      <c r="DG133" s="546"/>
      <c r="DH133" s="546"/>
      <c r="DI133" s="546"/>
      <c r="DJ133" s="546"/>
      <c r="DK133" s="546"/>
      <c r="DL133" s="546"/>
      <c r="DM133" s="546"/>
      <c r="DN133" s="546"/>
      <c r="DO133" s="546"/>
      <c r="DP133" s="546"/>
      <c r="DQ133" s="546"/>
      <c r="DR133" s="546"/>
      <c r="DS133" s="546"/>
      <c r="DT133" s="546"/>
      <c r="DU133" s="546"/>
      <c r="DV133" s="546"/>
      <c r="DW133" s="546"/>
      <c r="DX133" s="546"/>
      <c r="DY133" s="546"/>
      <c r="DZ133" s="546"/>
      <c r="EA133" s="546"/>
      <c r="EB133" s="546"/>
      <c r="EC133" s="546"/>
      <c r="ED133" s="546"/>
      <c r="EE133" s="546"/>
      <c r="EF133" s="546"/>
      <c r="EG133" s="546"/>
      <c r="EH133" s="546"/>
      <c r="EI133" s="546"/>
      <c r="EJ133" s="546"/>
      <c r="EK133" s="546"/>
      <c r="EL133" s="546"/>
      <c r="EM133" s="546"/>
      <c r="EN133" s="546"/>
      <c r="EO133" s="546"/>
      <c r="EP133" s="546"/>
      <c r="EQ133" s="546"/>
      <c r="ER133" s="546"/>
      <c r="ES133" s="546"/>
      <c r="ET133" s="546"/>
      <c r="EU133" s="546"/>
      <c r="EV133" s="546"/>
      <c r="EW133" s="546"/>
      <c r="EX133" s="546"/>
      <c r="EY133" s="546"/>
      <c r="EZ133" s="546"/>
      <c r="FA133" s="546"/>
      <c r="FB133" s="546"/>
      <c r="FC133" s="546"/>
      <c r="FD133" s="546"/>
      <c r="FE133" s="546"/>
      <c r="FF133" s="546"/>
      <c r="FG133" s="546"/>
      <c r="FH133" s="546"/>
      <c r="FI133" s="546"/>
      <c r="FJ133" s="546"/>
      <c r="FK133" s="546"/>
      <c r="FL133" s="546"/>
      <c r="FM133" s="546"/>
      <c r="FN133" s="546"/>
      <c r="FO133" s="546"/>
      <c r="FP133" s="546"/>
      <c r="FQ133" s="546"/>
      <c r="FR133" s="546"/>
      <c r="FS133" s="546"/>
      <c r="FT133" s="546"/>
      <c r="FU133" s="546"/>
      <c r="FV133" s="546"/>
      <c r="FW133" s="546"/>
      <c r="FX133" s="546"/>
      <c r="FY133" s="546"/>
      <c r="FZ133" s="546"/>
      <c r="GA133" s="546"/>
      <c r="GB133" s="546"/>
      <c r="GC133" s="546"/>
      <c r="GD133" s="546"/>
      <c r="GE133" s="546"/>
      <c r="GF133" s="546"/>
      <c r="GG133" s="546"/>
      <c r="GH133" s="546"/>
      <c r="GI133" s="546"/>
      <c r="GJ133" s="546"/>
      <c r="GK133" s="546"/>
      <c r="GL133" s="546"/>
      <c r="GM133" s="546"/>
      <c r="GN133" s="546"/>
      <c r="GO133" s="546"/>
      <c r="GP133" s="546"/>
      <c r="GQ133" s="546"/>
      <c r="GR133" s="546"/>
      <c r="GS133" s="546"/>
      <c r="GT133" s="546"/>
      <c r="GU133" s="546"/>
      <c r="GV133" s="546"/>
      <c r="GW133" s="546"/>
      <c r="GX133" s="546"/>
      <c r="GY133" s="546"/>
      <c r="GZ133" s="546"/>
      <c r="HA133" s="546"/>
      <c r="HB133" s="546"/>
      <c r="HC133" s="546"/>
      <c r="HD133" s="546"/>
      <c r="HE133" s="546"/>
      <c r="HF133" s="546"/>
      <c r="HG133" s="546"/>
      <c r="HH133" s="546"/>
      <c r="HI133" s="546"/>
      <c r="HJ133" s="546"/>
      <c r="HK133" s="546"/>
      <c r="HL133" s="546"/>
      <c r="HM133" s="546"/>
      <c r="HN133" s="546"/>
      <c r="HO133" s="546"/>
      <c r="HP133" s="546"/>
      <c r="HQ133" s="546"/>
      <c r="HR133" s="546"/>
      <c r="HS133" s="546"/>
      <c r="HT133" s="546"/>
      <c r="HU133" s="546"/>
      <c r="HV133" s="546"/>
      <c r="HW133" s="546"/>
      <c r="HX133" s="546"/>
      <c r="HY133" s="546"/>
      <c r="HZ133" s="546"/>
      <c r="IA133" s="546"/>
      <c r="IB133" s="546"/>
      <c r="IC133" s="546"/>
      <c r="ID133" s="546"/>
      <c r="IE133" s="546"/>
      <c r="IF133" s="546"/>
      <c r="IG133" s="546"/>
      <c r="IH133" s="546"/>
      <c r="II133" s="546"/>
      <c r="IJ133" s="546"/>
      <c r="IK133" s="546"/>
      <c r="IL133" s="546"/>
    </row>
    <row r="134" spans="2:246" ht="13">
      <c r="B134" s="741"/>
      <c r="C134" s="745"/>
      <c r="D134" s="743"/>
      <c r="E134" s="741"/>
      <c r="F134" s="746"/>
      <c r="G134" s="741"/>
      <c r="H134" s="741"/>
      <c r="I134" s="748"/>
      <c r="J134" s="748"/>
    </row>
    <row r="135" spans="2:246" ht="13">
      <c r="B135" s="741"/>
      <c r="C135" s="745"/>
      <c r="D135" s="743"/>
      <c r="E135" s="741"/>
      <c r="F135" s="746"/>
      <c r="G135" s="741"/>
      <c r="H135" s="741"/>
      <c r="I135" s="748"/>
      <c r="J135" s="748"/>
    </row>
    <row r="136" spans="2:246" ht="13">
      <c r="B136" s="741"/>
      <c r="C136" s="745"/>
      <c r="D136" s="743"/>
      <c r="E136" s="761"/>
      <c r="F136" s="746"/>
      <c r="G136" s="741"/>
      <c r="H136" s="741"/>
      <c r="I136" s="748"/>
      <c r="J136" s="748"/>
    </row>
    <row r="137" spans="2:246" ht="13">
      <c r="B137" s="741"/>
      <c r="C137" s="745"/>
      <c r="D137" s="743"/>
      <c r="E137" s="761"/>
      <c r="F137" s="746"/>
      <c r="G137" s="741"/>
      <c r="H137" s="741"/>
      <c r="I137" s="748"/>
      <c r="J137" s="748"/>
    </row>
    <row r="138" spans="2:246" ht="13">
      <c r="B138" s="741"/>
      <c r="C138" s="745"/>
      <c r="D138" s="743"/>
      <c r="E138" s="741"/>
      <c r="F138" s="746"/>
      <c r="G138" s="741"/>
      <c r="H138" s="741"/>
      <c r="I138" s="748"/>
      <c r="J138" s="748"/>
    </row>
    <row r="139" spans="2:246" ht="13">
      <c r="B139" s="741"/>
      <c r="C139" s="745"/>
      <c r="D139" s="743"/>
      <c r="E139" s="761"/>
      <c r="F139" s="746"/>
      <c r="G139" s="741"/>
      <c r="H139" s="741"/>
      <c r="I139" s="748"/>
      <c r="J139" s="748"/>
    </row>
    <row r="140" spans="2:246" ht="13">
      <c r="B140" s="741"/>
      <c r="C140" s="745"/>
      <c r="D140" s="743"/>
      <c r="E140" s="761"/>
      <c r="F140" s="746"/>
      <c r="G140" s="741"/>
      <c r="H140" s="741"/>
      <c r="I140" s="748"/>
      <c r="J140" s="748"/>
    </row>
    <row r="141" spans="2:246" ht="13">
      <c r="B141" s="741"/>
      <c r="C141" s="745"/>
      <c r="D141" s="741"/>
      <c r="E141" s="741"/>
      <c r="F141" s="746"/>
      <c r="G141" s="746"/>
      <c r="H141" s="741"/>
      <c r="I141" s="748"/>
      <c r="J141" s="748"/>
    </row>
    <row r="142" spans="2:246" ht="13">
      <c r="B142" s="741"/>
      <c r="C142" s="745"/>
      <c r="D142" s="741"/>
      <c r="E142" s="741"/>
      <c r="F142" s="746"/>
      <c r="G142" s="746"/>
      <c r="H142" s="741"/>
      <c r="I142" s="748"/>
      <c r="J142" s="748"/>
    </row>
    <row r="143" spans="2:246" ht="13">
      <c r="B143" s="741"/>
      <c r="C143" s="745"/>
      <c r="D143" s="741"/>
      <c r="E143" s="741"/>
      <c r="F143" s="746"/>
      <c r="G143" s="746"/>
      <c r="H143" s="741"/>
      <c r="I143" s="748"/>
      <c r="J143" s="748"/>
    </row>
    <row r="144" spans="2:246" ht="13">
      <c r="B144" s="741"/>
      <c r="C144" s="745"/>
      <c r="D144" s="741"/>
      <c r="E144" s="741"/>
      <c r="F144" s="746"/>
      <c r="G144" s="746"/>
      <c r="H144" s="741"/>
      <c r="I144" s="748"/>
      <c r="J144" s="748"/>
    </row>
    <row r="145" spans="2:10" ht="13">
      <c r="B145" s="741"/>
      <c r="C145" s="745"/>
      <c r="D145" s="741"/>
      <c r="E145" s="741"/>
      <c r="F145" s="746"/>
      <c r="G145" s="746"/>
      <c r="H145" s="741"/>
      <c r="I145" s="748"/>
      <c r="J145" s="748"/>
    </row>
    <row r="146" spans="2:10" ht="13">
      <c r="B146" s="741"/>
      <c r="C146" s="745"/>
      <c r="D146" s="741"/>
      <c r="E146" s="741"/>
      <c r="F146" s="746"/>
      <c r="G146" s="746"/>
      <c r="H146" s="741"/>
      <c r="I146" s="748"/>
      <c r="J146" s="748"/>
    </row>
    <row r="147" spans="2:10" ht="13">
      <c r="B147" s="741"/>
      <c r="C147" s="745"/>
      <c r="D147" s="743"/>
      <c r="E147" s="741"/>
      <c r="F147" s="746"/>
      <c r="G147" s="746"/>
      <c r="H147" s="741"/>
      <c r="I147" s="748"/>
      <c r="J147" s="748"/>
    </row>
    <row r="148" spans="2:10" ht="13">
      <c r="B148" s="741"/>
      <c r="C148" s="745"/>
      <c r="D148" s="743"/>
      <c r="E148" s="741"/>
      <c r="F148" s="746"/>
      <c r="G148" s="746"/>
      <c r="H148" s="741"/>
      <c r="I148" s="748"/>
      <c r="J148" s="748"/>
    </row>
    <row r="149" spans="2:10" ht="13">
      <c r="B149" s="741"/>
      <c r="C149" s="745"/>
      <c r="D149" s="743"/>
      <c r="E149" s="741"/>
      <c r="F149" s="746"/>
      <c r="G149" s="746"/>
      <c r="H149" s="741"/>
      <c r="I149" s="748"/>
      <c r="J149" s="748"/>
    </row>
    <row r="150" spans="2:10" ht="13">
      <c r="B150" s="741"/>
      <c r="C150" s="745"/>
      <c r="D150" s="743"/>
      <c r="E150" s="741"/>
      <c r="F150" s="746"/>
      <c r="G150" s="746"/>
      <c r="H150" s="741"/>
      <c r="I150" s="748"/>
      <c r="J150" s="748"/>
    </row>
    <row r="151" spans="2:10" ht="13">
      <c r="B151" s="741"/>
      <c r="C151" s="745"/>
      <c r="D151" s="743"/>
      <c r="E151" s="741"/>
      <c r="F151" s="746"/>
      <c r="G151" s="746"/>
      <c r="H151" s="741"/>
      <c r="I151" s="748"/>
      <c r="J151" s="748"/>
    </row>
    <row r="152" spans="2:10" ht="13">
      <c r="B152" s="741"/>
      <c r="C152" s="745"/>
      <c r="D152" s="743"/>
      <c r="E152" s="741"/>
      <c r="F152" s="746"/>
      <c r="G152" s="746"/>
      <c r="H152" s="741"/>
      <c r="I152" s="748"/>
      <c r="J152" s="748"/>
    </row>
    <row r="153" spans="2:10" ht="13">
      <c r="B153" s="741"/>
      <c r="C153" s="745"/>
      <c r="D153" s="743"/>
      <c r="E153" s="741"/>
      <c r="F153" s="746"/>
      <c r="G153" s="746"/>
      <c r="H153" s="741"/>
      <c r="I153" s="748"/>
      <c r="J153" s="748"/>
    </row>
    <row r="154" spans="2:10" ht="13">
      <c r="B154" s="741"/>
      <c r="C154" s="745"/>
      <c r="D154" s="743"/>
      <c r="E154" s="741"/>
      <c r="F154" s="746"/>
      <c r="G154" s="746"/>
      <c r="H154" s="741"/>
      <c r="I154" s="748"/>
      <c r="J154" s="748"/>
    </row>
    <row r="155" spans="2:10" ht="13">
      <c r="B155" s="741"/>
      <c r="C155" s="745"/>
      <c r="D155" s="743"/>
      <c r="E155" s="741"/>
      <c r="F155" s="746"/>
      <c r="G155" s="741"/>
      <c r="H155" s="741"/>
      <c r="I155" s="748"/>
      <c r="J155" s="748"/>
    </row>
    <row r="156" spans="2:10" ht="13">
      <c r="B156" s="741"/>
      <c r="C156" s="745"/>
      <c r="D156" s="743"/>
      <c r="E156" s="741"/>
      <c r="F156" s="746"/>
      <c r="G156" s="746"/>
      <c r="H156" s="741"/>
      <c r="I156" s="748"/>
      <c r="J156" s="748"/>
    </row>
    <row r="157" spans="2:10" ht="13">
      <c r="B157" s="741"/>
      <c r="C157" s="745"/>
      <c r="D157" s="743"/>
      <c r="E157" s="761"/>
      <c r="F157" s="746"/>
      <c r="G157" s="741"/>
      <c r="H157" s="741"/>
      <c r="I157" s="748"/>
      <c r="J157" s="748"/>
    </row>
    <row r="158" spans="2:10" ht="13">
      <c r="B158" s="741"/>
      <c r="C158" s="745"/>
      <c r="D158" s="743"/>
      <c r="E158" s="761"/>
      <c r="F158" s="746"/>
      <c r="G158" s="741"/>
      <c r="H158" s="741"/>
      <c r="I158" s="748"/>
      <c r="J158" s="748"/>
    </row>
    <row r="159" spans="2:10" ht="13">
      <c r="B159" s="741"/>
      <c r="C159" s="745"/>
      <c r="D159" s="743"/>
      <c r="E159" s="741"/>
      <c r="F159" s="746"/>
      <c r="G159" s="746"/>
      <c r="H159" s="741"/>
      <c r="I159" s="748"/>
      <c r="J159" s="748"/>
    </row>
    <row r="160" spans="2:10" ht="13">
      <c r="B160" s="741"/>
      <c r="C160" s="745"/>
      <c r="D160" s="743"/>
      <c r="E160" s="741"/>
      <c r="F160" s="746"/>
      <c r="G160" s="746"/>
      <c r="H160" s="741"/>
      <c r="I160" s="748"/>
      <c r="J160" s="748"/>
    </row>
    <row r="161" spans="2:10" ht="13">
      <c r="B161" s="741"/>
      <c r="C161" s="745"/>
      <c r="D161" s="743"/>
      <c r="E161" s="741"/>
      <c r="F161" s="746"/>
      <c r="G161" s="746"/>
      <c r="H161" s="741"/>
      <c r="I161" s="748"/>
      <c r="J161" s="748"/>
    </row>
    <row r="162" spans="2:10" ht="13">
      <c r="B162" s="741"/>
      <c r="C162" s="745"/>
      <c r="D162" s="743"/>
      <c r="E162" s="741"/>
      <c r="F162" s="746"/>
      <c r="G162" s="746"/>
      <c r="H162" s="741"/>
      <c r="I162" s="748"/>
      <c r="J162" s="748"/>
    </row>
    <row r="163" spans="2:10" ht="13">
      <c r="B163" s="741"/>
      <c r="C163" s="745"/>
      <c r="D163" s="743"/>
      <c r="E163" s="741"/>
      <c r="F163" s="746"/>
      <c r="G163" s="741"/>
      <c r="H163" s="741"/>
      <c r="I163" s="748"/>
      <c r="J163" s="748"/>
    </row>
    <row r="164" spans="2:10" ht="13">
      <c r="B164" s="741"/>
      <c r="C164" s="745"/>
      <c r="D164" s="743"/>
      <c r="E164" s="741"/>
      <c r="F164" s="746"/>
      <c r="G164" s="741"/>
      <c r="H164" s="741"/>
      <c r="I164" s="748"/>
      <c r="J164" s="748"/>
    </row>
    <row r="165" spans="2:10" ht="13">
      <c r="B165" s="741"/>
      <c r="C165" s="745"/>
      <c r="D165" s="743"/>
      <c r="E165" s="741"/>
      <c r="F165" s="746"/>
      <c r="G165" s="741"/>
      <c r="H165" s="741"/>
      <c r="I165" s="748"/>
      <c r="J165" s="748"/>
    </row>
    <row r="166" spans="2:10" ht="13">
      <c r="B166" s="741"/>
      <c r="C166" s="745"/>
      <c r="D166" s="743"/>
      <c r="E166" s="741"/>
      <c r="F166" s="746"/>
      <c r="G166" s="741"/>
      <c r="H166" s="741"/>
      <c r="I166" s="748"/>
      <c r="J166" s="748"/>
    </row>
    <row r="167" spans="2:10" ht="13">
      <c r="B167" s="746"/>
      <c r="C167" s="745"/>
      <c r="D167" s="743"/>
      <c r="E167" s="741"/>
      <c r="F167" s="746"/>
      <c r="G167" s="746"/>
      <c r="H167" s="741"/>
      <c r="I167" s="748"/>
      <c r="J167" s="748"/>
    </row>
    <row r="168" spans="2:10" ht="13">
      <c r="B168" s="741"/>
      <c r="C168" s="745"/>
      <c r="D168" s="743"/>
      <c r="E168" s="741"/>
      <c r="F168" s="746"/>
      <c r="G168" s="746"/>
      <c r="H168" s="741"/>
      <c r="I168" s="748"/>
      <c r="J168" s="748"/>
    </row>
    <row r="169" spans="2:10" ht="13">
      <c r="B169" s="741"/>
      <c r="C169" s="745"/>
      <c r="D169" s="743"/>
      <c r="E169" s="741"/>
      <c r="F169" s="746"/>
      <c r="G169" s="746"/>
      <c r="H169" s="741"/>
      <c r="I169" s="748"/>
      <c r="J169" s="748"/>
    </row>
    <row r="170" spans="2:10" ht="13">
      <c r="B170" s="741"/>
      <c r="C170" s="745"/>
      <c r="D170" s="743"/>
      <c r="E170" s="761"/>
      <c r="F170" s="746"/>
      <c r="G170" s="746"/>
      <c r="H170" s="741"/>
      <c r="I170" s="748"/>
      <c r="J170" s="748"/>
    </row>
    <row r="171" spans="2:10" ht="13">
      <c r="B171" s="741"/>
      <c r="C171" s="745"/>
      <c r="D171" s="743"/>
      <c r="E171" s="761"/>
      <c r="F171" s="746"/>
      <c r="G171" s="746"/>
      <c r="H171" s="741"/>
      <c r="I171" s="748"/>
      <c r="J171" s="748"/>
    </row>
    <row r="172" spans="2:10" ht="13">
      <c r="B172" s="741"/>
      <c r="C172" s="745"/>
      <c r="D172" s="743"/>
      <c r="E172" s="741"/>
      <c r="F172" s="746"/>
      <c r="G172" s="741"/>
      <c r="H172" s="741"/>
      <c r="I172" s="748"/>
      <c r="J172" s="748"/>
    </row>
    <row r="173" spans="2:10" ht="13">
      <c r="B173" s="741"/>
      <c r="C173" s="745"/>
      <c r="D173" s="743"/>
      <c r="E173" s="741"/>
      <c r="F173" s="746"/>
      <c r="G173" s="741"/>
      <c r="H173" s="741"/>
      <c r="I173" s="748"/>
      <c r="J173" s="748"/>
    </row>
    <row r="174" spans="2:10" ht="13">
      <c r="B174" s="741"/>
      <c r="C174" s="745"/>
      <c r="D174" s="743"/>
      <c r="E174" s="741"/>
      <c r="F174" s="746"/>
      <c r="G174" s="741"/>
      <c r="H174" s="741"/>
      <c r="I174" s="748"/>
      <c r="J174" s="748"/>
    </row>
    <row r="175" spans="2:10" ht="13">
      <c r="B175" s="741"/>
      <c r="C175" s="745"/>
      <c r="D175" s="743"/>
      <c r="E175" s="741"/>
      <c r="F175" s="746"/>
      <c r="G175" s="741"/>
      <c r="H175" s="741"/>
      <c r="I175" s="748"/>
      <c r="J175" s="748"/>
    </row>
    <row r="176" spans="2:10" ht="13">
      <c r="B176" s="741"/>
      <c r="C176" s="745"/>
      <c r="D176" s="743"/>
      <c r="E176" s="741"/>
      <c r="F176" s="746"/>
      <c r="G176" s="741"/>
      <c r="H176" s="741"/>
      <c r="I176" s="748"/>
      <c r="J176" s="748"/>
    </row>
    <row r="177" spans="2:10" ht="13">
      <c r="B177" s="741"/>
      <c r="C177" s="745"/>
      <c r="D177" s="743"/>
      <c r="E177" s="741"/>
      <c r="F177" s="746"/>
      <c r="G177" s="741"/>
      <c r="H177" s="741"/>
      <c r="I177" s="748"/>
      <c r="J177" s="748"/>
    </row>
    <row r="178" spans="2:10" ht="13">
      <c r="B178" s="741"/>
      <c r="C178" s="745"/>
      <c r="D178" s="743"/>
      <c r="E178" s="741"/>
      <c r="F178" s="746"/>
      <c r="G178" s="741"/>
      <c r="H178" s="741"/>
      <c r="I178" s="748"/>
      <c r="J178" s="748"/>
    </row>
    <row r="179" spans="2:10" ht="13">
      <c r="B179" s="741"/>
      <c r="C179" s="745"/>
      <c r="D179" s="743"/>
      <c r="E179" s="741"/>
      <c r="F179" s="746"/>
      <c r="G179" s="741"/>
      <c r="H179" s="741"/>
      <c r="I179" s="748"/>
      <c r="J179" s="748"/>
    </row>
    <row r="180" spans="2:10" ht="13">
      <c r="B180" s="741"/>
      <c r="C180" s="745"/>
      <c r="D180" s="743"/>
      <c r="E180" s="741"/>
      <c r="F180" s="746"/>
      <c r="G180" s="741"/>
      <c r="H180" s="741"/>
      <c r="I180" s="748"/>
      <c r="J180" s="748"/>
    </row>
    <row r="181" spans="2:10" ht="13">
      <c r="B181" s="741"/>
      <c r="C181" s="745"/>
      <c r="D181" s="743"/>
      <c r="E181" s="741"/>
      <c r="F181" s="746"/>
      <c r="G181" s="741"/>
      <c r="H181" s="741"/>
      <c r="I181" s="748"/>
      <c r="J181" s="748"/>
    </row>
    <row r="182" spans="2:10" ht="13">
      <c r="B182" s="741"/>
      <c r="C182" s="745"/>
      <c r="D182" s="743"/>
      <c r="E182" s="741"/>
      <c r="F182" s="746"/>
      <c r="G182" s="741"/>
      <c r="H182" s="741"/>
      <c r="I182" s="748"/>
      <c r="J182" s="748"/>
    </row>
    <row r="183" spans="2:10" ht="13">
      <c r="B183" s="741"/>
      <c r="C183" s="745"/>
      <c r="D183" s="743"/>
      <c r="E183" s="741"/>
      <c r="F183" s="746"/>
      <c r="G183" s="741"/>
      <c r="H183" s="741"/>
      <c r="I183" s="748"/>
      <c r="J183" s="748"/>
    </row>
    <row r="184" spans="2:10" ht="13">
      <c r="B184" s="741"/>
      <c r="C184" s="745"/>
      <c r="D184" s="743"/>
      <c r="E184" s="741"/>
      <c r="F184" s="746"/>
      <c r="G184" s="746"/>
      <c r="H184" s="741"/>
      <c r="I184" s="748"/>
      <c r="J184" s="748"/>
    </row>
    <row r="185" spans="2:10" ht="13">
      <c r="B185" s="741"/>
      <c r="C185" s="745"/>
      <c r="D185" s="743"/>
      <c r="E185" s="741"/>
      <c r="F185" s="746"/>
      <c r="G185" s="741"/>
      <c r="H185" s="741"/>
      <c r="I185" s="748"/>
      <c r="J185" s="748"/>
    </row>
    <row r="186" spans="2:10" ht="13">
      <c r="B186" s="741"/>
      <c r="C186" s="745"/>
      <c r="D186" s="743"/>
      <c r="E186" s="741"/>
      <c r="F186" s="746"/>
      <c r="G186" s="746"/>
      <c r="H186" s="741"/>
      <c r="I186" s="748"/>
      <c r="J186" s="748"/>
    </row>
    <row r="187" spans="2:10" ht="13">
      <c r="B187" s="741"/>
      <c r="C187" s="745"/>
      <c r="D187" s="763"/>
      <c r="E187" s="741"/>
      <c r="F187" s="746"/>
      <c r="G187" s="741"/>
      <c r="H187" s="746"/>
      <c r="I187" s="748"/>
      <c r="J187" s="748"/>
    </row>
    <row r="188" spans="2:10" ht="13">
      <c r="B188" s="741"/>
      <c r="C188" s="742"/>
      <c r="D188" s="744"/>
      <c r="E188" s="741"/>
      <c r="F188" s="746"/>
      <c r="G188" s="741"/>
      <c r="H188" s="746"/>
      <c r="I188" s="748"/>
      <c r="J188" s="748"/>
    </row>
    <row r="189" spans="2:10" ht="13">
      <c r="B189" s="741"/>
      <c r="C189" s="742"/>
      <c r="D189" s="741"/>
      <c r="E189" s="741"/>
      <c r="F189" s="746"/>
      <c r="G189" s="741"/>
      <c r="H189" s="746"/>
      <c r="I189" s="748"/>
      <c r="J189" s="748"/>
    </row>
    <row r="190" spans="2:10" ht="13">
      <c r="B190" s="741"/>
      <c r="C190" s="742"/>
      <c r="D190" s="741"/>
      <c r="E190" s="741"/>
      <c r="F190" s="746"/>
      <c r="G190" s="741"/>
      <c r="H190" s="746"/>
      <c r="I190" s="748"/>
      <c r="J190" s="748"/>
    </row>
    <row r="191" spans="2:10" ht="13">
      <c r="B191" s="741"/>
      <c r="C191" s="745"/>
      <c r="D191" s="763"/>
      <c r="E191" s="741"/>
      <c r="F191" s="746"/>
      <c r="G191" s="741"/>
      <c r="H191" s="746"/>
      <c r="I191" s="748"/>
      <c r="J191" s="764"/>
    </row>
    <row r="192" spans="2:10" ht="13">
      <c r="B192" s="741"/>
      <c r="C192" s="745"/>
      <c r="D192" s="743"/>
      <c r="E192" s="761"/>
      <c r="F192" s="746"/>
      <c r="G192" s="741"/>
      <c r="H192" s="746"/>
      <c r="I192" s="748"/>
      <c r="J192" s="748"/>
    </row>
    <row r="193" spans="2:10" ht="13">
      <c r="B193" s="741"/>
      <c r="C193" s="745"/>
      <c r="D193" s="743"/>
      <c r="E193" s="761"/>
      <c r="F193" s="746"/>
      <c r="G193" s="741"/>
      <c r="H193" s="746"/>
      <c r="I193" s="748"/>
      <c r="J193" s="764"/>
    </row>
    <row r="194" spans="2:10" ht="13">
      <c r="B194" s="741"/>
      <c r="C194" s="745"/>
      <c r="D194" s="743"/>
      <c r="E194" s="741"/>
      <c r="F194" s="746"/>
      <c r="G194" s="746"/>
      <c r="H194" s="746"/>
      <c r="I194" s="748"/>
      <c r="J194" s="748"/>
    </row>
    <row r="195" spans="2:10" ht="13">
      <c r="B195" s="741"/>
      <c r="C195" s="745"/>
      <c r="D195" s="743"/>
      <c r="E195" s="761"/>
      <c r="F195" s="746"/>
      <c r="G195" s="746"/>
      <c r="H195" s="746"/>
      <c r="I195" s="748"/>
      <c r="J195" s="748"/>
    </row>
    <row r="196" spans="2:10" ht="13">
      <c r="B196" s="741"/>
      <c r="C196" s="745"/>
      <c r="D196" s="743"/>
      <c r="E196" s="761"/>
      <c r="F196" s="746"/>
      <c r="G196" s="746"/>
      <c r="H196" s="746"/>
      <c r="I196" s="748"/>
      <c r="J196" s="748"/>
    </row>
    <row r="197" spans="2:10" ht="13">
      <c r="B197" s="741"/>
      <c r="C197" s="745"/>
      <c r="D197" s="743"/>
      <c r="E197" s="741"/>
      <c r="F197" s="746"/>
      <c r="G197" s="741"/>
      <c r="H197" s="746"/>
      <c r="I197" s="748"/>
      <c r="J197" s="748"/>
    </row>
    <row r="198" spans="2:10" ht="13">
      <c r="B198" s="741"/>
      <c r="C198" s="745"/>
      <c r="D198" s="743"/>
      <c r="E198" s="761"/>
      <c r="F198" s="746"/>
      <c r="G198" s="741"/>
      <c r="H198" s="746"/>
      <c r="I198" s="748"/>
      <c r="J198" s="748"/>
    </row>
    <row r="199" spans="2:10" ht="13">
      <c r="B199" s="741"/>
      <c r="C199" s="745"/>
      <c r="D199" s="743"/>
      <c r="E199" s="761"/>
      <c r="F199" s="746"/>
      <c r="G199" s="741"/>
      <c r="H199" s="746"/>
      <c r="I199" s="748"/>
      <c r="J199" s="748"/>
    </row>
    <row r="200" spans="2:10" ht="13">
      <c r="B200" s="741"/>
      <c r="C200" s="745"/>
      <c r="D200" s="743"/>
      <c r="E200" s="741"/>
      <c r="F200" s="746"/>
      <c r="G200" s="741"/>
      <c r="H200" s="746"/>
      <c r="I200" s="748"/>
      <c r="J200" s="748"/>
    </row>
    <row r="201" spans="2:10" ht="13">
      <c r="B201" s="741"/>
      <c r="C201" s="745"/>
      <c r="D201" s="743"/>
      <c r="E201" s="761"/>
      <c r="F201" s="746"/>
      <c r="G201" s="741"/>
      <c r="H201" s="746"/>
      <c r="I201" s="748"/>
      <c r="J201" s="748"/>
    </row>
    <row r="202" spans="2:10" ht="13">
      <c r="B202" s="741"/>
      <c r="C202" s="745"/>
      <c r="D202" s="743"/>
      <c r="E202" s="761"/>
      <c r="F202" s="746"/>
      <c r="G202" s="741"/>
      <c r="H202" s="746"/>
      <c r="I202" s="748"/>
      <c r="J202" s="748"/>
    </row>
    <row r="203" spans="2:10" ht="13">
      <c r="B203" s="741"/>
      <c r="C203" s="745"/>
      <c r="D203" s="743"/>
      <c r="E203" s="741"/>
      <c r="F203" s="746"/>
      <c r="G203" s="746"/>
      <c r="H203" s="741"/>
      <c r="I203" s="748"/>
      <c r="J203" s="748"/>
    </row>
    <row r="204" spans="2:10" ht="13">
      <c r="B204" s="741"/>
      <c r="C204" s="745"/>
      <c r="D204" s="743"/>
      <c r="E204" s="746"/>
      <c r="F204" s="746"/>
      <c r="G204" s="746"/>
      <c r="H204" s="741"/>
      <c r="I204" s="748"/>
      <c r="J204" s="748"/>
    </row>
    <row r="205" spans="2:10" ht="13">
      <c r="B205" s="741"/>
      <c r="C205" s="745"/>
      <c r="D205" s="743"/>
      <c r="E205" s="746"/>
      <c r="F205" s="746"/>
      <c r="G205" s="746"/>
      <c r="H205" s="741"/>
      <c r="I205" s="748"/>
      <c r="J205" s="748"/>
    </row>
    <row r="206" spans="2:10" ht="13">
      <c r="B206" s="741"/>
      <c r="C206" s="745"/>
      <c r="D206" s="743"/>
      <c r="E206" s="761"/>
      <c r="F206" s="746"/>
      <c r="G206" s="746"/>
      <c r="H206" s="741"/>
      <c r="I206" s="748"/>
      <c r="J206" s="748"/>
    </row>
    <row r="207" spans="2:10" ht="13">
      <c r="B207" s="741"/>
      <c r="C207" s="745"/>
      <c r="D207" s="763"/>
      <c r="E207" s="741"/>
      <c r="F207" s="746"/>
      <c r="G207" s="746"/>
      <c r="H207" s="746"/>
      <c r="I207" s="762"/>
      <c r="J207" s="748"/>
    </row>
    <row r="208" spans="2:10" ht="13">
      <c r="B208" s="741"/>
      <c r="C208" s="745"/>
      <c r="D208" s="763"/>
      <c r="E208" s="761"/>
      <c r="F208" s="746"/>
      <c r="G208" s="746"/>
      <c r="H208" s="746"/>
      <c r="I208" s="762"/>
      <c r="J208" s="748"/>
    </row>
    <row r="209" spans="2:10" ht="13">
      <c r="B209" s="741"/>
      <c r="C209" s="745"/>
      <c r="D209" s="743"/>
      <c r="E209" s="761"/>
      <c r="F209" s="746"/>
      <c r="G209" s="746"/>
      <c r="H209" s="746"/>
      <c r="I209" s="762"/>
      <c r="J209" s="748"/>
    </row>
    <row r="210" spans="2:10" ht="13">
      <c r="B210" s="741"/>
      <c r="C210" s="745"/>
      <c r="D210" s="743"/>
      <c r="E210" s="741"/>
      <c r="F210" s="746"/>
      <c r="G210" s="746"/>
      <c r="H210" s="746"/>
      <c r="I210" s="762"/>
      <c r="J210" s="762"/>
    </row>
    <row r="211" spans="2:10" ht="13">
      <c r="B211" s="741"/>
      <c r="C211" s="745"/>
      <c r="D211" s="743"/>
      <c r="E211" s="741"/>
      <c r="F211" s="746"/>
      <c r="G211" s="746"/>
      <c r="H211" s="746"/>
      <c r="I211" s="762"/>
      <c r="J211" s="762"/>
    </row>
    <row r="212" spans="2:10" ht="13">
      <c r="B212" s="741"/>
      <c r="C212" s="745"/>
      <c r="D212" s="763"/>
      <c r="E212" s="741"/>
      <c r="F212" s="746"/>
      <c r="G212" s="746"/>
      <c r="H212" s="746"/>
      <c r="I212" s="762"/>
      <c r="J212" s="762"/>
    </row>
    <row r="213" spans="2:10" ht="13">
      <c r="B213" s="741"/>
      <c r="C213" s="745"/>
      <c r="D213" s="743"/>
      <c r="E213" s="741"/>
      <c r="F213" s="746"/>
      <c r="G213" s="746"/>
      <c r="H213" s="741"/>
      <c r="I213" s="748"/>
      <c r="J213" s="748"/>
    </row>
    <row r="214" spans="2:10" ht="13">
      <c r="B214" s="741"/>
      <c r="C214" s="745"/>
      <c r="D214" s="743"/>
      <c r="E214" s="761"/>
      <c r="F214" s="746"/>
      <c r="G214" s="746"/>
      <c r="H214" s="741"/>
      <c r="I214" s="748"/>
      <c r="J214" s="748"/>
    </row>
    <row r="215" spans="2:10" ht="13">
      <c r="B215" s="741"/>
      <c r="C215" s="745"/>
      <c r="D215" s="743"/>
      <c r="E215" s="761"/>
      <c r="F215" s="746"/>
      <c r="G215" s="746"/>
      <c r="H215" s="741"/>
      <c r="I215" s="748"/>
      <c r="J215" s="748"/>
    </row>
    <row r="216" spans="2:10" ht="13">
      <c r="B216" s="741"/>
      <c r="C216" s="745"/>
      <c r="D216" s="743"/>
      <c r="E216" s="741"/>
      <c r="F216" s="746"/>
      <c r="G216" s="746"/>
      <c r="H216" s="746"/>
      <c r="I216" s="748"/>
      <c r="J216" s="748"/>
    </row>
    <row r="217" spans="2:10" ht="13">
      <c r="B217" s="741"/>
      <c r="C217" s="745"/>
      <c r="D217" s="743"/>
      <c r="E217" s="761"/>
      <c r="F217" s="746"/>
      <c r="G217" s="746"/>
      <c r="H217" s="746"/>
      <c r="I217" s="748"/>
      <c r="J217" s="748"/>
    </row>
    <row r="218" spans="2:10" ht="13">
      <c r="B218" s="741"/>
      <c r="C218" s="745"/>
      <c r="D218" s="743"/>
      <c r="E218" s="761"/>
      <c r="F218" s="746"/>
      <c r="G218" s="746"/>
      <c r="H218" s="746"/>
      <c r="I218" s="748"/>
      <c r="J218" s="748"/>
    </row>
    <row r="219" spans="2:10" ht="13">
      <c r="B219" s="741"/>
      <c r="C219" s="745"/>
      <c r="D219" s="743"/>
      <c r="E219" s="741"/>
      <c r="F219" s="746"/>
      <c r="G219" s="746"/>
      <c r="H219" s="746"/>
      <c r="I219" s="748"/>
      <c r="J219" s="748"/>
    </row>
    <row r="220" spans="2:10" ht="13">
      <c r="B220" s="741"/>
      <c r="C220" s="745"/>
      <c r="D220" s="743"/>
      <c r="E220" s="761"/>
      <c r="F220" s="746"/>
      <c r="G220" s="746"/>
      <c r="H220" s="746"/>
      <c r="I220" s="748"/>
      <c r="J220" s="748"/>
    </row>
    <row r="221" spans="2:10" ht="13">
      <c r="B221" s="741"/>
      <c r="C221" s="745"/>
      <c r="D221" s="743"/>
      <c r="E221" s="761"/>
      <c r="F221" s="746"/>
      <c r="G221" s="746"/>
      <c r="H221" s="746"/>
      <c r="I221" s="748"/>
      <c r="J221" s="748"/>
    </row>
    <row r="222" spans="2:10" ht="13">
      <c r="B222" s="741"/>
      <c r="C222" s="745"/>
      <c r="D222" s="743"/>
      <c r="E222" s="741"/>
      <c r="F222" s="746"/>
      <c r="G222" s="746"/>
      <c r="H222" s="746"/>
      <c r="I222" s="748"/>
      <c r="J222" s="748"/>
    </row>
    <row r="223" spans="2:10" ht="13">
      <c r="B223" s="741"/>
      <c r="C223" s="745"/>
      <c r="D223" s="743"/>
      <c r="E223" s="761"/>
      <c r="F223" s="746"/>
      <c r="G223" s="746"/>
      <c r="H223" s="746"/>
      <c r="I223" s="748"/>
      <c r="J223" s="748"/>
    </row>
    <row r="224" spans="2:10" ht="13">
      <c r="B224" s="741"/>
      <c r="C224" s="745"/>
      <c r="D224" s="743"/>
      <c r="E224" s="761"/>
      <c r="F224" s="746"/>
      <c r="G224" s="746"/>
      <c r="H224" s="746"/>
      <c r="I224" s="748"/>
      <c r="J224" s="748"/>
    </row>
    <row r="225" spans="2:10" ht="13">
      <c r="B225" s="741"/>
      <c r="C225" s="745"/>
      <c r="D225" s="741"/>
      <c r="E225" s="741"/>
      <c r="F225" s="746"/>
      <c r="G225" s="746"/>
      <c r="H225" s="746"/>
      <c r="I225" s="748"/>
      <c r="J225" s="748"/>
    </row>
    <row r="226" spans="2:10" ht="13">
      <c r="B226" s="741"/>
      <c r="C226" s="745"/>
      <c r="D226" s="741"/>
      <c r="E226" s="741"/>
      <c r="F226" s="746"/>
      <c r="G226" s="746"/>
      <c r="H226" s="746"/>
      <c r="I226" s="748"/>
      <c r="J226" s="748"/>
    </row>
    <row r="227" spans="2:10" ht="13">
      <c r="B227" s="741"/>
      <c r="C227" s="745"/>
      <c r="D227" s="741"/>
      <c r="E227" s="741"/>
      <c r="F227" s="746"/>
      <c r="G227" s="746"/>
      <c r="H227" s="746"/>
      <c r="I227" s="748"/>
      <c r="J227" s="748"/>
    </row>
    <row r="228" spans="2:10" ht="13">
      <c r="B228" s="741"/>
      <c r="C228" s="745"/>
      <c r="D228" s="741"/>
      <c r="E228" s="741"/>
      <c r="F228" s="746"/>
      <c r="G228" s="746"/>
      <c r="H228" s="746"/>
      <c r="I228" s="748"/>
      <c r="J228" s="748"/>
    </row>
    <row r="229" spans="2:10" ht="13">
      <c r="B229" s="741"/>
      <c r="C229" s="745"/>
      <c r="D229" s="741"/>
      <c r="E229" s="741"/>
      <c r="F229" s="746"/>
      <c r="G229" s="746"/>
      <c r="H229" s="746"/>
      <c r="I229" s="748"/>
      <c r="J229" s="748"/>
    </row>
    <row r="230" spans="2:10" ht="13">
      <c r="B230" s="741"/>
      <c r="C230" s="745"/>
      <c r="D230" s="743"/>
      <c r="E230" s="761"/>
      <c r="F230" s="746"/>
      <c r="G230" s="746"/>
      <c r="H230" s="746"/>
      <c r="I230" s="748"/>
      <c r="J230" s="748"/>
    </row>
    <row r="231" spans="2:10" ht="13">
      <c r="B231" s="741"/>
      <c r="C231" s="745"/>
      <c r="D231" s="743"/>
      <c r="E231" s="761"/>
      <c r="F231" s="746"/>
      <c r="G231" s="746"/>
      <c r="H231" s="746"/>
      <c r="I231" s="748"/>
      <c r="J231" s="748"/>
    </row>
    <row r="232" spans="2:10" ht="13">
      <c r="B232" s="741"/>
      <c r="C232" s="745"/>
      <c r="D232" s="743"/>
      <c r="E232" s="741"/>
      <c r="F232" s="746"/>
      <c r="G232" s="746"/>
      <c r="H232" s="746"/>
      <c r="I232" s="748"/>
      <c r="J232" s="748"/>
    </row>
    <row r="233" spans="2:10" ht="13">
      <c r="B233" s="741"/>
      <c r="C233" s="745"/>
      <c r="D233" s="743"/>
      <c r="E233" s="741"/>
      <c r="F233" s="746"/>
      <c r="G233" s="741"/>
      <c r="H233" s="746"/>
      <c r="I233" s="748"/>
      <c r="J233" s="748"/>
    </row>
    <row r="234" spans="2:10" ht="13">
      <c r="B234" s="741"/>
      <c r="C234" s="745"/>
      <c r="D234" s="743"/>
      <c r="E234" s="761"/>
      <c r="F234" s="746"/>
      <c r="G234" s="741"/>
      <c r="H234" s="746"/>
      <c r="I234" s="748"/>
      <c r="J234" s="748"/>
    </row>
    <row r="235" spans="2:10" ht="13">
      <c r="B235" s="741"/>
      <c r="C235" s="745"/>
      <c r="D235" s="743"/>
      <c r="E235" s="761"/>
      <c r="F235" s="746"/>
      <c r="G235" s="741"/>
      <c r="H235" s="746"/>
      <c r="I235" s="748"/>
      <c r="J235" s="748"/>
    </row>
    <row r="236" spans="2:10" ht="13">
      <c r="B236" s="741"/>
      <c r="C236" s="745"/>
      <c r="D236" s="741"/>
      <c r="E236" s="741"/>
      <c r="F236" s="746"/>
      <c r="G236" s="741"/>
      <c r="H236" s="746"/>
      <c r="I236" s="748"/>
      <c r="J236" s="748"/>
    </row>
    <row r="237" spans="2:10" ht="13">
      <c r="B237" s="741"/>
      <c r="C237" s="745"/>
      <c r="D237" s="743"/>
      <c r="E237" s="741"/>
      <c r="F237" s="746"/>
      <c r="G237" s="741"/>
      <c r="H237" s="746"/>
      <c r="I237" s="748"/>
      <c r="J237" s="748"/>
    </row>
    <row r="238" spans="2:10" ht="13">
      <c r="B238" s="741"/>
      <c r="C238" s="745"/>
      <c r="D238" s="743"/>
      <c r="E238" s="741"/>
      <c r="F238" s="746"/>
      <c r="G238" s="741"/>
      <c r="H238" s="746"/>
      <c r="I238" s="748"/>
      <c r="J238" s="748"/>
    </row>
    <row r="239" spans="2:10" ht="13">
      <c r="B239" s="741"/>
      <c r="C239" s="745"/>
      <c r="D239" s="743"/>
      <c r="E239" s="741"/>
      <c r="F239" s="746"/>
      <c r="G239" s="741"/>
      <c r="H239" s="746"/>
      <c r="I239" s="748"/>
      <c r="J239" s="748"/>
    </row>
    <row r="240" spans="2:10" ht="13">
      <c r="B240" s="741"/>
      <c r="C240" s="745"/>
      <c r="D240" s="743"/>
      <c r="E240" s="761"/>
      <c r="F240" s="746"/>
      <c r="G240" s="741"/>
      <c r="H240" s="746"/>
      <c r="I240" s="748"/>
      <c r="J240" s="748"/>
    </row>
    <row r="241" spans="2:10" ht="13">
      <c r="B241" s="741"/>
      <c r="C241" s="745"/>
      <c r="D241" s="743"/>
      <c r="E241" s="761"/>
      <c r="F241" s="746"/>
      <c r="G241" s="741"/>
      <c r="H241" s="746"/>
      <c r="I241" s="748"/>
      <c r="J241" s="748"/>
    </row>
    <row r="242" spans="2:10" ht="13">
      <c r="B242" s="741"/>
      <c r="C242" s="742"/>
      <c r="D242" s="743"/>
      <c r="E242" s="741"/>
      <c r="F242" s="746"/>
      <c r="G242" s="746"/>
      <c r="H242" s="746"/>
      <c r="I242" s="748"/>
      <c r="J242" s="748"/>
    </row>
    <row r="243" spans="2:10" ht="13">
      <c r="B243" s="741"/>
      <c r="C243" s="742"/>
      <c r="D243" s="743"/>
      <c r="E243" s="761"/>
      <c r="F243" s="746"/>
      <c r="G243" s="746"/>
      <c r="H243" s="746"/>
      <c r="I243" s="748"/>
      <c r="J243" s="748"/>
    </row>
    <row r="244" spans="2:10" ht="13">
      <c r="B244" s="741"/>
      <c r="C244" s="742"/>
      <c r="D244" s="743"/>
      <c r="E244" s="761"/>
      <c r="F244" s="746"/>
      <c r="G244" s="746"/>
      <c r="H244" s="746"/>
      <c r="I244" s="748"/>
      <c r="J244" s="748"/>
    </row>
    <row r="245" spans="2:10" ht="13">
      <c r="B245" s="741"/>
      <c r="C245" s="742"/>
      <c r="D245" s="743"/>
      <c r="E245" s="741"/>
      <c r="F245" s="746"/>
      <c r="G245" s="746"/>
      <c r="H245" s="746"/>
      <c r="I245" s="748"/>
      <c r="J245" s="748"/>
    </row>
    <row r="246" spans="2:10" ht="13">
      <c r="B246" s="741"/>
      <c r="C246" s="742"/>
      <c r="D246" s="743"/>
      <c r="E246" s="761"/>
      <c r="F246" s="746"/>
      <c r="G246" s="746"/>
      <c r="H246" s="746"/>
      <c r="I246" s="748"/>
      <c r="J246" s="748"/>
    </row>
    <row r="247" spans="2:10" ht="13">
      <c r="B247" s="741"/>
      <c r="C247" s="742"/>
      <c r="D247" s="743"/>
      <c r="E247" s="761"/>
      <c r="F247" s="746"/>
      <c r="G247" s="746"/>
      <c r="H247" s="746"/>
      <c r="I247" s="748"/>
      <c r="J247" s="748"/>
    </row>
    <row r="248" spans="2:10" ht="13">
      <c r="B248" s="741"/>
      <c r="C248" s="742"/>
      <c r="D248" s="743"/>
      <c r="E248" s="746"/>
      <c r="F248" s="746"/>
      <c r="G248" s="746"/>
      <c r="H248" s="746"/>
      <c r="I248" s="748"/>
      <c r="J248" s="748"/>
    </row>
    <row r="249" spans="2:10" ht="13">
      <c r="B249" s="741"/>
      <c r="C249" s="745"/>
      <c r="D249" s="743"/>
      <c r="E249" s="741"/>
      <c r="F249" s="746"/>
      <c r="G249" s="746"/>
      <c r="H249" s="746"/>
      <c r="I249" s="748"/>
      <c r="J249" s="748"/>
    </row>
    <row r="250" spans="2:10" ht="13">
      <c r="B250" s="741"/>
      <c r="C250" s="745"/>
      <c r="D250" s="743"/>
      <c r="E250" s="761"/>
      <c r="F250" s="746"/>
      <c r="G250" s="746"/>
      <c r="H250" s="746"/>
      <c r="I250" s="748"/>
      <c r="J250" s="748"/>
    </row>
    <row r="251" spans="2:10" ht="13">
      <c r="B251" s="741"/>
      <c r="C251" s="745"/>
      <c r="D251" s="743"/>
      <c r="E251" s="761"/>
      <c r="F251" s="746"/>
      <c r="G251" s="746"/>
      <c r="H251" s="746"/>
      <c r="I251" s="748"/>
      <c r="J251" s="748"/>
    </row>
    <row r="252" spans="2:10" ht="13">
      <c r="B252" s="741"/>
      <c r="C252" s="745"/>
      <c r="D252" s="743"/>
      <c r="E252" s="741"/>
      <c r="F252" s="746"/>
      <c r="G252" s="746"/>
      <c r="H252" s="746"/>
      <c r="I252" s="748"/>
      <c r="J252" s="748"/>
    </row>
    <row r="253" spans="2:10" ht="13">
      <c r="B253" s="741"/>
      <c r="C253" s="745"/>
      <c r="D253" s="743"/>
      <c r="E253" s="761"/>
      <c r="F253" s="746"/>
      <c r="G253" s="746"/>
      <c r="H253" s="746"/>
      <c r="I253" s="748"/>
      <c r="J253" s="748"/>
    </row>
    <row r="254" spans="2:10" ht="13">
      <c r="B254" s="741"/>
      <c r="C254" s="745"/>
      <c r="D254" s="743"/>
      <c r="E254" s="761"/>
      <c r="F254" s="746"/>
      <c r="G254" s="746"/>
      <c r="H254" s="746"/>
      <c r="I254" s="748"/>
      <c r="J254" s="748"/>
    </row>
    <row r="255" spans="2:10" ht="13">
      <c r="B255" s="741"/>
      <c r="C255" s="745"/>
      <c r="D255" s="743"/>
      <c r="E255" s="741"/>
      <c r="F255" s="746"/>
      <c r="G255" s="746"/>
      <c r="H255" s="746"/>
      <c r="I255" s="748"/>
      <c r="J255" s="748"/>
    </row>
    <row r="256" spans="2:10" ht="13">
      <c r="B256" s="741"/>
      <c r="C256" s="745"/>
      <c r="D256" s="743"/>
      <c r="E256" s="761"/>
      <c r="F256" s="746"/>
      <c r="G256" s="746"/>
      <c r="H256" s="746"/>
      <c r="I256" s="748"/>
      <c r="J256" s="748"/>
    </row>
    <row r="257" spans="2:10" ht="13">
      <c r="B257" s="741"/>
      <c r="C257" s="745"/>
      <c r="D257" s="743"/>
      <c r="E257" s="761"/>
      <c r="F257" s="746"/>
      <c r="G257" s="746"/>
      <c r="H257" s="746"/>
      <c r="I257" s="748"/>
      <c r="J257" s="748"/>
    </row>
    <row r="258" spans="2:10" ht="13">
      <c r="B258" s="741"/>
      <c r="C258" s="742"/>
      <c r="D258" s="743"/>
      <c r="E258" s="741"/>
      <c r="F258" s="746"/>
      <c r="G258" s="746"/>
      <c r="H258" s="741"/>
      <c r="I258" s="748"/>
      <c r="J258" s="748"/>
    </row>
    <row r="259" spans="2:10" ht="13">
      <c r="B259" s="741"/>
      <c r="C259" s="742"/>
      <c r="D259" s="743"/>
      <c r="E259" s="741"/>
      <c r="F259" s="746"/>
      <c r="G259" s="746"/>
      <c r="H259" s="741"/>
      <c r="I259" s="748"/>
      <c r="J259" s="748"/>
    </row>
    <row r="260" spans="2:10" ht="13">
      <c r="B260" s="741"/>
      <c r="C260" s="742"/>
      <c r="D260" s="743"/>
      <c r="E260" s="741"/>
      <c r="F260" s="746"/>
      <c r="G260" s="746"/>
      <c r="H260" s="741"/>
      <c r="I260" s="748"/>
      <c r="J260" s="748"/>
    </row>
    <row r="261" spans="2:10" ht="13">
      <c r="B261" s="741"/>
      <c r="C261" s="745"/>
      <c r="D261" s="743"/>
      <c r="E261" s="741"/>
      <c r="F261" s="746"/>
      <c r="G261" s="741"/>
      <c r="H261" s="746"/>
      <c r="I261" s="748"/>
      <c r="J261" s="748"/>
    </row>
    <row r="262" spans="2:10" ht="13">
      <c r="B262" s="741"/>
      <c r="C262" s="745"/>
      <c r="D262" s="763"/>
      <c r="E262" s="741"/>
      <c r="F262" s="746"/>
      <c r="G262" s="741"/>
      <c r="H262" s="746"/>
      <c r="I262" s="765"/>
      <c r="J262" s="748"/>
    </row>
    <row r="263" spans="2:10" ht="13">
      <c r="B263" s="741"/>
      <c r="C263" s="745"/>
      <c r="D263" s="743"/>
      <c r="E263" s="761"/>
      <c r="F263" s="746"/>
      <c r="G263" s="741"/>
      <c r="H263" s="746"/>
      <c r="I263" s="765"/>
      <c r="J263" s="748"/>
    </row>
    <row r="264" spans="2:10" ht="13">
      <c r="B264" s="741"/>
      <c r="C264" s="745"/>
      <c r="D264" s="743"/>
      <c r="E264" s="761"/>
      <c r="F264" s="746"/>
      <c r="G264" s="741"/>
      <c r="H264" s="746"/>
      <c r="I264" s="765"/>
      <c r="J264" s="748"/>
    </row>
    <row r="265" spans="2:10" ht="13">
      <c r="B265" s="741"/>
      <c r="C265" s="745"/>
      <c r="D265" s="763"/>
      <c r="E265" s="741"/>
      <c r="F265" s="746"/>
      <c r="G265" s="741"/>
      <c r="H265" s="746"/>
      <c r="I265" s="765"/>
      <c r="J265" s="748"/>
    </row>
    <row r="266" spans="2:10" ht="13">
      <c r="B266" s="741"/>
      <c r="C266" s="745"/>
      <c r="D266" s="743"/>
      <c r="E266" s="761"/>
      <c r="F266" s="746"/>
      <c r="G266" s="741"/>
      <c r="H266" s="746"/>
      <c r="I266" s="765"/>
      <c r="J266" s="748"/>
    </row>
    <row r="267" spans="2:10" ht="13">
      <c r="B267" s="741"/>
      <c r="C267" s="745"/>
      <c r="D267" s="743"/>
      <c r="E267" s="761"/>
      <c r="F267" s="746"/>
      <c r="G267" s="741"/>
      <c r="H267" s="746"/>
      <c r="I267" s="765"/>
      <c r="J267" s="748"/>
    </row>
    <row r="268" spans="2:10" ht="13">
      <c r="B268" s="741"/>
      <c r="C268" s="745"/>
      <c r="D268" s="763"/>
      <c r="E268" s="741"/>
      <c r="F268" s="746"/>
      <c r="G268" s="741"/>
      <c r="H268" s="746"/>
      <c r="I268" s="765"/>
      <c r="J268" s="748"/>
    </row>
    <row r="269" spans="2:10" ht="13">
      <c r="B269" s="741"/>
      <c r="C269" s="745"/>
      <c r="D269" s="743"/>
      <c r="E269" s="761"/>
      <c r="F269" s="746"/>
      <c r="G269" s="741"/>
      <c r="H269" s="746"/>
      <c r="I269" s="765"/>
      <c r="J269" s="748"/>
    </row>
    <row r="270" spans="2:10" ht="13">
      <c r="B270" s="741"/>
      <c r="C270" s="745"/>
      <c r="D270" s="743"/>
      <c r="E270" s="761"/>
      <c r="F270" s="746"/>
      <c r="G270" s="741"/>
      <c r="H270" s="746"/>
      <c r="I270" s="765"/>
      <c r="J270" s="748"/>
    </row>
    <row r="271" spans="2:10" ht="13">
      <c r="B271" s="741"/>
      <c r="C271" s="745"/>
      <c r="D271" s="763"/>
      <c r="E271" s="741"/>
      <c r="F271" s="746"/>
      <c r="G271" s="741"/>
      <c r="H271" s="746"/>
      <c r="I271" s="765"/>
      <c r="J271" s="748"/>
    </row>
    <row r="272" spans="2:10" ht="13">
      <c r="B272" s="741"/>
      <c r="C272" s="745"/>
      <c r="D272" s="743"/>
      <c r="E272" s="761"/>
      <c r="F272" s="746"/>
      <c r="G272" s="741"/>
      <c r="H272" s="746"/>
      <c r="I272" s="765"/>
      <c r="J272" s="748"/>
    </row>
    <row r="273" spans="2:10" ht="13">
      <c r="B273" s="741"/>
      <c r="C273" s="745"/>
      <c r="D273" s="743"/>
      <c r="E273" s="761"/>
      <c r="F273" s="746"/>
      <c r="G273" s="741"/>
      <c r="H273" s="746"/>
      <c r="I273" s="765"/>
      <c r="J273" s="748"/>
    </row>
    <row r="274" spans="2:10" ht="13">
      <c r="B274" s="741"/>
      <c r="C274" s="745"/>
      <c r="D274" s="763"/>
      <c r="E274" s="741"/>
      <c r="F274" s="746"/>
      <c r="G274" s="741"/>
      <c r="H274" s="746"/>
      <c r="I274" s="765"/>
      <c r="J274" s="748"/>
    </row>
    <row r="275" spans="2:10" ht="13">
      <c r="B275" s="741"/>
      <c r="C275" s="745"/>
      <c r="D275" s="743"/>
      <c r="E275" s="761"/>
      <c r="F275" s="746"/>
      <c r="G275" s="741"/>
      <c r="H275" s="746"/>
      <c r="I275" s="765"/>
      <c r="J275" s="748"/>
    </row>
    <row r="276" spans="2:10" ht="13">
      <c r="B276" s="741"/>
      <c r="C276" s="745"/>
      <c r="D276" s="743"/>
      <c r="E276" s="761"/>
      <c r="F276" s="746"/>
      <c r="G276" s="741"/>
      <c r="H276" s="746"/>
      <c r="I276" s="765"/>
      <c r="J276" s="748"/>
    </row>
    <row r="277" spans="2:10" ht="13">
      <c r="B277" s="741"/>
      <c r="C277" s="745"/>
      <c r="D277" s="763"/>
      <c r="E277" s="741"/>
      <c r="F277" s="746"/>
      <c r="G277" s="741"/>
      <c r="H277" s="746"/>
      <c r="I277" s="765"/>
      <c r="J277" s="748"/>
    </row>
    <row r="278" spans="2:10" ht="13">
      <c r="B278" s="741"/>
      <c r="C278" s="745"/>
      <c r="D278" s="743"/>
      <c r="E278" s="761"/>
      <c r="F278" s="746"/>
      <c r="G278" s="741"/>
      <c r="H278" s="746"/>
      <c r="I278" s="765"/>
      <c r="J278" s="748"/>
    </row>
    <row r="279" spans="2:10" ht="13">
      <c r="B279" s="741"/>
      <c r="C279" s="745"/>
      <c r="D279" s="743"/>
      <c r="E279" s="761"/>
      <c r="F279" s="746"/>
      <c r="G279" s="741"/>
      <c r="H279" s="746"/>
      <c r="I279" s="765"/>
      <c r="J279" s="748"/>
    </row>
    <row r="280" spans="2:10" ht="13">
      <c r="B280" s="741"/>
      <c r="C280" s="745"/>
      <c r="D280" s="763"/>
      <c r="E280" s="741"/>
      <c r="F280" s="746"/>
      <c r="G280" s="741"/>
      <c r="H280" s="746"/>
      <c r="I280" s="765"/>
      <c r="J280" s="748"/>
    </row>
    <row r="281" spans="2:10" ht="13">
      <c r="B281" s="741"/>
      <c r="C281" s="745"/>
      <c r="D281" s="743"/>
      <c r="E281" s="761"/>
      <c r="F281" s="746"/>
      <c r="G281" s="741"/>
      <c r="H281" s="746"/>
      <c r="I281" s="765"/>
      <c r="J281" s="748"/>
    </row>
    <row r="282" spans="2:10" ht="13">
      <c r="B282" s="741"/>
      <c r="C282" s="745"/>
      <c r="D282" s="743"/>
      <c r="E282" s="761"/>
      <c r="F282" s="746"/>
      <c r="G282" s="741"/>
      <c r="H282" s="746"/>
      <c r="I282" s="765"/>
      <c r="J282" s="748"/>
    </row>
    <row r="283" spans="2:10" ht="13">
      <c r="B283" s="741"/>
      <c r="C283" s="745"/>
      <c r="D283" s="763"/>
      <c r="E283" s="741"/>
      <c r="F283" s="746"/>
      <c r="G283" s="741"/>
      <c r="H283" s="746"/>
      <c r="I283" s="765"/>
      <c r="J283" s="748"/>
    </row>
    <row r="284" spans="2:10" ht="13">
      <c r="B284" s="741"/>
      <c r="C284" s="745"/>
      <c r="D284" s="743"/>
      <c r="E284" s="761"/>
      <c r="F284" s="746"/>
      <c r="G284" s="741"/>
      <c r="H284" s="746"/>
      <c r="I284" s="765"/>
      <c r="J284" s="748"/>
    </row>
    <row r="285" spans="2:10" ht="13">
      <c r="B285" s="741"/>
      <c r="C285" s="745"/>
      <c r="D285" s="743"/>
      <c r="E285" s="761"/>
      <c r="F285" s="746"/>
      <c r="G285" s="741"/>
      <c r="H285" s="746"/>
      <c r="I285" s="765"/>
      <c r="J285" s="748"/>
    </row>
    <row r="286" spans="2:10" ht="13">
      <c r="B286" s="741"/>
      <c r="C286" s="745"/>
      <c r="D286" s="763"/>
      <c r="E286" s="741"/>
      <c r="F286" s="746"/>
      <c r="G286" s="741"/>
      <c r="H286" s="746"/>
      <c r="I286" s="765"/>
      <c r="J286" s="748"/>
    </row>
    <row r="287" spans="2:10" ht="13">
      <c r="B287" s="741"/>
      <c r="C287" s="745"/>
      <c r="D287" s="743"/>
      <c r="E287" s="761"/>
      <c r="F287" s="746"/>
      <c r="G287" s="741"/>
      <c r="H287" s="746"/>
      <c r="I287" s="765"/>
      <c r="J287" s="748"/>
    </row>
    <row r="288" spans="2:10" ht="13">
      <c r="B288" s="741"/>
      <c r="C288" s="745"/>
      <c r="D288" s="743"/>
      <c r="E288" s="761"/>
      <c r="F288" s="746"/>
      <c r="G288" s="741"/>
      <c r="H288" s="746"/>
      <c r="I288" s="765"/>
      <c r="J288" s="748"/>
    </row>
    <row r="289" spans="2:10" ht="13">
      <c r="B289" s="741"/>
      <c r="C289" s="745"/>
      <c r="D289" s="763"/>
      <c r="E289" s="741"/>
      <c r="F289" s="746"/>
      <c r="G289" s="741"/>
      <c r="H289" s="746"/>
      <c r="I289" s="765"/>
      <c r="J289" s="748"/>
    </row>
    <row r="290" spans="2:10" ht="13">
      <c r="B290" s="741"/>
      <c r="C290" s="745"/>
      <c r="D290" s="743"/>
      <c r="E290" s="761"/>
      <c r="F290" s="746"/>
      <c r="G290" s="741"/>
      <c r="H290" s="746"/>
      <c r="I290" s="765"/>
      <c r="J290" s="748"/>
    </row>
    <row r="291" spans="2:10" ht="13">
      <c r="B291" s="741"/>
      <c r="C291" s="745"/>
      <c r="D291" s="743"/>
      <c r="E291" s="761"/>
      <c r="F291" s="746"/>
      <c r="G291" s="741"/>
      <c r="H291" s="746"/>
      <c r="I291" s="765"/>
      <c r="J291" s="748"/>
    </row>
    <row r="292" spans="2:10" ht="13">
      <c r="B292" s="741"/>
      <c r="C292" s="745"/>
      <c r="D292" s="763"/>
      <c r="E292" s="741"/>
      <c r="F292" s="746"/>
      <c r="G292" s="741"/>
      <c r="H292" s="746"/>
      <c r="I292" s="765"/>
      <c r="J292" s="748"/>
    </row>
    <row r="293" spans="2:10" ht="13">
      <c r="B293" s="741"/>
      <c r="C293" s="745"/>
      <c r="D293" s="743"/>
      <c r="E293" s="761"/>
      <c r="F293" s="746"/>
      <c r="G293" s="741"/>
      <c r="H293" s="746"/>
      <c r="I293" s="765"/>
      <c r="J293" s="748"/>
    </row>
    <row r="294" spans="2:10" ht="13">
      <c r="B294" s="741"/>
      <c r="C294" s="745"/>
      <c r="D294" s="743"/>
      <c r="E294" s="761"/>
      <c r="F294" s="746"/>
      <c r="G294" s="741"/>
      <c r="H294" s="746"/>
      <c r="I294" s="765"/>
      <c r="J294" s="748"/>
    </row>
    <row r="295" spans="2:10" ht="13">
      <c r="B295" s="741"/>
      <c r="C295" s="745"/>
      <c r="D295" s="763"/>
      <c r="E295" s="741"/>
      <c r="F295" s="746"/>
      <c r="G295" s="741"/>
      <c r="H295" s="746"/>
      <c r="I295" s="765"/>
      <c r="J295" s="748"/>
    </row>
    <row r="296" spans="2:10" ht="13">
      <c r="B296" s="741"/>
      <c r="C296" s="745"/>
      <c r="D296" s="743"/>
      <c r="E296" s="761"/>
      <c r="F296" s="746"/>
      <c r="G296" s="741"/>
      <c r="H296" s="746"/>
      <c r="I296" s="765"/>
      <c r="J296" s="748"/>
    </row>
    <row r="297" spans="2:10" ht="13">
      <c r="B297" s="741"/>
      <c r="C297" s="745"/>
      <c r="D297" s="743"/>
      <c r="E297" s="761"/>
      <c r="F297" s="746"/>
      <c r="G297" s="741"/>
      <c r="H297" s="746"/>
      <c r="I297" s="765"/>
      <c r="J297" s="748"/>
    </row>
    <row r="298" spans="2:10" ht="13">
      <c r="B298" s="741"/>
      <c r="C298" s="745"/>
      <c r="D298" s="763"/>
      <c r="E298" s="741"/>
      <c r="F298" s="746"/>
      <c r="G298" s="741"/>
      <c r="H298" s="746"/>
      <c r="I298" s="765"/>
      <c r="J298" s="748"/>
    </row>
    <row r="299" spans="2:10" ht="13">
      <c r="B299" s="741"/>
      <c r="C299" s="745"/>
      <c r="D299" s="743"/>
      <c r="E299" s="761"/>
      <c r="F299" s="746"/>
      <c r="G299" s="741"/>
      <c r="H299" s="746"/>
      <c r="I299" s="765"/>
      <c r="J299" s="748"/>
    </row>
    <row r="300" spans="2:10" ht="13">
      <c r="B300" s="741"/>
      <c r="C300" s="745"/>
      <c r="D300" s="743"/>
      <c r="E300" s="761"/>
      <c r="F300" s="746"/>
      <c r="G300" s="741"/>
      <c r="H300" s="746"/>
      <c r="I300" s="765"/>
      <c r="J300" s="748"/>
    </row>
    <row r="301" spans="2:10" ht="13">
      <c r="B301" s="741"/>
      <c r="C301" s="745"/>
      <c r="D301" s="743"/>
      <c r="E301" s="741"/>
      <c r="F301" s="746"/>
      <c r="G301" s="746"/>
      <c r="H301" s="746"/>
      <c r="I301" s="748"/>
      <c r="J301" s="748"/>
    </row>
    <row r="302" spans="2:10" ht="13">
      <c r="B302" s="746"/>
      <c r="C302" s="745"/>
      <c r="D302" s="743"/>
      <c r="E302" s="741"/>
      <c r="F302" s="746"/>
      <c r="G302" s="746"/>
      <c r="H302" s="746"/>
      <c r="I302" s="748"/>
      <c r="J302" s="748"/>
    </row>
    <row r="303" spans="2:10" ht="13">
      <c r="B303" s="746"/>
      <c r="C303" s="745"/>
      <c r="D303" s="743"/>
      <c r="E303" s="741"/>
      <c r="F303" s="746"/>
      <c r="G303" s="746"/>
      <c r="H303" s="746"/>
      <c r="I303" s="748"/>
      <c r="J303" s="748"/>
    </row>
    <row r="304" spans="2:10" ht="13">
      <c r="B304" s="741"/>
      <c r="C304" s="745"/>
      <c r="D304" s="743"/>
      <c r="E304" s="741"/>
      <c r="F304" s="746"/>
      <c r="G304" s="746"/>
      <c r="H304" s="746"/>
      <c r="I304" s="748"/>
      <c r="J304" s="748"/>
    </row>
    <row r="305" spans="2:10" ht="13">
      <c r="B305" s="741"/>
      <c r="C305" s="745"/>
      <c r="D305" s="743"/>
      <c r="E305" s="741"/>
      <c r="F305" s="746"/>
      <c r="G305" s="746"/>
      <c r="H305" s="746"/>
      <c r="I305" s="748"/>
      <c r="J305" s="748"/>
    </row>
    <row r="306" spans="2:10" ht="13">
      <c r="B306" s="741"/>
      <c r="C306" s="745"/>
      <c r="D306" s="743"/>
      <c r="E306" s="741"/>
      <c r="F306" s="746"/>
      <c r="G306" s="746"/>
      <c r="H306" s="746"/>
      <c r="I306" s="748"/>
      <c r="J306" s="748"/>
    </row>
    <row r="307" spans="2:10" ht="13">
      <c r="B307" s="741"/>
      <c r="C307" s="745"/>
      <c r="D307" s="743"/>
      <c r="E307" s="741"/>
      <c r="F307" s="746"/>
      <c r="G307" s="746"/>
      <c r="H307" s="746"/>
      <c r="I307" s="748"/>
      <c r="J307" s="748"/>
    </row>
    <row r="308" spans="2:10" ht="13">
      <c r="B308" s="741"/>
      <c r="C308" s="745"/>
      <c r="D308" s="743"/>
      <c r="E308" s="741"/>
      <c r="F308" s="746"/>
      <c r="G308" s="746"/>
      <c r="H308" s="746"/>
      <c r="I308" s="748"/>
      <c r="J308" s="748"/>
    </row>
    <row r="309" spans="2:10" ht="13">
      <c r="B309" s="741"/>
      <c r="C309" s="745"/>
      <c r="D309" s="743"/>
      <c r="E309" s="741"/>
      <c r="F309" s="746"/>
      <c r="G309" s="746"/>
      <c r="H309" s="746"/>
      <c r="I309" s="748"/>
      <c r="J309" s="748"/>
    </row>
    <row r="310" spans="2:10" ht="13">
      <c r="B310" s="741"/>
      <c r="C310" s="745"/>
      <c r="D310" s="743"/>
      <c r="E310" s="741"/>
      <c r="F310" s="746"/>
      <c r="G310" s="746"/>
      <c r="H310" s="746"/>
      <c r="I310" s="748"/>
      <c r="J310" s="748"/>
    </row>
    <row r="311" spans="2:10" ht="13">
      <c r="B311" s="741"/>
      <c r="C311" s="745"/>
      <c r="D311" s="743"/>
      <c r="E311" s="741"/>
      <c r="F311" s="746"/>
      <c r="G311" s="746"/>
      <c r="H311" s="746"/>
      <c r="I311" s="748"/>
      <c r="J311" s="748"/>
    </row>
    <row r="312" spans="2:10" ht="13">
      <c r="B312" s="741"/>
      <c r="C312" s="745"/>
      <c r="D312" s="743"/>
      <c r="E312" s="741"/>
      <c r="F312" s="746"/>
      <c r="G312" s="746"/>
      <c r="H312" s="746"/>
      <c r="I312" s="748"/>
      <c r="J312" s="748"/>
    </row>
    <row r="313" spans="2:10" ht="13">
      <c r="B313" s="741"/>
      <c r="C313" s="745"/>
      <c r="D313" s="743"/>
      <c r="E313" s="741"/>
      <c r="F313" s="746"/>
      <c r="G313" s="746"/>
      <c r="H313" s="746"/>
      <c r="I313" s="748"/>
      <c r="J313" s="748"/>
    </row>
    <row r="314" spans="2:10" ht="13">
      <c r="B314" s="741"/>
      <c r="C314" s="745"/>
      <c r="D314" s="743"/>
      <c r="E314" s="741"/>
      <c r="F314" s="746"/>
      <c r="G314" s="746"/>
      <c r="H314" s="746"/>
      <c r="I314" s="748"/>
      <c r="J314" s="748"/>
    </row>
    <row r="315" spans="2:10" ht="13">
      <c r="B315" s="741"/>
      <c r="C315" s="745"/>
      <c r="D315" s="743"/>
      <c r="E315" s="741"/>
      <c r="F315" s="746"/>
      <c r="G315" s="746"/>
      <c r="H315" s="746"/>
      <c r="I315" s="748"/>
      <c r="J315" s="748"/>
    </row>
    <row r="316" spans="2:10" ht="13">
      <c r="B316" s="746"/>
      <c r="C316" s="745"/>
      <c r="D316" s="743"/>
      <c r="E316" s="741"/>
      <c r="F316" s="746"/>
      <c r="G316" s="746"/>
      <c r="H316" s="746"/>
      <c r="I316" s="748"/>
      <c r="J316" s="748"/>
    </row>
    <row r="317" spans="2:10" ht="13">
      <c r="B317" s="741"/>
      <c r="C317" s="745"/>
      <c r="D317" s="743"/>
      <c r="E317" s="741"/>
      <c r="F317" s="746"/>
      <c r="G317" s="746"/>
      <c r="H317" s="746"/>
      <c r="I317" s="748"/>
      <c r="J317" s="748"/>
    </row>
    <row r="318" spans="2:10" ht="13">
      <c r="B318" s="741"/>
      <c r="C318" s="745"/>
      <c r="D318" s="743"/>
      <c r="E318" s="741"/>
      <c r="F318" s="746"/>
      <c r="G318" s="746"/>
      <c r="H318" s="746"/>
      <c r="I318" s="748"/>
      <c r="J318" s="748"/>
    </row>
    <row r="319" spans="2:10" ht="13">
      <c r="B319" s="746"/>
      <c r="C319" s="745"/>
      <c r="D319" s="743"/>
      <c r="E319" s="741"/>
      <c r="F319" s="746"/>
      <c r="G319" s="746"/>
      <c r="H319" s="746"/>
      <c r="I319" s="762"/>
      <c r="J319" s="762"/>
    </row>
    <row r="320" spans="2:10" ht="13">
      <c r="B320" s="746"/>
      <c r="C320" s="745"/>
      <c r="D320" s="743"/>
      <c r="E320" s="741"/>
      <c r="F320" s="746"/>
      <c r="G320" s="746"/>
      <c r="H320" s="746"/>
      <c r="I320" s="762"/>
      <c r="J320" s="762"/>
    </row>
    <row r="321" spans="2:10" ht="13">
      <c r="B321" s="746"/>
      <c r="C321" s="745"/>
      <c r="D321" s="743"/>
      <c r="E321" s="741"/>
      <c r="F321" s="746"/>
      <c r="G321" s="746"/>
      <c r="H321" s="746"/>
      <c r="I321" s="762"/>
      <c r="J321" s="762"/>
    </row>
    <row r="322" spans="2:10" ht="13">
      <c r="B322" s="746"/>
      <c r="C322" s="745"/>
      <c r="D322" s="743"/>
      <c r="E322" s="741"/>
      <c r="F322" s="746"/>
      <c r="G322" s="746"/>
      <c r="H322" s="746"/>
      <c r="I322" s="762"/>
      <c r="J322" s="762"/>
    </row>
    <row r="323" spans="2:10" ht="13">
      <c r="B323" s="746"/>
      <c r="C323" s="745"/>
      <c r="D323" s="743"/>
      <c r="E323" s="741"/>
      <c r="F323" s="746"/>
      <c r="G323" s="746"/>
      <c r="H323" s="746"/>
      <c r="I323" s="762"/>
      <c r="J323" s="762"/>
    </row>
    <row r="324" spans="2:10" ht="13">
      <c r="B324" s="746"/>
      <c r="C324" s="745"/>
      <c r="D324" s="743"/>
      <c r="E324" s="741"/>
      <c r="F324" s="746"/>
      <c r="G324" s="746"/>
      <c r="H324" s="746"/>
      <c r="I324" s="762"/>
      <c r="J324" s="762"/>
    </row>
    <row r="325" spans="2:10" ht="13">
      <c r="B325" s="746"/>
      <c r="C325" s="745"/>
      <c r="D325" s="743"/>
      <c r="E325" s="741"/>
      <c r="F325" s="746"/>
      <c r="G325" s="746"/>
      <c r="H325" s="746"/>
      <c r="I325" s="762"/>
      <c r="J325" s="762"/>
    </row>
    <row r="326" spans="2:10" ht="13">
      <c r="B326" s="741"/>
      <c r="C326" s="745"/>
      <c r="D326" s="743"/>
      <c r="E326" s="741"/>
      <c r="F326" s="746"/>
      <c r="G326" s="746"/>
      <c r="H326" s="746"/>
      <c r="I326" s="748"/>
      <c r="J326" s="748"/>
    </row>
    <row r="327" spans="2:10" ht="13">
      <c r="B327" s="741"/>
      <c r="C327" s="745"/>
      <c r="D327" s="743"/>
      <c r="E327" s="761"/>
      <c r="F327" s="746"/>
      <c r="G327" s="746"/>
      <c r="H327" s="746"/>
      <c r="I327" s="748"/>
      <c r="J327" s="748"/>
    </row>
    <row r="328" spans="2:10" ht="13">
      <c r="B328" s="741"/>
      <c r="C328" s="745"/>
      <c r="D328" s="743"/>
      <c r="E328" s="761"/>
      <c r="F328" s="746"/>
      <c r="G328" s="746"/>
      <c r="H328" s="746"/>
      <c r="I328" s="748"/>
      <c r="J328" s="748"/>
    </row>
  </sheetData>
  <sheetProtection password="EF6F" sheet="1" objects="1" scenarios="1"/>
  <mergeCells count="1">
    <mergeCell ref="E1:H1"/>
  </mergeCells>
  <conditionalFormatting sqref="F4:F9">
    <cfRule type="expression" dxfId="0" priority="1" stopIfTrue="1">
      <formula>"iserror(f4)"</formula>
    </cfRule>
  </conditionalFormatting>
  <pageMargins left="0.7" right="0.7" top="0.75" bottom="0.75"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68"/>
  <sheetViews>
    <sheetView showGridLines="0" showRowColHeaders="0" workbookViewId="0"/>
  </sheetViews>
  <sheetFormatPr defaultColWidth="8.7265625" defaultRowHeight="12.5"/>
  <sheetData>
    <row r="1" spans="1:38">
      <c r="A1" s="601"/>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row>
    <row r="2" spans="1:38">
      <c r="A2" s="601"/>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row>
    <row r="3" spans="1:38">
      <c r="A3" s="601"/>
      <c r="B3" s="601"/>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38" ht="35">
      <c r="A4" s="601"/>
      <c r="B4" s="601"/>
      <c r="C4" s="602" t="s">
        <v>3882</v>
      </c>
      <c r="D4" s="601"/>
      <c r="E4" s="601"/>
      <c r="F4" s="601"/>
      <c r="G4" s="601"/>
      <c r="H4" s="601"/>
      <c r="I4" s="601"/>
      <c r="J4" s="601"/>
      <c r="K4" s="601"/>
      <c r="L4" s="601"/>
      <c r="M4" s="601"/>
      <c r="N4" s="601"/>
      <c r="O4" s="601"/>
      <c r="P4" s="601"/>
      <c r="Q4" s="601"/>
      <c r="R4" s="601"/>
      <c r="S4" s="601"/>
      <c r="T4" s="601"/>
      <c r="U4" s="601"/>
      <c r="V4" s="601"/>
      <c r="W4" s="601"/>
      <c r="X4" s="601"/>
      <c r="Y4" s="601"/>
      <c r="Z4" s="601"/>
      <c r="AA4" s="601"/>
      <c r="AB4" s="601"/>
      <c r="AC4" s="601"/>
      <c r="AD4" s="601"/>
      <c r="AE4" s="601"/>
      <c r="AF4" s="601"/>
      <c r="AG4" s="601"/>
      <c r="AH4" s="601"/>
      <c r="AI4" s="601"/>
      <c r="AJ4" s="601"/>
      <c r="AK4" s="601"/>
      <c r="AL4" s="601"/>
    </row>
    <row r="5" spans="1:38">
      <c r="A5" s="601"/>
      <c r="B5" s="601"/>
      <c r="C5" s="601"/>
      <c r="D5" s="601"/>
      <c r="E5" s="601"/>
      <c r="F5" s="601"/>
      <c r="G5" s="601"/>
      <c r="H5" s="601"/>
      <c r="I5" s="601"/>
      <c r="J5" s="601"/>
      <c r="K5" s="601"/>
      <c r="L5" s="601"/>
      <c r="M5" s="601"/>
      <c r="N5" s="601"/>
      <c r="O5" s="601"/>
      <c r="P5" s="601"/>
      <c r="Q5" s="601"/>
      <c r="R5" s="601"/>
      <c r="S5" s="601"/>
      <c r="T5" s="601"/>
      <c r="U5" s="601"/>
      <c r="V5" s="601"/>
      <c r="W5" s="601"/>
      <c r="X5" s="601"/>
      <c r="Y5" s="601"/>
      <c r="Z5" s="601"/>
      <c r="AA5" s="601"/>
      <c r="AB5" s="601"/>
      <c r="AC5" s="601"/>
      <c r="AD5" s="601"/>
      <c r="AE5" s="601"/>
      <c r="AF5" s="601"/>
      <c r="AG5" s="601"/>
      <c r="AH5" s="601"/>
      <c r="AI5" s="601"/>
      <c r="AJ5" s="601"/>
      <c r="AK5" s="601"/>
      <c r="AL5" s="601"/>
    </row>
    <row r="6" spans="1:38" ht="18">
      <c r="A6" s="601"/>
      <c r="B6" s="601"/>
      <c r="C6" s="605" t="s">
        <v>3883</v>
      </c>
      <c r="D6" s="601"/>
      <c r="E6" s="601"/>
      <c r="F6" s="601"/>
      <c r="G6" s="601"/>
      <c r="H6" s="601"/>
      <c r="I6" s="601"/>
      <c r="J6" s="601"/>
      <c r="K6" s="601"/>
      <c r="L6" s="601"/>
      <c r="M6" s="601"/>
      <c r="N6" s="601"/>
      <c r="O6" s="601"/>
      <c r="P6" s="601"/>
      <c r="Q6" s="601"/>
      <c r="R6" s="601"/>
      <c r="S6" s="601"/>
      <c r="T6" s="601"/>
      <c r="U6" s="601"/>
      <c r="V6" s="601"/>
      <c r="W6" s="601"/>
      <c r="X6" s="601"/>
      <c r="Y6" s="601"/>
      <c r="Z6" s="601"/>
      <c r="AA6" s="601"/>
      <c r="AB6" s="601"/>
      <c r="AC6" s="601"/>
      <c r="AD6" s="601"/>
      <c r="AE6" s="601"/>
      <c r="AF6" s="601"/>
      <c r="AG6" s="601"/>
      <c r="AH6" s="601"/>
      <c r="AI6" s="601"/>
      <c r="AJ6" s="601"/>
      <c r="AK6" s="601"/>
      <c r="AL6" s="601"/>
    </row>
    <row r="7" spans="1:38" ht="20">
      <c r="A7" s="601"/>
      <c r="B7" s="601"/>
      <c r="C7" s="603" t="s">
        <v>3884</v>
      </c>
      <c r="D7" s="601"/>
      <c r="E7" s="601"/>
      <c r="F7" s="601"/>
      <c r="G7" s="601"/>
      <c r="H7" s="601"/>
      <c r="I7" s="601"/>
      <c r="J7" s="601"/>
      <c r="K7" s="601"/>
      <c r="L7" s="601"/>
      <c r="M7" s="601"/>
      <c r="N7" s="601"/>
      <c r="O7" s="601"/>
      <c r="P7" s="601"/>
      <c r="Q7" s="601"/>
      <c r="R7" s="601"/>
      <c r="S7" s="601"/>
      <c r="T7" s="601"/>
      <c r="U7" s="601"/>
      <c r="V7" s="601"/>
      <c r="W7" s="601"/>
      <c r="X7" s="601"/>
      <c r="Y7" s="601"/>
      <c r="Z7" s="601"/>
      <c r="AA7" s="601"/>
      <c r="AB7" s="601"/>
      <c r="AC7" s="601"/>
      <c r="AD7" s="601"/>
      <c r="AE7" s="601"/>
      <c r="AF7" s="601"/>
      <c r="AG7" s="601"/>
      <c r="AH7" s="601"/>
      <c r="AI7" s="601"/>
      <c r="AJ7" s="601"/>
      <c r="AK7" s="601"/>
      <c r="AL7" s="601"/>
    </row>
    <row r="8" spans="1:38" ht="20">
      <c r="A8" s="601"/>
      <c r="B8" s="601"/>
      <c r="C8" s="603" t="s">
        <v>3885</v>
      </c>
      <c r="D8" s="601"/>
      <c r="E8" s="601"/>
      <c r="F8" s="601"/>
      <c r="G8" s="601"/>
      <c r="H8" s="601"/>
      <c r="I8" s="601"/>
      <c r="J8" s="601"/>
      <c r="K8" s="601"/>
      <c r="L8" s="601"/>
      <c r="M8" s="601"/>
      <c r="N8" s="601"/>
      <c r="O8" s="601"/>
      <c r="P8" s="601"/>
      <c r="Q8" s="601"/>
      <c r="R8" s="601"/>
      <c r="S8" s="601"/>
      <c r="T8" s="601"/>
      <c r="U8" s="601"/>
      <c r="V8" s="601"/>
      <c r="W8" s="601"/>
      <c r="X8" s="601"/>
      <c r="Y8" s="601"/>
      <c r="Z8" s="601"/>
      <c r="AA8" s="601"/>
      <c r="AB8" s="601"/>
      <c r="AC8" s="601"/>
      <c r="AD8" s="601"/>
      <c r="AE8" s="601"/>
      <c r="AF8" s="601"/>
      <c r="AG8" s="601"/>
      <c r="AH8" s="601"/>
      <c r="AI8" s="601"/>
      <c r="AJ8" s="601"/>
      <c r="AK8" s="601"/>
      <c r="AL8" s="601"/>
    </row>
    <row r="9" spans="1:38" ht="18">
      <c r="A9" s="601"/>
      <c r="B9" s="601"/>
      <c r="C9" s="604" t="s">
        <v>3886</v>
      </c>
      <c r="D9" s="601"/>
      <c r="E9" s="601"/>
      <c r="F9" s="601"/>
      <c r="G9" s="601"/>
      <c r="H9" s="601"/>
      <c r="I9" s="601"/>
      <c r="J9" s="601"/>
      <c r="K9" s="601"/>
      <c r="L9" s="601"/>
      <c r="M9" s="601"/>
      <c r="N9" s="601"/>
      <c r="O9" s="601"/>
      <c r="P9" s="601"/>
      <c r="Q9" s="601"/>
      <c r="R9" s="601"/>
      <c r="S9" s="601"/>
      <c r="T9" s="601"/>
      <c r="U9" s="601"/>
      <c r="V9" s="601"/>
      <c r="W9" s="601"/>
      <c r="X9" s="601"/>
      <c r="Y9" s="601"/>
      <c r="Z9" s="601"/>
      <c r="AA9" s="601"/>
      <c r="AB9" s="601"/>
      <c r="AC9" s="601"/>
      <c r="AD9" s="601"/>
      <c r="AE9" s="601"/>
      <c r="AF9" s="601"/>
      <c r="AG9" s="601"/>
      <c r="AH9" s="601"/>
      <c r="AI9" s="601"/>
      <c r="AJ9" s="601"/>
      <c r="AK9" s="601"/>
      <c r="AL9" s="601"/>
    </row>
    <row r="10" spans="1:38" ht="18">
      <c r="A10" s="601"/>
      <c r="B10" s="601"/>
      <c r="C10" s="604"/>
      <c r="D10" s="601"/>
      <c r="E10" s="601"/>
      <c r="F10" s="601"/>
      <c r="G10" s="601"/>
      <c r="H10" s="601"/>
      <c r="I10" s="601"/>
      <c r="J10" s="601"/>
      <c r="K10" s="601"/>
      <c r="L10" s="601"/>
      <c r="M10" s="601"/>
      <c r="N10" s="601"/>
      <c r="O10" s="601"/>
      <c r="P10" s="601"/>
      <c r="Q10" s="601"/>
      <c r="R10" s="601"/>
      <c r="S10" s="601"/>
      <c r="T10" s="601"/>
      <c r="U10" s="601"/>
      <c r="V10" s="601"/>
      <c r="W10" s="601"/>
      <c r="X10" s="601"/>
      <c r="Y10" s="601"/>
      <c r="Z10" s="601"/>
      <c r="AA10" s="601"/>
      <c r="AB10" s="601"/>
      <c r="AC10" s="601"/>
      <c r="AD10" s="601"/>
      <c r="AE10" s="601"/>
      <c r="AF10" s="601"/>
      <c r="AG10" s="601"/>
      <c r="AH10" s="601"/>
      <c r="AI10" s="601"/>
      <c r="AJ10" s="601"/>
      <c r="AK10" s="601"/>
      <c r="AL10" s="601"/>
    </row>
    <row r="11" spans="1:38" ht="18">
      <c r="A11" s="601"/>
      <c r="B11" s="601"/>
      <c r="C11" s="604" t="s">
        <v>3887</v>
      </c>
      <c r="D11" s="601"/>
      <c r="E11" s="601"/>
      <c r="F11" s="601"/>
      <c r="G11" s="601"/>
      <c r="H11" s="601"/>
      <c r="I11" s="601"/>
      <c r="J11" s="601"/>
      <c r="K11" s="601"/>
      <c r="L11" s="601"/>
      <c r="M11" s="601"/>
      <c r="N11" s="601"/>
      <c r="O11" s="601"/>
      <c r="P11" s="601"/>
      <c r="Q11" s="601"/>
      <c r="R11" s="601"/>
      <c r="S11" s="601"/>
      <c r="T11" s="601"/>
      <c r="U11" s="601"/>
      <c r="V11" s="601"/>
      <c r="W11" s="601"/>
      <c r="X11" s="601"/>
      <c r="Y11" s="601"/>
      <c r="Z11" s="601"/>
      <c r="AA11" s="601"/>
      <c r="AB11" s="601"/>
      <c r="AC11" s="601"/>
      <c r="AD11" s="601"/>
      <c r="AE11" s="601"/>
      <c r="AF11" s="601"/>
      <c r="AG11" s="601"/>
      <c r="AH11" s="601"/>
      <c r="AI11" s="601"/>
      <c r="AJ11" s="601"/>
      <c r="AK11" s="601"/>
      <c r="AL11" s="601"/>
    </row>
    <row r="12" spans="1:38">
      <c r="A12" s="601"/>
      <c r="B12" s="601"/>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row>
    <row r="13" spans="1:38">
      <c r="A13" s="601"/>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row>
    <row r="14" spans="1:38">
      <c r="A14" s="601"/>
      <c r="B14" s="601"/>
      <c r="C14" s="601"/>
      <c r="D14" s="601"/>
      <c r="E14" s="601"/>
      <c r="F14" s="601"/>
      <c r="G14" s="601"/>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c r="AH14" s="601"/>
      <c r="AI14" s="601"/>
      <c r="AJ14" s="601"/>
      <c r="AK14" s="601"/>
      <c r="AL14" s="601"/>
    </row>
    <row r="15" spans="1:38">
      <c r="A15" s="601"/>
      <c r="B15" s="601"/>
      <c r="C15" s="601"/>
      <c r="D15" s="601"/>
      <c r="E15" s="601"/>
      <c r="F15" s="601"/>
      <c r="G15" s="601"/>
      <c r="H15" s="601"/>
      <c r="I15" s="601"/>
      <c r="J15" s="601"/>
      <c r="K15" s="601"/>
      <c r="L15" s="601"/>
      <c r="M15" s="601"/>
      <c r="N15" s="601"/>
      <c r="O15" s="601"/>
      <c r="P15" s="601"/>
      <c r="Q15" s="601"/>
      <c r="R15" s="601"/>
      <c r="S15" s="601"/>
      <c r="T15" s="601"/>
      <c r="U15" s="601"/>
      <c r="V15" s="601"/>
      <c r="W15" s="601"/>
      <c r="X15" s="601"/>
      <c r="Y15" s="601"/>
      <c r="Z15" s="601"/>
      <c r="AA15" s="601"/>
      <c r="AB15" s="601"/>
      <c r="AC15" s="601"/>
      <c r="AD15" s="601"/>
      <c r="AE15" s="601"/>
      <c r="AF15" s="601"/>
      <c r="AG15" s="601"/>
      <c r="AH15" s="601"/>
      <c r="AI15" s="601"/>
      <c r="AJ15" s="601"/>
      <c r="AK15" s="601"/>
      <c r="AL15" s="601"/>
    </row>
    <row r="16" spans="1:38" ht="18">
      <c r="A16" s="601"/>
      <c r="B16" s="1349"/>
      <c r="C16" s="1723" t="s">
        <v>3888</v>
      </c>
      <c r="D16" s="1724"/>
      <c r="E16" s="1724"/>
      <c r="F16" s="1724"/>
      <c r="G16" s="1724"/>
      <c r="H16" s="1724"/>
      <c r="I16" s="1724"/>
      <c r="J16" s="1724"/>
      <c r="K16" s="1724"/>
      <c r="L16" s="601"/>
      <c r="M16" s="601"/>
      <c r="N16" s="601"/>
      <c r="O16" s="601"/>
      <c r="P16" s="601"/>
      <c r="Q16" s="601"/>
      <c r="R16" s="601"/>
      <c r="S16" s="601"/>
      <c r="T16" s="601"/>
      <c r="U16" s="601"/>
      <c r="V16" s="601"/>
      <c r="W16" s="601"/>
      <c r="X16" s="601"/>
      <c r="Y16" s="601"/>
      <c r="Z16" s="601"/>
      <c r="AA16" s="601"/>
      <c r="AB16" s="601"/>
      <c r="AC16" s="601"/>
      <c r="AD16" s="601"/>
      <c r="AE16" s="601"/>
      <c r="AF16" s="601"/>
      <c r="AG16" s="601"/>
      <c r="AH16" s="601"/>
      <c r="AI16" s="601"/>
      <c r="AJ16" s="601"/>
      <c r="AK16" s="601"/>
      <c r="AL16" s="601"/>
    </row>
    <row r="17" spans="1:38">
      <c r="A17" s="601"/>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row>
    <row r="18" spans="1:38">
      <c r="A18" s="601"/>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1"/>
      <c r="AK18" s="601"/>
      <c r="AL18" s="601"/>
    </row>
    <row r="19" spans="1:38">
      <c r="A19" s="601"/>
      <c r="B19" s="601"/>
      <c r="C19" s="601"/>
      <c r="D19" s="601"/>
      <c r="E19" s="601"/>
      <c r="F19" s="601"/>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row>
    <row r="20" spans="1:38">
      <c r="A20" s="601"/>
      <c r="B20" s="601"/>
      <c r="C20" s="601"/>
      <c r="D20" s="601"/>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row>
    <row r="21" spans="1:38">
      <c r="A21" s="601"/>
      <c r="B21" s="601"/>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row>
    <row r="22" spans="1:38">
      <c r="A22" s="601"/>
      <c r="B22" s="601"/>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row>
    <row r="23" spans="1:38">
      <c r="A23" s="601"/>
      <c r="B23" s="601"/>
      <c r="C23" s="601"/>
      <c r="D23" s="601"/>
      <c r="E23" s="601"/>
      <c r="F23" s="601"/>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c r="AH23" s="601"/>
      <c r="AI23" s="601"/>
      <c r="AJ23" s="601"/>
      <c r="AK23" s="601"/>
      <c r="AL23" s="601"/>
    </row>
    <row r="24" spans="1:38">
      <c r="A24" s="601"/>
      <c r="B24" s="601"/>
      <c r="C24" s="601"/>
      <c r="D24" s="601"/>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row>
    <row r="25" spans="1:38">
      <c r="A25" s="601"/>
      <c r="B25" s="601"/>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row>
    <row r="26" spans="1:38">
      <c r="A26" s="601"/>
      <c r="B26" s="601"/>
      <c r="C26" s="601"/>
      <c r="D26" s="601"/>
      <c r="E26" s="601"/>
      <c r="F26" s="601"/>
      <c r="G26" s="601"/>
      <c r="H26" s="601"/>
      <c r="I26" s="601"/>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c r="AK26" s="601"/>
      <c r="AL26" s="601"/>
    </row>
    <row r="27" spans="1:38">
      <c r="A27" s="601"/>
      <c r="B27" s="601"/>
      <c r="C27" s="601"/>
      <c r="D27" s="601"/>
      <c r="E27" s="601"/>
      <c r="F27" s="601"/>
      <c r="G27" s="601"/>
      <c r="H27" s="601"/>
      <c r="I27" s="601"/>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c r="AK27" s="601"/>
      <c r="AL27" s="601"/>
    </row>
    <row r="28" spans="1:38">
      <c r="A28" s="601"/>
      <c r="B28" s="601"/>
      <c r="C28" s="601"/>
      <c r="D28" s="601"/>
      <c r="E28" s="601"/>
      <c r="F28" s="601"/>
      <c r="G28" s="601"/>
      <c r="H28" s="601"/>
      <c r="I28" s="601"/>
      <c r="J28" s="601"/>
      <c r="K28" s="601"/>
      <c r="L28" s="601"/>
      <c r="M28" s="601"/>
      <c r="N28" s="601"/>
      <c r="O28" s="601"/>
      <c r="P28" s="601"/>
      <c r="Q28" s="601"/>
      <c r="R28" s="601"/>
      <c r="S28" s="601"/>
      <c r="T28" s="601"/>
      <c r="U28" s="601"/>
      <c r="V28" s="601"/>
      <c r="W28" s="601"/>
      <c r="X28" s="601"/>
      <c r="Y28" s="601"/>
      <c r="Z28" s="601"/>
      <c r="AA28" s="601"/>
      <c r="AB28" s="601"/>
      <c r="AC28" s="601"/>
      <c r="AD28" s="601"/>
      <c r="AE28" s="601"/>
      <c r="AF28" s="601"/>
      <c r="AG28" s="601"/>
      <c r="AH28" s="601"/>
      <c r="AI28" s="601"/>
      <c r="AJ28" s="601"/>
      <c r="AK28" s="601"/>
      <c r="AL28" s="601"/>
    </row>
    <row r="29" spans="1:38">
      <c r="A29" s="601"/>
      <c r="B29" s="601"/>
      <c r="C29" s="601"/>
      <c r="D29" s="601"/>
      <c r="E29" s="601"/>
      <c r="F29" s="601"/>
      <c r="G29" s="601"/>
      <c r="H29" s="601"/>
      <c r="I29" s="601"/>
      <c r="J29" s="601"/>
      <c r="K29" s="601"/>
      <c r="L29" s="601"/>
      <c r="M29" s="601"/>
      <c r="N29" s="601"/>
      <c r="O29" s="601"/>
      <c r="P29" s="601"/>
      <c r="Q29" s="601"/>
      <c r="R29" s="601"/>
      <c r="S29" s="601"/>
      <c r="T29" s="601"/>
      <c r="U29" s="601"/>
      <c r="V29" s="601"/>
      <c r="W29" s="601"/>
      <c r="X29" s="601"/>
      <c r="Y29" s="601"/>
      <c r="Z29" s="601"/>
      <c r="AA29" s="601"/>
      <c r="AB29" s="601"/>
      <c r="AC29" s="601"/>
      <c r="AD29" s="601"/>
      <c r="AE29" s="601"/>
      <c r="AF29" s="601"/>
      <c r="AG29" s="601"/>
      <c r="AH29" s="601"/>
      <c r="AI29" s="601"/>
      <c r="AJ29" s="601"/>
      <c r="AK29" s="601"/>
      <c r="AL29" s="601"/>
    </row>
    <row r="30" spans="1:38">
      <c r="A30" s="601"/>
      <c r="B30" s="601"/>
      <c r="C30" s="601"/>
      <c r="D30" s="601"/>
      <c r="E30" s="601"/>
      <c r="F30" s="601"/>
      <c r="G30" s="601"/>
      <c r="H30" s="601"/>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row>
    <row r="31" spans="1:38">
      <c r="A31" s="601"/>
      <c r="B31" s="601"/>
      <c r="C31" s="601"/>
      <c r="D31" s="601"/>
      <c r="E31" s="601"/>
      <c r="F31" s="601"/>
      <c r="G31" s="601"/>
      <c r="H31" s="601"/>
      <c r="I31" s="601"/>
      <c r="J31" s="601"/>
      <c r="K31" s="601"/>
      <c r="L31" s="601"/>
      <c r="M31" s="601"/>
      <c r="N31" s="601"/>
      <c r="O31" s="601"/>
      <c r="P31" s="601"/>
      <c r="Q31" s="601"/>
      <c r="R31" s="601"/>
      <c r="S31" s="601"/>
      <c r="T31" s="601"/>
      <c r="U31" s="601"/>
      <c r="V31" s="601"/>
      <c r="W31" s="601"/>
      <c r="X31" s="601"/>
      <c r="Y31" s="601"/>
      <c r="Z31" s="601"/>
      <c r="AA31" s="601"/>
      <c r="AB31" s="601"/>
      <c r="AC31" s="601"/>
      <c r="AD31" s="601"/>
      <c r="AE31" s="601"/>
      <c r="AF31" s="601"/>
      <c r="AG31" s="601"/>
      <c r="AH31" s="601"/>
      <c r="AI31" s="601"/>
      <c r="AJ31" s="601"/>
      <c r="AK31" s="601"/>
      <c r="AL31" s="601"/>
    </row>
    <row r="32" spans="1:38">
      <c r="A32" s="601"/>
      <c r="B32" s="601"/>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row>
    <row r="33" spans="1:38">
      <c r="A33" s="601"/>
      <c r="B33" s="601"/>
      <c r="C33" s="601"/>
      <c r="D33" s="601"/>
      <c r="E33" s="601"/>
      <c r="F33" s="601"/>
      <c r="G33" s="601"/>
      <c r="H33" s="601"/>
      <c r="I33" s="601"/>
      <c r="J33" s="601"/>
      <c r="K33" s="601"/>
      <c r="L33" s="601"/>
      <c r="M33" s="601"/>
      <c r="N33" s="601"/>
      <c r="O33" s="601"/>
      <c r="P33" s="601"/>
      <c r="Q33" s="601"/>
      <c r="R33" s="601"/>
      <c r="S33" s="601"/>
      <c r="T33" s="601"/>
      <c r="U33" s="601"/>
      <c r="V33" s="601"/>
      <c r="W33" s="601"/>
      <c r="X33" s="601"/>
      <c r="Y33" s="601"/>
      <c r="Z33" s="601"/>
      <c r="AA33" s="601"/>
      <c r="AB33" s="601"/>
      <c r="AC33" s="601"/>
      <c r="AD33" s="601"/>
      <c r="AE33" s="601"/>
      <c r="AF33" s="601"/>
      <c r="AG33" s="601"/>
      <c r="AH33" s="601"/>
      <c r="AI33" s="601"/>
      <c r="AJ33" s="601"/>
      <c r="AK33" s="601"/>
      <c r="AL33" s="601"/>
    </row>
    <row r="34" spans="1:38">
      <c r="A34" s="601"/>
      <c r="B34" s="601"/>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row>
    <row r="35" spans="1:38">
      <c r="A35" s="601"/>
      <c r="B35" s="601"/>
      <c r="C35" s="601"/>
      <c r="D35" s="601"/>
      <c r="E35" s="601"/>
      <c r="F35" s="601"/>
      <c r="G35" s="601"/>
      <c r="H35" s="601"/>
      <c r="I35" s="601"/>
      <c r="J35" s="601"/>
      <c r="K35" s="601"/>
      <c r="L35" s="601"/>
      <c r="M35" s="601"/>
      <c r="N35" s="601"/>
      <c r="O35" s="601"/>
      <c r="P35" s="601"/>
      <c r="Q35" s="601"/>
      <c r="R35" s="601"/>
      <c r="S35" s="601"/>
      <c r="T35" s="601"/>
      <c r="U35" s="601"/>
      <c r="V35" s="601"/>
      <c r="W35" s="601"/>
      <c r="X35" s="601"/>
      <c r="Y35" s="601"/>
      <c r="Z35" s="601"/>
      <c r="AA35" s="601"/>
      <c r="AB35" s="601"/>
      <c r="AC35" s="601"/>
      <c r="AD35" s="601"/>
      <c r="AE35" s="601"/>
      <c r="AF35" s="601"/>
      <c r="AG35" s="601"/>
      <c r="AH35" s="601"/>
      <c r="AI35" s="601"/>
      <c r="AJ35" s="601"/>
      <c r="AK35" s="601"/>
      <c r="AL35" s="601"/>
    </row>
    <row r="36" spans="1:38">
      <c r="A36" s="601"/>
      <c r="B36" s="601"/>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c r="AB36" s="601"/>
      <c r="AC36" s="601"/>
      <c r="AD36" s="601"/>
      <c r="AE36" s="601"/>
      <c r="AF36" s="601"/>
      <c r="AG36" s="601"/>
      <c r="AH36" s="601"/>
      <c r="AI36" s="601"/>
      <c r="AJ36" s="601"/>
      <c r="AK36" s="601"/>
      <c r="AL36" s="601"/>
    </row>
    <row r="37" spans="1:38">
      <c r="A37" s="601"/>
      <c r="B37" s="601"/>
      <c r="C37" s="601"/>
      <c r="D37" s="601"/>
      <c r="E37" s="601"/>
      <c r="F37" s="601"/>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row>
    <row r="38" spans="1:38">
      <c r="A38" s="601"/>
      <c r="B38" s="601"/>
      <c r="C38" s="601"/>
      <c r="D38" s="601"/>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row>
    <row r="39" spans="1:38">
      <c r="A39" s="601"/>
      <c r="B39" s="601"/>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row>
    <row r="40" spans="1:38">
      <c r="A40" s="601"/>
      <c r="B40" s="601"/>
      <c r="C40" s="601"/>
      <c r="D40" s="601"/>
      <c r="E40" s="601"/>
      <c r="F40" s="601"/>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1"/>
      <c r="AF40" s="601"/>
      <c r="AG40" s="601"/>
      <c r="AH40" s="601"/>
      <c r="AI40" s="601"/>
      <c r="AJ40" s="601"/>
      <c r="AK40" s="601"/>
      <c r="AL40" s="601"/>
    </row>
    <row r="41" spans="1:38">
      <c r="A41" s="601"/>
      <c r="B41" s="601"/>
      <c r="C41" s="601"/>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c r="AJ41" s="601"/>
      <c r="AK41" s="601"/>
      <c r="AL41" s="601"/>
    </row>
    <row r="42" spans="1:38">
      <c r="A42" s="601"/>
      <c r="B42" s="601"/>
      <c r="C42" s="601"/>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601"/>
    </row>
    <row r="43" spans="1:38">
      <c r="A43" s="601"/>
      <c r="B43" s="601"/>
      <c r="C43" s="601"/>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1"/>
      <c r="AI43" s="601"/>
      <c r="AJ43" s="601"/>
      <c r="AK43" s="601"/>
      <c r="AL43" s="601"/>
    </row>
    <row r="44" spans="1:38">
      <c r="A44" s="601"/>
      <c r="B44" s="601"/>
      <c r="C44" s="601"/>
      <c r="D44" s="601"/>
      <c r="E44" s="601"/>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601"/>
    </row>
    <row r="45" spans="1:38">
      <c r="A45" s="601"/>
      <c r="B45" s="601"/>
      <c r="C45" s="601"/>
      <c r="D45" s="601"/>
      <c r="E45" s="601"/>
      <c r="F45" s="601"/>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601"/>
    </row>
    <row r="46" spans="1:38">
      <c r="A46" s="601"/>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row>
    <row r="47" spans="1:38">
      <c r="A47" s="601"/>
      <c r="B47" s="601"/>
      <c r="C47" s="601"/>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row>
    <row r="48" spans="1:38">
      <c r="A48" s="601"/>
      <c r="B48" s="601"/>
      <c r="C48" s="601"/>
      <c r="D48" s="601"/>
      <c r="E48" s="601"/>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row>
    <row r="49" spans="1:38">
      <c r="A49" s="601"/>
      <c r="B49" s="601"/>
      <c r="C49" s="601"/>
      <c r="D49" s="601"/>
      <c r="E49" s="601"/>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row>
    <row r="50" spans="1:38">
      <c r="A50" s="601"/>
      <c r="B50" s="601"/>
      <c r="C50" s="601"/>
      <c r="D50" s="601"/>
      <c r="E50" s="601"/>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row>
    <row r="51" spans="1:38">
      <c r="A51" s="601"/>
      <c r="B51" s="601"/>
      <c r="C51" s="601"/>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row>
    <row r="52" spans="1:38">
      <c r="A52" s="601"/>
      <c r="B52" s="601"/>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row>
    <row r="53" spans="1:38">
      <c r="A53" s="601"/>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row>
    <row r="54" spans="1:38">
      <c r="A54" s="601"/>
      <c r="B54" s="601"/>
      <c r="C54" s="601"/>
      <c r="D54" s="601"/>
      <c r="E54" s="601"/>
      <c r="F54" s="601"/>
      <c r="G54" s="601"/>
      <c r="H54" s="601"/>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601"/>
      <c r="AH54" s="601"/>
      <c r="AI54" s="601"/>
      <c r="AJ54" s="601"/>
      <c r="AK54" s="601"/>
      <c r="AL54" s="601"/>
    </row>
    <row r="55" spans="1:38">
      <c r="A55" s="601"/>
      <c r="B55" s="601"/>
      <c r="C55" s="601"/>
      <c r="D55" s="601"/>
      <c r="E55" s="601"/>
      <c r="F55" s="601"/>
      <c r="G55" s="601"/>
      <c r="H55" s="601"/>
      <c r="I55" s="601"/>
      <c r="J55" s="601"/>
      <c r="K55" s="601"/>
      <c r="L55" s="601"/>
      <c r="M55" s="601"/>
      <c r="N55" s="601"/>
      <c r="O55" s="601"/>
      <c r="P55" s="601"/>
      <c r="Q55" s="601"/>
      <c r="R55" s="601"/>
      <c r="S55" s="601"/>
      <c r="T55" s="601"/>
      <c r="U55" s="601"/>
      <c r="V55" s="601"/>
      <c r="W55" s="601"/>
      <c r="X55" s="601"/>
      <c r="Y55" s="601"/>
      <c r="Z55" s="601"/>
      <c r="AA55" s="601"/>
      <c r="AB55" s="601"/>
      <c r="AC55" s="601"/>
      <c r="AD55" s="601"/>
      <c r="AE55" s="601"/>
      <c r="AF55" s="601"/>
      <c r="AG55" s="601"/>
      <c r="AH55" s="601"/>
      <c r="AI55" s="601"/>
      <c r="AJ55" s="601"/>
      <c r="AK55" s="601"/>
      <c r="AL55" s="601"/>
    </row>
    <row r="56" spans="1:38">
      <c r="A56" s="601"/>
      <c r="B56" s="601"/>
      <c r="C56" s="601"/>
      <c r="D56" s="601"/>
      <c r="E56" s="601"/>
      <c r="F56" s="601"/>
      <c r="G56" s="601"/>
      <c r="H56" s="601"/>
      <c r="I56" s="601"/>
      <c r="J56" s="601"/>
      <c r="K56" s="601"/>
      <c r="L56" s="601"/>
      <c r="M56" s="601"/>
      <c r="N56" s="601"/>
      <c r="O56" s="601"/>
      <c r="P56" s="601"/>
      <c r="Q56" s="601"/>
      <c r="R56" s="601"/>
      <c r="S56" s="601"/>
      <c r="T56" s="601"/>
      <c r="U56" s="601"/>
      <c r="V56" s="601"/>
      <c r="W56" s="601"/>
      <c r="X56" s="601"/>
      <c r="Y56" s="601"/>
      <c r="Z56" s="601"/>
      <c r="AA56" s="601"/>
      <c r="AB56" s="601"/>
      <c r="AC56" s="601"/>
      <c r="AD56" s="601"/>
      <c r="AE56" s="601"/>
      <c r="AF56" s="601"/>
      <c r="AG56" s="601"/>
      <c r="AH56" s="601"/>
      <c r="AI56" s="601"/>
      <c r="AJ56" s="601"/>
      <c r="AK56" s="601"/>
      <c r="AL56" s="601"/>
    </row>
    <row r="57" spans="1:38">
      <c r="A57" s="601"/>
      <c r="B57" s="601"/>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row>
    <row r="58" spans="1:38">
      <c r="A58" s="601"/>
      <c r="B58" s="601"/>
      <c r="C58" s="601"/>
      <c r="D58" s="601"/>
      <c r="E58" s="601"/>
      <c r="F58" s="601"/>
      <c r="G58" s="601"/>
      <c r="H58" s="601"/>
      <c r="I58" s="601"/>
      <c r="J58" s="601"/>
      <c r="K58" s="601"/>
      <c r="L58" s="601"/>
      <c r="M58" s="601"/>
      <c r="N58" s="601"/>
      <c r="O58" s="601"/>
      <c r="P58" s="601"/>
      <c r="Q58" s="601"/>
      <c r="R58" s="601"/>
      <c r="S58" s="601"/>
      <c r="T58" s="601"/>
      <c r="U58" s="601"/>
      <c r="V58" s="601"/>
      <c r="W58" s="601"/>
      <c r="X58" s="601"/>
      <c r="Y58" s="601"/>
      <c r="Z58" s="601"/>
      <c r="AA58" s="601"/>
      <c r="AB58" s="601"/>
      <c r="AC58" s="601"/>
      <c r="AD58" s="601"/>
      <c r="AE58" s="601"/>
      <c r="AF58" s="601"/>
      <c r="AG58" s="601"/>
      <c r="AH58" s="601"/>
      <c r="AI58" s="601"/>
      <c r="AJ58" s="601"/>
      <c r="AK58" s="601"/>
      <c r="AL58" s="601"/>
    </row>
    <row r="59" spans="1:38">
      <c r="A59" s="601"/>
      <c r="B59" s="601"/>
      <c r="C59" s="601"/>
      <c r="D59" s="601"/>
      <c r="E59" s="601"/>
      <c r="F59" s="601"/>
      <c r="G59" s="601"/>
      <c r="H59" s="601"/>
      <c r="I59" s="601"/>
      <c r="J59" s="601"/>
      <c r="K59" s="601"/>
      <c r="L59" s="601"/>
      <c r="M59" s="601"/>
      <c r="N59" s="601"/>
      <c r="O59" s="601"/>
      <c r="P59" s="601"/>
      <c r="Q59" s="601"/>
      <c r="R59" s="601"/>
      <c r="S59" s="601"/>
      <c r="T59" s="601"/>
      <c r="U59" s="601"/>
      <c r="V59" s="601"/>
      <c r="W59" s="601"/>
      <c r="X59" s="601"/>
      <c r="Y59" s="601"/>
      <c r="Z59" s="601"/>
      <c r="AA59" s="601"/>
      <c r="AB59" s="601"/>
      <c r="AC59" s="601"/>
      <c r="AD59" s="601"/>
      <c r="AE59" s="601"/>
      <c r="AF59" s="601"/>
      <c r="AG59" s="601"/>
      <c r="AH59" s="601"/>
      <c r="AI59" s="601"/>
      <c r="AJ59" s="601"/>
      <c r="AK59" s="601"/>
      <c r="AL59" s="601"/>
    </row>
    <row r="60" spans="1:38">
      <c r="A60" s="601"/>
      <c r="B60" s="601"/>
      <c r="C60" s="601"/>
      <c r="D60" s="601"/>
      <c r="E60" s="601"/>
      <c r="F60" s="601"/>
      <c r="G60" s="601"/>
      <c r="H60" s="601"/>
      <c r="I60" s="601"/>
      <c r="J60" s="601"/>
      <c r="K60" s="601"/>
      <c r="L60" s="601"/>
      <c r="M60" s="601"/>
      <c r="N60" s="601"/>
      <c r="O60" s="601"/>
      <c r="P60" s="601"/>
      <c r="Q60" s="601"/>
      <c r="R60" s="601"/>
      <c r="S60" s="601"/>
      <c r="T60" s="601"/>
      <c r="U60" s="601"/>
      <c r="V60" s="601"/>
      <c r="W60" s="601"/>
      <c r="X60" s="601"/>
      <c r="Y60" s="601"/>
      <c r="Z60" s="601"/>
      <c r="AA60" s="601"/>
      <c r="AB60" s="601"/>
      <c r="AC60" s="601"/>
      <c r="AD60" s="601"/>
      <c r="AE60" s="601"/>
      <c r="AF60" s="601"/>
      <c r="AG60" s="601"/>
      <c r="AH60" s="601"/>
      <c r="AI60" s="601"/>
      <c r="AJ60" s="601"/>
      <c r="AK60" s="601"/>
      <c r="AL60" s="601"/>
    </row>
    <row r="61" spans="1:38">
      <c r="A61" s="601"/>
      <c r="B61" s="601"/>
      <c r="C61" s="601"/>
      <c r="D61" s="601"/>
      <c r="E61" s="601"/>
      <c r="F61" s="601"/>
      <c r="G61" s="601"/>
      <c r="H61" s="601"/>
      <c r="I61" s="601"/>
      <c r="J61" s="601"/>
      <c r="K61" s="601"/>
      <c r="L61" s="601"/>
      <c r="M61" s="601"/>
      <c r="N61" s="601"/>
      <c r="O61" s="601"/>
      <c r="P61" s="601"/>
      <c r="Q61" s="601"/>
      <c r="R61" s="601"/>
      <c r="S61" s="601"/>
      <c r="T61" s="601"/>
      <c r="U61" s="601"/>
      <c r="V61" s="601"/>
      <c r="W61" s="601"/>
      <c r="X61" s="601"/>
      <c r="Y61" s="601"/>
      <c r="Z61" s="601"/>
      <c r="AA61" s="601"/>
      <c r="AB61" s="601"/>
      <c r="AC61" s="601"/>
      <c r="AD61" s="601"/>
      <c r="AE61" s="601"/>
      <c r="AF61" s="601"/>
      <c r="AG61" s="601"/>
      <c r="AH61" s="601"/>
      <c r="AI61" s="601"/>
      <c r="AJ61" s="601"/>
      <c r="AK61" s="601"/>
      <c r="AL61" s="601"/>
    </row>
    <row r="62" spans="1:38">
      <c r="A62" s="601"/>
      <c r="B62" s="601"/>
      <c r="C62" s="601"/>
      <c r="D62" s="601"/>
      <c r="E62" s="601"/>
      <c r="F62" s="601"/>
      <c r="G62" s="601"/>
      <c r="H62" s="601"/>
      <c r="I62" s="601"/>
      <c r="J62" s="601"/>
      <c r="K62" s="601"/>
      <c r="L62" s="601"/>
      <c r="M62" s="601"/>
      <c r="N62" s="601"/>
      <c r="O62" s="601"/>
      <c r="P62" s="601"/>
      <c r="Q62" s="601"/>
      <c r="R62" s="601"/>
      <c r="S62" s="601"/>
      <c r="T62" s="601"/>
      <c r="U62" s="601"/>
      <c r="V62" s="601"/>
      <c r="W62" s="601"/>
      <c r="X62" s="601"/>
      <c r="Y62" s="601"/>
      <c r="Z62" s="601"/>
      <c r="AA62" s="601"/>
      <c r="AB62" s="601"/>
      <c r="AC62" s="601"/>
      <c r="AD62" s="601"/>
      <c r="AE62" s="601"/>
      <c r="AF62" s="601"/>
      <c r="AG62" s="601"/>
      <c r="AH62" s="601"/>
      <c r="AI62" s="601"/>
      <c r="AJ62" s="601"/>
      <c r="AK62" s="601"/>
      <c r="AL62" s="601"/>
    </row>
    <row r="63" spans="1:38">
      <c r="A63" s="601"/>
      <c r="B63" s="601"/>
      <c r="C63" s="601"/>
      <c r="D63" s="601"/>
      <c r="E63" s="601"/>
      <c r="F63" s="601"/>
      <c r="G63" s="601"/>
      <c r="H63" s="601"/>
      <c r="I63" s="601"/>
      <c r="J63" s="601"/>
      <c r="K63" s="601"/>
      <c r="L63" s="601"/>
      <c r="M63" s="601"/>
      <c r="N63" s="601"/>
      <c r="O63" s="601"/>
      <c r="P63" s="601"/>
      <c r="Q63" s="601"/>
      <c r="R63" s="601"/>
      <c r="S63" s="601"/>
      <c r="T63" s="601"/>
      <c r="U63" s="601"/>
      <c r="V63" s="601"/>
      <c r="W63" s="601"/>
      <c r="X63" s="601"/>
      <c r="Y63" s="601"/>
      <c r="Z63" s="601"/>
      <c r="AA63" s="601"/>
      <c r="AB63" s="601"/>
      <c r="AC63" s="601"/>
      <c r="AD63" s="601"/>
      <c r="AE63" s="601"/>
      <c r="AF63" s="601"/>
      <c r="AG63" s="601"/>
      <c r="AH63" s="601"/>
      <c r="AI63" s="601"/>
      <c r="AJ63" s="601"/>
      <c r="AK63" s="601"/>
      <c r="AL63" s="601"/>
    </row>
    <row r="64" spans="1:38">
      <c r="A64" s="601"/>
      <c r="B64" s="601"/>
      <c r="C64" s="601"/>
      <c r="D64" s="601"/>
      <c r="E64" s="601"/>
      <c r="F64" s="601"/>
      <c r="G64" s="601"/>
      <c r="H64" s="601"/>
      <c r="I64" s="601"/>
      <c r="J64" s="601"/>
      <c r="K64" s="601"/>
      <c r="L64" s="601"/>
      <c r="M64" s="601"/>
      <c r="N64" s="601"/>
      <c r="O64" s="601"/>
      <c r="P64" s="601"/>
      <c r="Q64" s="601"/>
      <c r="R64" s="601"/>
      <c r="S64" s="601"/>
      <c r="T64" s="601"/>
      <c r="U64" s="601"/>
      <c r="V64" s="601"/>
      <c r="W64" s="601"/>
      <c r="X64" s="601"/>
      <c r="Y64" s="601"/>
      <c r="Z64" s="601"/>
      <c r="AA64" s="601"/>
      <c r="AB64" s="601"/>
      <c r="AC64" s="601"/>
      <c r="AD64" s="601"/>
      <c r="AE64" s="601"/>
      <c r="AF64" s="601"/>
      <c r="AG64" s="601"/>
      <c r="AH64" s="601"/>
      <c r="AI64" s="601"/>
      <c r="AJ64" s="601"/>
      <c r="AK64" s="601"/>
      <c r="AL64" s="601"/>
    </row>
    <row r="65" spans="1:38">
      <c r="A65" s="601"/>
      <c r="B65" s="601"/>
      <c r="C65" s="601"/>
      <c r="D65" s="601"/>
      <c r="E65" s="601"/>
      <c r="F65" s="601"/>
      <c r="G65" s="601"/>
      <c r="H65" s="601"/>
      <c r="I65" s="601"/>
      <c r="J65" s="601"/>
      <c r="K65" s="601"/>
      <c r="L65" s="601"/>
      <c r="M65" s="601"/>
      <c r="N65" s="601"/>
      <c r="O65" s="601"/>
      <c r="P65" s="601"/>
      <c r="Q65" s="601"/>
      <c r="R65" s="601"/>
      <c r="S65" s="601"/>
      <c r="T65" s="601"/>
      <c r="U65" s="601"/>
      <c r="V65" s="601"/>
      <c r="W65" s="601"/>
      <c r="X65" s="601"/>
      <c r="Y65" s="601"/>
      <c r="Z65" s="601"/>
      <c r="AA65" s="601"/>
      <c r="AB65" s="601"/>
      <c r="AC65" s="601"/>
      <c r="AD65" s="601"/>
      <c r="AE65" s="601"/>
      <c r="AF65" s="601"/>
      <c r="AG65" s="601"/>
      <c r="AH65" s="601"/>
      <c r="AI65" s="601"/>
      <c r="AJ65" s="601"/>
      <c r="AK65" s="601"/>
      <c r="AL65" s="601"/>
    </row>
    <row r="66" spans="1:38">
      <c r="A66" s="601"/>
      <c r="B66" s="601"/>
      <c r="C66" s="601"/>
      <c r="D66" s="601"/>
      <c r="E66" s="601"/>
      <c r="F66" s="601"/>
      <c r="G66" s="601"/>
      <c r="H66" s="601"/>
      <c r="I66" s="601"/>
      <c r="J66" s="601"/>
      <c r="K66" s="601"/>
      <c r="L66" s="601"/>
      <c r="M66" s="601"/>
      <c r="N66" s="601"/>
      <c r="O66" s="601"/>
      <c r="P66" s="601"/>
      <c r="Q66" s="601"/>
      <c r="R66" s="601"/>
      <c r="S66" s="601"/>
      <c r="T66" s="601"/>
      <c r="U66" s="601"/>
      <c r="V66" s="601"/>
      <c r="W66" s="601"/>
      <c r="X66" s="601"/>
      <c r="Y66" s="601"/>
      <c r="Z66" s="601"/>
      <c r="AA66" s="601"/>
      <c r="AB66" s="601"/>
      <c r="AC66" s="601"/>
      <c r="AD66" s="601"/>
      <c r="AE66" s="601"/>
      <c r="AF66" s="601"/>
      <c r="AG66" s="601"/>
      <c r="AH66" s="601"/>
      <c r="AI66" s="601"/>
      <c r="AJ66" s="601"/>
      <c r="AK66" s="601"/>
      <c r="AL66" s="601"/>
    </row>
    <row r="67" spans="1:38">
      <c r="A67" s="601"/>
      <c r="B67" s="601"/>
      <c r="C67" s="601"/>
      <c r="D67" s="601"/>
      <c r="E67" s="601"/>
      <c r="F67" s="601"/>
      <c r="G67" s="601"/>
      <c r="H67" s="601"/>
      <c r="I67" s="601"/>
      <c r="J67" s="601"/>
      <c r="K67" s="601"/>
      <c r="L67" s="601"/>
      <c r="M67" s="601"/>
      <c r="N67" s="601"/>
      <c r="O67" s="601"/>
      <c r="P67" s="601"/>
      <c r="Q67" s="601"/>
      <c r="R67" s="601"/>
      <c r="S67" s="601"/>
      <c r="T67" s="601"/>
      <c r="U67" s="601"/>
      <c r="V67" s="601"/>
      <c r="W67" s="601"/>
      <c r="X67" s="601"/>
      <c r="Y67" s="601"/>
      <c r="Z67" s="601"/>
      <c r="AA67" s="601"/>
      <c r="AB67" s="601"/>
      <c r="AC67" s="601"/>
      <c r="AD67" s="601"/>
      <c r="AE67" s="601"/>
      <c r="AF67" s="601"/>
      <c r="AG67" s="601"/>
      <c r="AH67" s="601"/>
      <c r="AI67" s="601"/>
      <c r="AJ67" s="601"/>
      <c r="AK67" s="601"/>
      <c r="AL67" s="601"/>
    </row>
    <row r="68" spans="1:38">
      <c r="A68" s="601"/>
      <c r="B68" s="601"/>
      <c r="C68" s="601"/>
      <c r="D68" s="601"/>
      <c r="E68" s="601"/>
      <c r="F68" s="601"/>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c r="AI68" s="601"/>
      <c r="AJ68" s="601"/>
      <c r="AK68" s="601"/>
      <c r="AL68" s="601"/>
    </row>
  </sheetData>
  <mergeCells count="1">
    <mergeCell ref="C16:K16"/>
  </mergeCells>
  <hyperlinks>
    <hyperlink ref="C16" location="'K0108 Worksheet'!A1" display="K108 Detail Wooksheet (w/ secondary discount) form (click)" xr:uid="{00000000-0004-0000-0300-000000000000}"/>
    <hyperlink ref="C16:K16" location="'K0108 Worksheet (3)'!A1" display="K108 Detail Wooksheet (w/ secondary discount) form (click)" xr:uid="{00000000-0004-0000-0300-000001000000}"/>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
  <sheetViews>
    <sheetView showGridLines="0" showRowColHeaders="0" workbookViewId="0"/>
  </sheetViews>
  <sheetFormatPr defaultColWidth="8.7265625" defaultRowHeight="12.5"/>
  <sheetData/>
  <sheetProtection password="EF6F" sheet="1" objects="1" scenarios="1"/>
  <pageMargins left="0" right="0" top="0.75" bottom="0.2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showGridLines="0" showRowColHeaders="0" workbookViewId="0"/>
  </sheetViews>
  <sheetFormatPr defaultColWidth="8.7265625" defaultRowHeight="12.5"/>
  <sheetData/>
  <sheetProtection password="EF6F" sheet="1" objects="1" scenarios="1"/>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E19"/>
  <sheetViews>
    <sheetView showGridLines="0" showRowColHeaders="0" workbookViewId="0"/>
  </sheetViews>
  <sheetFormatPr defaultColWidth="8.7265625" defaultRowHeight="12.5"/>
  <sheetData>
    <row r="2" spans="2:5">
      <c r="B2" s="810"/>
      <c r="C2" s="810"/>
      <c r="D2" s="810"/>
      <c r="E2" s="810"/>
    </row>
    <row r="3" spans="2:5" ht="17.5">
      <c r="B3" s="811" t="s">
        <v>5384</v>
      </c>
      <c r="C3" s="810"/>
      <c r="D3" s="810"/>
      <c r="E3" s="810"/>
    </row>
    <row r="4" spans="2:5">
      <c r="B4" s="810"/>
      <c r="C4" s="810"/>
      <c r="D4" s="810"/>
      <c r="E4" s="810"/>
    </row>
    <row r="5" spans="2:5">
      <c r="B5" s="810"/>
      <c r="C5" s="810"/>
      <c r="D5" s="810"/>
      <c r="E5" s="810"/>
    </row>
    <row r="7" spans="2:5" ht="17.5">
      <c r="B7" s="778"/>
    </row>
    <row r="8" spans="2:5" ht="17.5">
      <c r="B8" s="779" t="s">
        <v>5385</v>
      </c>
    </row>
    <row r="9" spans="2:5" ht="17.5">
      <c r="B9" s="891" t="s">
        <v>5386</v>
      </c>
    </row>
    <row r="10" spans="2:5" ht="17.5">
      <c r="B10" s="779"/>
    </row>
    <row r="11" spans="2:5" ht="17.5">
      <c r="B11" s="779" t="s">
        <v>5387</v>
      </c>
    </row>
    <row r="12" spans="2:5" ht="17.5">
      <c r="B12" s="779"/>
    </row>
    <row r="13" spans="2:5" ht="17.5">
      <c r="B13" s="780"/>
      <c r="C13" s="1633"/>
      <c r="D13" s="1633"/>
      <c r="E13" s="1633"/>
    </row>
    <row r="14" spans="2:5" ht="17.5">
      <c r="B14" s="778"/>
    </row>
    <row r="15" spans="2:5" ht="17.5">
      <c r="B15" s="779"/>
    </row>
    <row r="18" spans="2:2" ht="18.5">
      <c r="B18" s="777"/>
    </row>
    <row r="19" spans="2:2" ht="18.5">
      <c r="B19" s="777"/>
    </row>
  </sheetData>
  <sheetProtection password="EF6F" sheet="1"/>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317"/>
  <sheetViews>
    <sheetView showRowColHeaders="0" zoomScale="90" zoomScaleNormal="90" workbookViewId="0">
      <selection activeCell="E8" sqref="E8"/>
    </sheetView>
  </sheetViews>
  <sheetFormatPr defaultColWidth="8.7265625" defaultRowHeight="12.5"/>
  <cols>
    <col min="1" max="1" width="9.1796875" customWidth="1"/>
    <col min="2" max="2" width="9.7265625" customWidth="1"/>
    <col min="3" max="3" width="10" customWidth="1"/>
    <col min="4" max="4" width="10.7265625" bestFit="1" customWidth="1"/>
    <col min="5" max="5" width="15.7265625" customWidth="1"/>
    <col min="6" max="6" width="10.453125" customWidth="1"/>
    <col min="7" max="8" width="12.453125" customWidth="1"/>
    <col min="9" max="9" width="52.7265625" customWidth="1"/>
    <col min="10" max="10" width="46.453125" customWidth="1"/>
  </cols>
  <sheetData>
    <row r="1" spans="1:10" ht="25">
      <c r="B1" s="844" t="s">
        <v>5388</v>
      </c>
      <c r="C1" s="680"/>
      <c r="D1" s="842"/>
      <c r="E1" s="842"/>
      <c r="F1" s="842"/>
      <c r="G1" s="842"/>
      <c r="H1" s="842"/>
      <c r="I1" s="842"/>
      <c r="J1" s="843"/>
    </row>
    <row r="2" spans="1:10" ht="25">
      <c r="B2" s="845"/>
      <c r="C2" s="680"/>
      <c r="D2" s="842"/>
      <c r="E2" s="842"/>
      <c r="F2" s="1120" t="s">
        <v>5389</v>
      </c>
      <c r="G2" s="1120" t="s">
        <v>5390</v>
      </c>
      <c r="H2" s="842"/>
      <c r="I2" s="842"/>
      <c r="J2" s="843"/>
    </row>
    <row r="3" spans="1:10">
      <c r="B3" s="826" t="s">
        <v>19</v>
      </c>
      <c r="C3" s="826" t="s">
        <v>31</v>
      </c>
      <c r="D3" s="827" t="s">
        <v>32</v>
      </c>
      <c r="E3" s="826"/>
      <c r="G3" s="826" t="s">
        <v>21</v>
      </c>
      <c r="H3" s="826" t="s">
        <v>4959</v>
      </c>
      <c r="I3" s="828" t="s">
        <v>33</v>
      </c>
      <c r="J3" s="828" t="s">
        <v>41</v>
      </c>
    </row>
    <row r="4" spans="1:10">
      <c r="B4" s="826" t="s">
        <v>19</v>
      </c>
      <c r="C4" s="829" t="s">
        <v>57</v>
      </c>
      <c r="D4" s="827" t="s">
        <v>32</v>
      </c>
      <c r="E4" s="826"/>
      <c r="F4" s="829"/>
      <c r="G4" s="826" t="s">
        <v>21</v>
      </c>
      <c r="H4" s="826" t="s">
        <v>4959</v>
      </c>
      <c r="I4" s="830" t="s">
        <v>58</v>
      </c>
      <c r="J4" s="831" t="s">
        <v>959</v>
      </c>
    </row>
    <row r="5" spans="1:10" ht="25">
      <c r="B5" s="826" t="s">
        <v>19</v>
      </c>
      <c r="C5" s="829" t="s">
        <v>66</v>
      </c>
      <c r="D5" s="827" t="s">
        <v>32</v>
      </c>
      <c r="E5" s="826"/>
      <c r="F5" s="829"/>
      <c r="G5" s="826" t="s">
        <v>36</v>
      </c>
      <c r="H5" s="826" t="s">
        <v>4959</v>
      </c>
      <c r="I5" s="64" t="s">
        <v>67</v>
      </c>
      <c r="J5" s="61" t="s">
        <v>65</v>
      </c>
    </row>
    <row r="6" spans="1:10">
      <c r="B6" s="1381" t="s">
        <v>19</v>
      </c>
      <c r="C6" s="846" t="s">
        <v>136</v>
      </c>
      <c r="D6" s="1382" t="s">
        <v>32</v>
      </c>
      <c r="E6" s="1383"/>
      <c r="F6" s="1384" t="s">
        <v>2559</v>
      </c>
      <c r="G6" s="1381" t="s">
        <v>21</v>
      </c>
      <c r="H6" s="1381">
        <v>12</v>
      </c>
      <c r="I6" s="832" t="s">
        <v>137</v>
      </c>
      <c r="J6" s="1385" t="s">
        <v>127</v>
      </c>
    </row>
    <row r="7" spans="1:10">
      <c r="B7" s="826" t="s">
        <v>19</v>
      </c>
      <c r="C7" s="829" t="s">
        <v>163</v>
      </c>
      <c r="D7" s="827" t="s">
        <v>32</v>
      </c>
      <c r="E7" s="826"/>
      <c r="F7" s="829"/>
      <c r="G7" s="826" t="s">
        <v>21</v>
      </c>
      <c r="H7" s="826" t="s">
        <v>4959</v>
      </c>
      <c r="I7" s="831" t="s">
        <v>164</v>
      </c>
      <c r="J7" s="831" t="s">
        <v>162</v>
      </c>
    </row>
    <row r="8" spans="1:10" ht="25">
      <c r="B8" s="829" t="s">
        <v>19</v>
      </c>
      <c r="C8" s="826" t="s">
        <v>339</v>
      </c>
      <c r="D8" s="827" t="s">
        <v>32</v>
      </c>
      <c r="E8" s="826"/>
      <c r="F8" s="826"/>
      <c r="G8" s="826" t="s">
        <v>21</v>
      </c>
      <c r="H8" s="826" t="s">
        <v>4959</v>
      </c>
      <c r="I8" s="830" t="s">
        <v>340</v>
      </c>
      <c r="J8" s="831" t="s">
        <v>332</v>
      </c>
    </row>
    <row r="9" spans="1:10" ht="25">
      <c r="B9" s="833" t="s">
        <v>387</v>
      </c>
      <c r="C9" s="833" t="s">
        <v>388</v>
      </c>
      <c r="D9" s="834" t="s">
        <v>32</v>
      </c>
      <c r="E9" s="835"/>
      <c r="F9" s="835"/>
      <c r="G9" s="833" t="s">
        <v>21</v>
      </c>
      <c r="H9" s="833" t="s">
        <v>4959</v>
      </c>
      <c r="I9" s="836" t="s">
        <v>5391</v>
      </c>
      <c r="J9" s="836" t="s">
        <v>5392</v>
      </c>
    </row>
    <row r="10" spans="1:10" ht="25">
      <c r="B10" s="826" t="s">
        <v>19</v>
      </c>
      <c r="C10" s="829" t="s">
        <v>422</v>
      </c>
      <c r="D10" s="827" t="s">
        <v>32</v>
      </c>
      <c r="E10" s="826"/>
      <c r="F10" s="829"/>
      <c r="G10" s="826" t="s">
        <v>21</v>
      </c>
      <c r="H10" s="826" t="s">
        <v>4959</v>
      </c>
      <c r="I10" s="831" t="s">
        <v>423</v>
      </c>
      <c r="J10" s="831" t="s">
        <v>424</v>
      </c>
    </row>
    <row r="11" spans="1:10" ht="37.5">
      <c r="B11" s="826" t="s">
        <v>46</v>
      </c>
      <c r="C11" s="829" t="s">
        <v>426</v>
      </c>
      <c r="D11" s="827" t="s">
        <v>32</v>
      </c>
      <c r="E11" s="826"/>
      <c r="F11" s="829"/>
      <c r="G11" s="826" t="s">
        <v>86</v>
      </c>
      <c r="H11" s="826" t="s">
        <v>4959</v>
      </c>
      <c r="I11" s="831" t="s">
        <v>427</v>
      </c>
      <c r="J11" s="831" t="s">
        <v>5393</v>
      </c>
    </row>
    <row r="12" spans="1:10">
      <c r="A12" s="680"/>
      <c r="B12" s="829" t="s">
        <v>46</v>
      </c>
      <c r="C12" s="829" t="s">
        <v>437</v>
      </c>
      <c r="D12" s="827" t="s">
        <v>32</v>
      </c>
      <c r="E12" s="826"/>
      <c r="F12" s="829"/>
      <c r="G12" s="829" t="s">
        <v>86</v>
      </c>
      <c r="H12" s="826" t="s">
        <v>4959</v>
      </c>
      <c r="I12" s="831" t="s">
        <v>438</v>
      </c>
      <c r="J12" s="831" t="s">
        <v>994</v>
      </c>
    </row>
    <row r="13" spans="1:10" ht="37.5">
      <c r="A13" s="680"/>
      <c r="B13" s="829" t="s">
        <v>46</v>
      </c>
      <c r="C13" s="829" t="s">
        <v>462</v>
      </c>
      <c r="D13" s="827" t="s">
        <v>465</v>
      </c>
      <c r="E13" s="826"/>
      <c r="F13" s="829" t="s">
        <v>466</v>
      </c>
      <c r="G13" s="829" t="s">
        <v>36</v>
      </c>
      <c r="H13" s="826" t="s">
        <v>4959</v>
      </c>
      <c r="I13" s="831" t="s">
        <v>5394</v>
      </c>
      <c r="J13" s="831" t="s">
        <v>5395</v>
      </c>
    </row>
    <row r="14" spans="1:10" ht="37.5">
      <c r="A14" s="680"/>
      <c r="B14" s="829" t="s">
        <v>46</v>
      </c>
      <c r="C14" s="829" t="s">
        <v>462</v>
      </c>
      <c r="D14" s="827" t="s">
        <v>465</v>
      </c>
      <c r="E14" s="826"/>
      <c r="F14" s="829" t="s">
        <v>468</v>
      </c>
      <c r="G14" s="829" t="s">
        <v>36</v>
      </c>
      <c r="H14" s="826" t="s">
        <v>4959</v>
      </c>
      <c r="I14" s="831" t="s">
        <v>5394</v>
      </c>
      <c r="J14" s="831" t="s">
        <v>5395</v>
      </c>
    </row>
    <row r="15" spans="1:10" ht="100">
      <c r="A15" s="680"/>
      <c r="B15" s="829" t="s">
        <v>387</v>
      </c>
      <c r="C15" s="829" t="s">
        <v>470</v>
      </c>
      <c r="D15" s="827" t="s">
        <v>32</v>
      </c>
      <c r="E15" s="826"/>
      <c r="F15" s="829" t="s">
        <v>468</v>
      </c>
      <c r="G15" s="829" t="s">
        <v>471</v>
      </c>
      <c r="H15" s="826" t="s">
        <v>4959</v>
      </c>
      <c r="I15" s="831" t="s">
        <v>472</v>
      </c>
      <c r="J15" s="831" t="s">
        <v>5396</v>
      </c>
    </row>
    <row r="16" spans="1:10" ht="25">
      <c r="A16" s="680"/>
      <c r="B16" s="826" t="s">
        <v>19</v>
      </c>
      <c r="C16" s="829" t="s">
        <v>509</v>
      </c>
      <c r="D16" s="827" t="s">
        <v>32</v>
      </c>
      <c r="E16" s="826"/>
      <c r="F16" s="829" t="s">
        <v>52</v>
      </c>
      <c r="G16" s="826" t="s">
        <v>21</v>
      </c>
      <c r="H16" s="826" t="s">
        <v>4959</v>
      </c>
      <c r="I16" s="831" t="s">
        <v>510</v>
      </c>
      <c r="J16" s="831" t="s">
        <v>511</v>
      </c>
    </row>
    <row r="17" spans="1:10" ht="25">
      <c r="A17" s="680"/>
      <c r="B17" s="826" t="s">
        <v>19</v>
      </c>
      <c r="C17" s="829" t="s">
        <v>509</v>
      </c>
      <c r="D17" s="827" t="s">
        <v>512</v>
      </c>
      <c r="E17" s="837" t="s">
        <v>513</v>
      </c>
      <c r="F17" s="829" t="s">
        <v>445</v>
      </c>
      <c r="G17" s="826" t="s">
        <v>21</v>
      </c>
      <c r="H17" s="826" t="s">
        <v>4959</v>
      </c>
      <c r="I17" s="831" t="s">
        <v>510</v>
      </c>
      <c r="J17" s="831" t="s">
        <v>5397</v>
      </c>
    </row>
    <row r="18" spans="1:10" ht="25">
      <c r="A18" s="680"/>
      <c r="B18" s="826" t="s">
        <v>19</v>
      </c>
      <c r="C18" s="829" t="s">
        <v>509</v>
      </c>
      <c r="D18" s="827" t="s">
        <v>512</v>
      </c>
      <c r="E18" s="837" t="s">
        <v>515</v>
      </c>
      <c r="F18" s="829" t="s">
        <v>447</v>
      </c>
      <c r="G18" s="826" t="s">
        <v>21</v>
      </c>
      <c r="H18" s="826" t="s">
        <v>4959</v>
      </c>
      <c r="I18" s="831" t="s">
        <v>510</v>
      </c>
      <c r="J18" s="831" t="s">
        <v>511</v>
      </c>
    </row>
    <row r="19" spans="1:10">
      <c r="A19" s="680"/>
      <c r="B19" s="826" t="s">
        <v>19</v>
      </c>
      <c r="C19" s="829" t="s">
        <v>521</v>
      </c>
      <c r="D19" s="827" t="s">
        <v>32</v>
      </c>
      <c r="E19" s="837"/>
      <c r="F19" s="829"/>
      <c r="G19" s="826" t="s">
        <v>36</v>
      </c>
      <c r="H19" s="1689" t="s">
        <v>22</v>
      </c>
      <c r="I19" s="1547" t="s">
        <v>522</v>
      </c>
      <c r="J19" s="1626" t="s">
        <v>41</v>
      </c>
    </row>
    <row r="20" spans="1:10" ht="37.5">
      <c r="A20" s="680"/>
      <c r="B20" s="826" t="s">
        <v>19</v>
      </c>
      <c r="C20" s="829" t="s">
        <v>624</v>
      </c>
      <c r="D20" s="827" t="s">
        <v>32</v>
      </c>
      <c r="E20" s="826"/>
      <c r="F20" s="829" t="s">
        <v>5398</v>
      </c>
      <c r="G20" s="826" t="s">
        <v>21</v>
      </c>
      <c r="H20" s="826" t="s">
        <v>4959</v>
      </c>
      <c r="I20" s="831" t="s">
        <v>625</v>
      </c>
      <c r="J20" s="831" t="s">
        <v>621</v>
      </c>
    </row>
    <row r="21" spans="1:10" ht="37.5">
      <c r="A21" s="680"/>
      <c r="B21" s="826" t="s">
        <v>19</v>
      </c>
      <c r="C21" s="829" t="s">
        <v>638</v>
      </c>
      <c r="D21" s="827" t="s">
        <v>32</v>
      </c>
      <c r="E21" s="826"/>
      <c r="F21" s="829" t="s">
        <v>5398</v>
      </c>
      <c r="G21" s="826" t="s">
        <v>21</v>
      </c>
      <c r="H21" s="826" t="s">
        <v>4959</v>
      </c>
      <c r="I21" s="831" t="s">
        <v>639</v>
      </c>
      <c r="J21" s="831" t="s">
        <v>640</v>
      </c>
    </row>
    <row r="22" spans="1:10" ht="37.5">
      <c r="A22" s="680"/>
      <c r="B22" s="826" t="s">
        <v>19</v>
      </c>
      <c r="C22" s="829" t="s">
        <v>643</v>
      </c>
      <c r="D22" s="827" t="s">
        <v>32</v>
      </c>
      <c r="E22" s="826"/>
      <c r="F22" s="829" t="s">
        <v>5398</v>
      </c>
      <c r="G22" s="826" t="s">
        <v>21</v>
      </c>
      <c r="H22" s="826" t="s">
        <v>4959</v>
      </c>
      <c r="I22" s="831" t="s">
        <v>644</v>
      </c>
      <c r="J22" s="831" t="s">
        <v>640</v>
      </c>
    </row>
    <row r="23" spans="1:10" ht="37.5">
      <c r="A23" s="680"/>
      <c r="B23" s="826" t="s">
        <v>19</v>
      </c>
      <c r="C23" s="829" t="s">
        <v>658</v>
      </c>
      <c r="D23" s="827" t="s">
        <v>32</v>
      </c>
      <c r="E23" s="826"/>
      <c r="F23" s="829" t="s">
        <v>5398</v>
      </c>
      <c r="G23" s="826" t="s">
        <v>21</v>
      </c>
      <c r="H23" s="826" t="s">
        <v>4959</v>
      </c>
      <c r="I23" s="831" t="s">
        <v>659</v>
      </c>
      <c r="J23" s="831" t="s">
        <v>660</v>
      </c>
    </row>
    <row r="24" spans="1:10" ht="37.5">
      <c r="A24" s="680"/>
      <c r="B24" s="826" t="s">
        <v>19</v>
      </c>
      <c r="C24" s="829" t="s">
        <v>673</v>
      </c>
      <c r="D24" s="827" t="s">
        <v>32</v>
      </c>
      <c r="E24" s="826"/>
      <c r="F24" s="829" t="s">
        <v>5398</v>
      </c>
      <c r="G24" s="826" t="s">
        <v>21</v>
      </c>
      <c r="H24" s="826" t="s">
        <v>4959</v>
      </c>
      <c r="I24" s="831" t="s">
        <v>674</v>
      </c>
      <c r="J24" s="831" t="s">
        <v>670</v>
      </c>
    </row>
    <row r="25" spans="1:10" ht="37.5">
      <c r="A25" s="680"/>
      <c r="B25" s="826" t="s">
        <v>19</v>
      </c>
      <c r="C25" s="829" t="s">
        <v>683</v>
      </c>
      <c r="D25" s="827" t="s">
        <v>32</v>
      </c>
      <c r="E25" s="826"/>
      <c r="F25" s="829" t="s">
        <v>5398</v>
      </c>
      <c r="G25" s="826" t="s">
        <v>21</v>
      </c>
      <c r="H25" s="826" t="s">
        <v>4959</v>
      </c>
      <c r="I25" s="831" t="s">
        <v>684</v>
      </c>
      <c r="J25" s="831" t="s">
        <v>680</v>
      </c>
    </row>
    <row r="26" spans="1:10" ht="37.5">
      <c r="A26" s="680"/>
      <c r="B26" s="826" t="s">
        <v>19</v>
      </c>
      <c r="C26" s="829" t="s">
        <v>687</v>
      </c>
      <c r="D26" s="827" t="s">
        <v>32</v>
      </c>
      <c r="E26" s="826"/>
      <c r="F26" s="829" t="s">
        <v>5398</v>
      </c>
      <c r="G26" s="826" t="s">
        <v>21</v>
      </c>
      <c r="H26" s="826" t="s">
        <v>4959</v>
      </c>
      <c r="I26" s="831" t="s">
        <v>688</v>
      </c>
      <c r="J26" s="831" t="s">
        <v>680</v>
      </c>
    </row>
    <row r="27" spans="1:10" ht="37.5">
      <c r="A27" s="680"/>
      <c r="B27" s="826" t="s">
        <v>19</v>
      </c>
      <c r="C27" s="829" t="s">
        <v>767</v>
      </c>
      <c r="D27" s="827" t="s">
        <v>32</v>
      </c>
      <c r="E27" s="826"/>
      <c r="F27" s="829" t="s">
        <v>5398</v>
      </c>
      <c r="G27" s="826" t="s">
        <v>21</v>
      </c>
      <c r="H27" s="826" t="s">
        <v>4959</v>
      </c>
      <c r="I27" s="831" t="s">
        <v>768</v>
      </c>
      <c r="J27" s="831" t="s">
        <v>769</v>
      </c>
    </row>
    <row r="28" spans="1:10" ht="37.5">
      <c r="A28" s="680"/>
      <c r="B28" s="826" t="s">
        <v>19</v>
      </c>
      <c r="C28" s="829" t="s">
        <v>790</v>
      </c>
      <c r="D28" s="827" t="s">
        <v>32</v>
      </c>
      <c r="E28" s="826"/>
      <c r="F28" s="829" t="s">
        <v>5398</v>
      </c>
      <c r="G28" s="826" t="s">
        <v>21</v>
      </c>
      <c r="H28" s="826" t="s">
        <v>4959</v>
      </c>
      <c r="I28" s="831" t="s">
        <v>791</v>
      </c>
      <c r="J28" s="831" t="s">
        <v>787</v>
      </c>
    </row>
    <row r="29" spans="1:10" ht="50">
      <c r="B29" s="826" t="s">
        <v>19</v>
      </c>
      <c r="C29" s="829" t="s">
        <v>792</v>
      </c>
      <c r="D29" s="827" t="s">
        <v>32</v>
      </c>
      <c r="E29" s="826"/>
      <c r="F29" s="829" t="s">
        <v>5398</v>
      </c>
      <c r="G29" s="826" t="s">
        <v>21</v>
      </c>
      <c r="H29" s="826" t="s">
        <v>4959</v>
      </c>
      <c r="I29" s="831" t="s">
        <v>793</v>
      </c>
      <c r="J29" s="831" t="s">
        <v>787</v>
      </c>
    </row>
    <row r="30" spans="1:10" ht="37.5">
      <c r="B30" s="826" t="s">
        <v>19</v>
      </c>
      <c r="C30" s="829" t="s">
        <v>810</v>
      </c>
      <c r="D30" s="827" t="s">
        <v>32</v>
      </c>
      <c r="E30" s="826"/>
      <c r="F30" s="829"/>
      <c r="G30" s="829" t="s">
        <v>86</v>
      </c>
      <c r="H30" s="826" t="s">
        <v>4959</v>
      </c>
      <c r="I30" s="831" t="s">
        <v>811</v>
      </c>
      <c r="J30" s="1121" t="s">
        <v>5399</v>
      </c>
    </row>
    <row r="31" spans="1:10" ht="37.5">
      <c r="B31" s="826" t="s">
        <v>19</v>
      </c>
      <c r="C31" s="829" t="s">
        <v>813</v>
      </c>
      <c r="D31" s="827" t="s">
        <v>32</v>
      </c>
      <c r="E31" s="826"/>
      <c r="F31" s="829"/>
      <c r="G31" s="829" t="s">
        <v>86</v>
      </c>
      <c r="H31" s="826" t="s">
        <v>4959</v>
      </c>
      <c r="I31" s="831" t="s">
        <v>814</v>
      </c>
      <c r="J31" s="1121" t="s">
        <v>5400</v>
      </c>
    </row>
    <row r="32" spans="1:10" ht="37.5">
      <c r="B32" s="826" t="s">
        <v>19</v>
      </c>
      <c r="C32" s="829" t="s">
        <v>816</v>
      </c>
      <c r="D32" s="827" t="s">
        <v>32</v>
      </c>
      <c r="E32" s="826"/>
      <c r="F32" s="829"/>
      <c r="G32" s="829" t="s">
        <v>86</v>
      </c>
      <c r="H32" s="826" t="s">
        <v>4959</v>
      </c>
      <c r="I32" s="831" t="s">
        <v>817</v>
      </c>
      <c r="J32" s="1121" t="s">
        <v>5401</v>
      </c>
    </row>
    <row r="33" spans="1:10" ht="37.5">
      <c r="B33" s="826" t="s">
        <v>19</v>
      </c>
      <c r="C33" s="829" t="s">
        <v>819</v>
      </c>
      <c r="D33" s="827" t="s">
        <v>32</v>
      </c>
      <c r="E33" s="826"/>
      <c r="F33" s="829"/>
      <c r="G33" s="829" t="s">
        <v>86</v>
      </c>
      <c r="H33" s="826" t="s">
        <v>4959</v>
      </c>
      <c r="I33" s="831" t="s">
        <v>820</v>
      </c>
      <c r="J33" s="831" t="s">
        <v>5402</v>
      </c>
    </row>
    <row r="34" spans="1:10" ht="37.5">
      <c r="B34" s="826" t="s">
        <v>19</v>
      </c>
      <c r="C34" s="829" t="s">
        <v>822</v>
      </c>
      <c r="D34" s="827" t="s">
        <v>32</v>
      </c>
      <c r="E34" s="826"/>
      <c r="F34" s="829"/>
      <c r="G34" s="829" t="s">
        <v>86</v>
      </c>
      <c r="H34" s="826" t="s">
        <v>4959</v>
      </c>
      <c r="I34" s="831" t="s">
        <v>823</v>
      </c>
      <c r="J34" s="831" t="s">
        <v>5403</v>
      </c>
    </row>
    <row r="35" spans="1:10" ht="37.5">
      <c r="B35" s="826" t="s">
        <v>19</v>
      </c>
      <c r="C35" s="829" t="s">
        <v>825</v>
      </c>
      <c r="D35" s="827" t="s">
        <v>32</v>
      </c>
      <c r="E35" s="826"/>
      <c r="F35" s="829"/>
      <c r="G35" s="829" t="s">
        <v>86</v>
      </c>
      <c r="H35" s="826" t="s">
        <v>4959</v>
      </c>
      <c r="I35" s="831" t="s">
        <v>826</v>
      </c>
      <c r="J35" s="831" t="s">
        <v>5404</v>
      </c>
    </row>
    <row r="36" spans="1:10" ht="37.5">
      <c r="B36" s="826" t="s">
        <v>19</v>
      </c>
      <c r="C36" s="829" t="s">
        <v>828</v>
      </c>
      <c r="D36" s="827" t="s">
        <v>32</v>
      </c>
      <c r="E36" s="826"/>
      <c r="F36" s="826"/>
      <c r="G36" s="829" t="s">
        <v>86</v>
      </c>
      <c r="H36" s="826" t="s">
        <v>4959</v>
      </c>
      <c r="I36" s="831" t="s">
        <v>829</v>
      </c>
      <c r="J36" s="831" t="s">
        <v>5405</v>
      </c>
    </row>
    <row r="37" spans="1:10" ht="37.5">
      <c r="B37" s="826" t="s">
        <v>19</v>
      </c>
      <c r="C37" s="829" t="s">
        <v>831</v>
      </c>
      <c r="D37" s="827" t="s">
        <v>32</v>
      </c>
      <c r="E37" s="826"/>
      <c r="F37" s="826"/>
      <c r="G37" s="829" t="s">
        <v>86</v>
      </c>
      <c r="H37" s="826" t="s">
        <v>4959</v>
      </c>
      <c r="I37" s="831" t="s">
        <v>832</v>
      </c>
      <c r="J37" s="831" t="s">
        <v>5406</v>
      </c>
    </row>
    <row r="38" spans="1:10" ht="37.5">
      <c r="B38" s="826" t="s">
        <v>19</v>
      </c>
      <c r="C38" s="829" t="s">
        <v>834</v>
      </c>
      <c r="D38" s="827" t="s">
        <v>32</v>
      </c>
      <c r="E38" s="826"/>
      <c r="F38" s="826"/>
      <c r="G38" s="829" t="s">
        <v>86</v>
      </c>
      <c r="H38" s="826" t="s">
        <v>4959</v>
      </c>
      <c r="I38" s="831" t="s">
        <v>835</v>
      </c>
      <c r="J38" s="831" t="s">
        <v>5407</v>
      </c>
    </row>
    <row r="39" spans="1:10" ht="37.5">
      <c r="B39" s="826" t="s">
        <v>19</v>
      </c>
      <c r="C39" s="829" t="s">
        <v>837</v>
      </c>
      <c r="D39" s="827" t="s">
        <v>32</v>
      </c>
      <c r="E39" s="826"/>
      <c r="F39" s="826"/>
      <c r="G39" s="829" t="s">
        <v>86</v>
      </c>
      <c r="H39" s="826" t="s">
        <v>4959</v>
      </c>
      <c r="I39" s="831" t="s">
        <v>838</v>
      </c>
      <c r="J39" s="831" t="s">
        <v>5408</v>
      </c>
    </row>
    <row r="40" spans="1:10" ht="37.5">
      <c r="B40" s="826" t="s">
        <v>19</v>
      </c>
      <c r="C40" s="829" t="s">
        <v>840</v>
      </c>
      <c r="D40" s="827" t="s">
        <v>32</v>
      </c>
      <c r="E40" s="826"/>
      <c r="F40" s="826"/>
      <c r="G40" s="829" t="s">
        <v>86</v>
      </c>
      <c r="H40" s="826" t="s">
        <v>4959</v>
      </c>
      <c r="I40" s="831" t="s">
        <v>841</v>
      </c>
      <c r="J40" s="831" t="s">
        <v>5409</v>
      </c>
    </row>
    <row r="41" spans="1:10">
      <c r="B41" s="826" t="s">
        <v>19</v>
      </c>
      <c r="C41" s="829" t="s">
        <v>843</v>
      </c>
      <c r="D41" s="827" t="s">
        <v>32</v>
      </c>
      <c r="E41" s="826"/>
      <c r="F41" s="826"/>
      <c r="G41" s="829" t="s">
        <v>86</v>
      </c>
      <c r="H41" s="826" t="s">
        <v>4959</v>
      </c>
      <c r="I41" s="831" t="s">
        <v>844</v>
      </c>
      <c r="J41" s="831" t="s">
        <v>845</v>
      </c>
    </row>
    <row r="42" spans="1:10" ht="25">
      <c r="B42" s="826" t="s">
        <v>19</v>
      </c>
      <c r="C42" s="829" t="s">
        <v>846</v>
      </c>
      <c r="D42" s="827" t="s">
        <v>32</v>
      </c>
      <c r="E42" s="826"/>
      <c r="F42" s="829"/>
      <c r="G42" s="829" t="s">
        <v>21</v>
      </c>
      <c r="H42" s="826" t="s">
        <v>4959</v>
      </c>
      <c r="I42" s="831" t="s">
        <v>847</v>
      </c>
      <c r="J42" s="831" t="s">
        <v>5410</v>
      </c>
    </row>
    <row r="43" spans="1:10" ht="50">
      <c r="B43" s="829" t="s">
        <v>46</v>
      </c>
      <c r="C43" s="829" t="s">
        <v>983</v>
      </c>
      <c r="D43" s="827" t="s">
        <v>465</v>
      </c>
      <c r="E43" s="826"/>
      <c r="F43" s="829" t="s">
        <v>466</v>
      </c>
      <c r="G43" s="829" t="s">
        <v>21</v>
      </c>
      <c r="H43" s="829" t="s">
        <v>4964</v>
      </c>
      <c r="I43" s="1122" t="s">
        <v>5411</v>
      </c>
      <c r="J43" s="831" t="s">
        <v>5412</v>
      </c>
    </row>
    <row r="44" spans="1:10" ht="50">
      <c r="B44" s="829" t="s">
        <v>46</v>
      </c>
      <c r="C44" s="829" t="s">
        <v>983</v>
      </c>
      <c r="D44" s="827" t="s">
        <v>465</v>
      </c>
      <c r="E44" s="826"/>
      <c r="F44" s="829" t="s">
        <v>468</v>
      </c>
      <c r="G44" s="829" t="s">
        <v>471</v>
      </c>
      <c r="H44" s="829" t="s">
        <v>4964</v>
      </c>
      <c r="I44" s="1122" t="s">
        <v>5413</v>
      </c>
      <c r="J44" s="831" t="s">
        <v>5412</v>
      </c>
    </row>
    <row r="45" spans="1:10" ht="50">
      <c r="B45" s="829" t="s">
        <v>46</v>
      </c>
      <c r="C45" s="829" t="s">
        <v>988</v>
      </c>
      <c r="D45" s="827" t="s">
        <v>465</v>
      </c>
      <c r="E45" s="826"/>
      <c r="F45" s="829" t="s">
        <v>468</v>
      </c>
      <c r="G45" s="829" t="s">
        <v>471</v>
      </c>
      <c r="H45" s="829" t="s">
        <v>4964</v>
      </c>
      <c r="I45" s="831" t="s">
        <v>5414</v>
      </c>
      <c r="J45" s="831" t="s">
        <v>5415</v>
      </c>
    </row>
    <row r="46" spans="1:10" ht="50">
      <c r="B46" s="829" t="s">
        <v>46</v>
      </c>
      <c r="C46" s="829" t="s">
        <v>988</v>
      </c>
      <c r="D46" s="827" t="s">
        <v>465</v>
      </c>
      <c r="E46" s="826"/>
      <c r="F46" s="829" t="s">
        <v>466</v>
      </c>
      <c r="G46" s="829" t="s">
        <v>471</v>
      </c>
      <c r="H46" s="829" t="s">
        <v>4964</v>
      </c>
      <c r="I46" s="831" t="s">
        <v>5414</v>
      </c>
      <c r="J46" s="831" t="s">
        <v>5415</v>
      </c>
    </row>
    <row r="47" spans="1:10" ht="37.5">
      <c r="A47" s="1676">
        <v>0.2</v>
      </c>
      <c r="B47" s="829" t="s">
        <v>46</v>
      </c>
      <c r="C47" s="829" t="s">
        <v>992</v>
      </c>
      <c r="D47" s="827" t="s">
        <v>465</v>
      </c>
      <c r="E47" s="826"/>
      <c r="F47" s="829" t="s">
        <v>468</v>
      </c>
      <c r="G47" s="829" t="s">
        <v>471</v>
      </c>
      <c r="H47" s="829" t="s">
        <v>4964</v>
      </c>
      <c r="I47" s="831" t="s">
        <v>5416</v>
      </c>
      <c r="J47" s="831" t="s">
        <v>994</v>
      </c>
    </row>
    <row r="48" spans="1:10">
      <c r="B48" s="829" t="s">
        <v>46</v>
      </c>
      <c r="C48" s="826" t="s">
        <v>996</v>
      </c>
      <c r="D48" s="827" t="s">
        <v>32</v>
      </c>
      <c r="E48" s="826"/>
      <c r="F48" s="826"/>
      <c r="G48" s="829" t="s">
        <v>471</v>
      </c>
      <c r="H48" s="826" t="s">
        <v>4959</v>
      </c>
      <c r="I48" s="830" t="s">
        <v>997</v>
      </c>
      <c r="J48" s="831" t="s">
        <v>954</v>
      </c>
    </row>
    <row r="49" spans="2:10" ht="37.5">
      <c r="B49" s="829" t="s">
        <v>19</v>
      </c>
      <c r="C49" s="829" t="s">
        <v>1020</v>
      </c>
      <c r="D49" s="827" t="s">
        <v>1021</v>
      </c>
      <c r="E49" s="826"/>
      <c r="F49" s="829" t="s">
        <v>52</v>
      </c>
      <c r="G49" s="829" t="s">
        <v>21</v>
      </c>
      <c r="H49" s="826" t="s">
        <v>5417</v>
      </c>
      <c r="I49" s="831" t="s">
        <v>5418</v>
      </c>
      <c r="J49" s="831" t="s">
        <v>1012</v>
      </c>
    </row>
    <row r="50" spans="2:10" ht="37.5">
      <c r="B50" s="829" t="s">
        <v>19</v>
      </c>
      <c r="C50" s="829" t="s">
        <v>1020</v>
      </c>
      <c r="D50" s="827" t="s">
        <v>512</v>
      </c>
      <c r="E50" s="837" t="s">
        <v>513</v>
      </c>
      <c r="F50" s="829" t="s">
        <v>445</v>
      </c>
      <c r="G50" s="829" t="s">
        <v>21</v>
      </c>
      <c r="H50" s="826" t="s">
        <v>5417</v>
      </c>
      <c r="I50" s="831" t="s">
        <v>5419</v>
      </c>
      <c r="J50" s="831" t="s">
        <v>1012</v>
      </c>
    </row>
    <row r="51" spans="2:10" ht="37.5">
      <c r="B51" s="829" t="s">
        <v>19</v>
      </c>
      <c r="C51" s="829" t="s">
        <v>1020</v>
      </c>
      <c r="D51" s="827" t="s">
        <v>512</v>
      </c>
      <c r="E51" s="837" t="s">
        <v>515</v>
      </c>
      <c r="F51" s="829" t="s">
        <v>447</v>
      </c>
      <c r="G51" s="829" t="s">
        <v>21</v>
      </c>
      <c r="H51" s="826" t="s">
        <v>5417</v>
      </c>
      <c r="I51" s="831" t="s">
        <v>5420</v>
      </c>
      <c r="J51" s="831" t="s">
        <v>1012</v>
      </c>
    </row>
    <row r="52" spans="2:10" ht="37.5">
      <c r="B52" s="829" t="s">
        <v>19</v>
      </c>
      <c r="C52" s="829" t="s">
        <v>1025</v>
      </c>
      <c r="D52" s="827" t="s">
        <v>1021</v>
      </c>
      <c r="E52" s="826"/>
      <c r="F52" s="829" t="s">
        <v>52</v>
      </c>
      <c r="G52" s="829" t="s">
        <v>21</v>
      </c>
      <c r="H52" s="826" t="s">
        <v>5417</v>
      </c>
      <c r="I52" s="831" t="s">
        <v>5421</v>
      </c>
      <c r="J52" s="831" t="s">
        <v>1012</v>
      </c>
    </row>
    <row r="53" spans="2:10" ht="37.5">
      <c r="B53" s="829" t="s">
        <v>19</v>
      </c>
      <c r="C53" s="829" t="s">
        <v>1025</v>
      </c>
      <c r="D53" s="827" t="s">
        <v>512</v>
      </c>
      <c r="E53" s="837" t="s">
        <v>513</v>
      </c>
      <c r="F53" s="829" t="s">
        <v>445</v>
      </c>
      <c r="G53" s="829" t="s">
        <v>21</v>
      </c>
      <c r="H53" s="826" t="s">
        <v>5417</v>
      </c>
      <c r="I53" s="831" t="s">
        <v>5422</v>
      </c>
      <c r="J53" s="831" t="s">
        <v>1012</v>
      </c>
    </row>
    <row r="54" spans="2:10" ht="37.5">
      <c r="B54" s="829" t="s">
        <v>19</v>
      </c>
      <c r="C54" s="829" t="s">
        <v>1025</v>
      </c>
      <c r="D54" s="827" t="s">
        <v>512</v>
      </c>
      <c r="E54" s="837" t="s">
        <v>515</v>
      </c>
      <c r="F54" s="829" t="s">
        <v>447</v>
      </c>
      <c r="G54" s="829" t="s">
        <v>21</v>
      </c>
      <c r="H54" s="826" t="s">
        <v>5417</v>
      </c>
      <c r="I54" s="831" t="s">
        <v>5423</v>
      </c>
      <c r="J54" s="831" t="s">
        <v>1012</v>
      </c>
    </row>
    <row r="55" spans="2:10">
      <c r="B55" s="829" t="s">
        <v>19</v>
      </c>
      <c r="C55" s="829" t="s">
        <v>1029</v>
      </c>
      <c r="D55" s="827" t="s">
        <v>1021</v>
      </c>
      <c r="E55" s="826"/>
      <c r="F55" s="829" t="s">
        <v>52</v>
      </c>
      <c r="G55" s="829" t="s">
        <v>21</v>
      </c>
      <c r="H55" s="826" t="s">
        <v>5417</v>
      </c>
      <c r="I55" s="831" t="s">
        <v>5424</v>
      </c>
      <c r="J55" s="831" t="s">
        <v>1012</v>
      </c>
    </row>
    <row r="56" spans="2:10" ht="23">
      <c r="B56" s="829" t="s">
        <v>19</v>
      </c>
      <c r="C56" s="829" t="s">
        <v>1029</v>
      </c>
      <c r="D56" s="827" t="s">
        <v>512</v>
      </c>
      <c r="E56" s="837" t="s">
        <v>513</v>
      </c>
      <c r="F56" s="829" t="s">
        <v>445</v>
      </c>
      <c r="G56" s="829" t="s">
        <v>21</v>
      </c>
      <c r="H56" s="826" t="s">
        <v>5417</v>
      </c>
      <c r="I56" s="831" t="s">
        <v>5425</v>
      </c>
      <c r="J56" s="831" t="s">
        <v>1012</v>
      </c>
    </row>
    <row r="57" spans="2:10" ht="37.5">
      <c r="B57" s="829" t="s">
        <v>19</v>
      </c>
      <c r="C57" s="829" t="s">
        <v>1029</v>
      </c>
      <c r="D57" s="827" t="s">
        <v>512</v>
      </c>
      <c r="E57" s="837" t="s">
        <v>515</v>
      </c>
      <c r="F57" s="829" t="s">
        <v>447</v>
      </c>
      <c r="G57" s="829" t="s">
        <v>21</v>
      </c>
      <c r="H57" s="826" t="s">
        <v>5417</v>
      </c>
      <c r="I57" s="831" t="s">
        <v>1032</v>
      </c>
      <c r="J57" s="831" t="s">
        <v>1012</v>
      </c>
    </row>
    <row r="58" spans="2:10" ht="25">
      <c r="B58" s="826" t="s">
        <v>19</v>
      </c>
      <c r="C58" s="829" t="s">
        <v>1033</v>
      </c>
      <c r="D58" s="827" t="s">
        <v>1021</v>
      </c>
      <c r="E58" s="826"/>
      <c r="F58" s="829"/>
      <c r="G58" s="829" t="s">
        <v>86</v>
      </c>
      <c r="H58" s="826" t="s">
        <v>4959</v>
      </c>
      <c r="I58" s="831" t="s">
        <v>1034</v>
      </c>
      <c r="J58" s="831" t="s">
        <v>233</v>
      </c>
    </row>
    <row r="59" spans="2:10" ht="75">
      <c r="B59" s="826" t="s">
        <v>19</v>
      </c>
      <c r="C59" s="829" t="s">
        <v>1035</v>
      </c>
      <c r="D59" s="827" t="s">
        <v>1021</v>
      </c>
      <c r="E59" s="826"/>
      <c r="F59" s="829"/>
      <c r="G59" s="829" t="s">
        <v>86</v>
      </c>
      <c r="H59" s="826" t="s">
        <v>4959</v>
      </c>
      <c r="I59" s="831" t="s">
        <v>1036</v>
      </c>
      <c r="J59" s="831" t="s">
        <v>1037</v>
      </c>
    </row>
    <row r="60" spans="2:10" ht="25">
      <c r="B60" s="826" t="s">
        <v>19</v>
      </c>
      <c r="C60" s="829" t="s">
        <v>1038</v>
      </c>
      <c r="D60" s="827" t="s">
        <v>1021</v>
      </c>
      <c r="E60" s="826"/>
      <c r="F60" s="829"/>
      <c r="G60" s="829" t="s">
        <v>86</v>
      </c>
      <c r="H60" s="826" t="s">
        <v>4959</v>
      </c>
      <c r="I60" s="831" t="s">
        <v>1039</v>
      </c>
      <c r="J60" s="831" t="s">
        <v>5426</v>
      </c>
    </row>
    <row r="61" spans="2:10" ht="25">
      <c r="B61" s="826" t="s">
        <v>19</v>
      </c>
      <c r="C61" s="829" t="s">
        <v>1041</v>
      </c>
      <c r="D61" s="827" t="s">
        <v>1021</v>
      </c>
      <c r="E61" s="826"/>
      <c r="F61" s="829"/>
      <c r="G61" s="829" t="s">
        <v>86</v>
      </c>
      <c r="H61" s="826" t="s">
        <v>4959</v>
      </c>
      <c r="I61" s="831" t="s">
        <v>1042</v>
      </c>
      <c r="J61" s="831" t="s">
        <v>1043</v>
      </c>
    </row>
    <row r="62" spans="2:10" ht="37.5">
      <c r="B62" s="826" t="s">
        <v>19</v>
      </c>
      <c r="C62" s="829" t="s">
        <v>1044</v>
      </c>
      <c r="D62" s="827" t="s">
        <v>1021</v>
      </c>
      <c r="E62" s="826"/>
      <c r="F62" s="829"/>
      <c r="G62" s="829" t="s">
        <v>86</v>
      </c>
      <c r="H62" s="826" t="s">
        <v>4959</v>
      </c>
      <c r="I62" s="831" t="s">
        <v>1045</v>
      </c>
      <c r="J62" s="831" t="s">
        <v>1046</v>
      </c>
    </row>
    <row r="63" spans="2:10">
      <c r="B63" s="826" t="s">
        <v>19</v>
      </c>
      <c r="C63" s="829" t="s">
        <v>1047</v>
      </c>
      <c r="D63" s="827" t="s">
        <v>32</v>
      </c>
      <c r="E63" s="826"/>
      <c r="F63" s="829"/>
      <c r="G63" s="829" t="s">
        <v>21</v>
      </c>
      <c r="H63" s="826" t="s">
        <v>4959</v>
      </c>
      <c r="I63" s="831" t="s">
        <v>1048</v>
      </c>
      <c r="J63" s="831" t="s">
        <v>1049</v>
      </c>
    </row>
    <row r="64" spans="2:10" ht="50">
      <c r="B64" s="826" t="s">
        <v>19</v>
      </c>
      <c r="C64" s="829" t="s">
        <v>1050</v>
      </c>
      <c r="D64" s="827" t="s">
        <v>32</v>
      </c>
      <c r="E64" s="826"/>
      <c r="F64" s="829"/>
      <c r="G64" s="829" t="s">
        <v>36</v>
      </c>
      <c r="H64" s="826">
        <v>12</v>
      </c>
      <c r="I64" s="831" t="s">
        <v>5427</v>
      </c>
      <c r="J64" s="838" t="s">
        <v>1052</v>
      </c>
    </row>
    <row r="65" spans="2:10">
      <c r="B65" s="826" t="s">
        <v>19</v>
      </c>
      <c r="C65" s="829" t="s">
        <v>1078</v>
      </c>
      <c r="D65" s="827" t="s">
        <v>1079</v>
      </c>
      <c r="E65" s="826"/>
      <c r="F65" s="829" t="s">
        <v>1081</v>
      </c>
      <c r="G65" s="829" t="s">
        <v>86</v>
      </c>
      <c r="H65" s="826" t="s">
        <v>22</v>
      </c>
      <c r="I65" s="831" t="s">
        <v>1082</v>
      </c>
      <c r="J65" s="831" t="s">
        <v>5428</v>
      </c>
    </row>
    <row r="66" spans="2:10" ht="25">
      <c r="B66" s="826" t="s">
        <v>19</v>
      </c>
      <c r="C66" s="829" t="s">
        <v>1084</v>
      </c>
      <c r="D66" s="827" t="s">
        <v>1079</v>
      </c>
      <c r="E66" s="826"/>
      <c r="F66" s="829" t="s">
        <v>1085</v>
      </c>
      <c r="G66" s="826" t="s">
        <v>86</v>
      </c>
      <c r="H66" s="826" t="s">
        <v>22</v>
      </c>
      <c r="I66" s="831" t="s">
        <v>5429</v>
      </c>
      <c r="J66" s="831" t="s">
        <v>1087</v>
      </c>
    </row>
    <row r="67" spans="2:10" ht="25">
      <c r="B67" s="826" t="s">
        <v>19</v>
      </c>
      <c r="C67" s="829" t="s">
        <v>1084</v>
      </c>
      <c r="D67" s="827" t="s">
        <v>1079</v>
      </c>
      <c r="E67" s="826"/>
      <c r="F67" s="829" t="s">
        <v>1088</v>
      </c>
      <c r="G67" s="826" t="s">
        <v>86</v>
      </c>
      <c r="H67" s="826" t="s">
        <v>22</v>
      </c>
      <c r="I67" s="831" t="s">
        <v>1089</v>
      </c>
      <c r="J67" s="831" t="s">
        <v>1090</v>
      </c>
    </row>
    <row r="68" spans="2:10" ht="25">
      <c r="B68" s="826" t="s">
        <v>19</v>
      </c>
      <c r="C68" s="829" t="s">
        <v>1091</v>
      </c>
      <c r="D68" s="827" t="s">
        <v>1079</v>
      </c>
      <c r="E68" s="826"/>
      <c r="F68" s="829" t="s">
        <v>1085</v>
      </c>
      <c r="G68" s="826" t="s">
        <v>86</v>
      </c>
      <c r="H68" s="826" t="s">
        <v>22</v>
      </c>
      <c r="I68" s="831" t="s">
        <v>1092</v>
      </c>
      <c r="J68" s="831" t="s">
        <v>1093</v>
      </c>
    </row>
    <row r="69" spans="2:10" ht="25">
      <c r="B69" s="826" t="s">
        <v>19</v>
      </c>
      <c r="C69" s="829" t="s">
        <v>1091</v>
      </c>
      <c r="D69" s="827" t="s">
        <v>1079</v>
      </c>
      <c r="E69" s="826"/>
      <c r="F69" s="829" t="s">
        <v>1088</v>
      </c>
      <c r="G69" s="826" t="s">
        <v>86</v>
      </c>
      <c r="H69" s="826" t="s">
        <v>22</v>
      </c>
      <c r="I69" s="831" t="s">
        <v>1094</v>
      </c>
      <c r="J69" s="831" t="s">
        <v>1090</v>
      </c>
    </row>
    <row r="70" spans="2:10">
      <c r="B70" s="826" t="s">
        <v>19</v>
      </c>
      <c r="C70" s="829" t="s">
        <v>1095</v>
      </c>
      <c r="D70" s="827" t="s">
        <v>1079</v>
      </c>
      <c r="E70" s="826"/>
      <c r="F70" s="829" t="s">
        <v>1085</v>
      </c>
      <c r="G70" s="826" t="s">
        <v>86</v>
      </c>
      <c r="H70" s="826" t="s">
        <v>22</v>
      </c>
      <c r="I70" s="831" t="s">
        <v>1096</v>
      </c>
      <c r="J70" s="831" t="s">
        <v>1090</v>
      </c>
    </row>
    <row r="71" spans="2:10" ht="25">
      <c r="B71" s="826" t="s">
        <v>19</v>
      </c>
      <c r="C71" s="829" t="s">
        <v>1095</v>
      </c>
      <c r="D71" s="827" t="s">
        <v>1079</v>
      </c>
      <c r="E71" s="826"/>
      <c r="F71" s="829" t="s">
        <v>1088</v>
      </c>
      <c r="G71" s="826" t="s">
        <v>86</v>
      </c>
      <c r="H71" s="826" t="s">
        <v>22</v>
      </c>
      <c r="I71" s="831" t="s">
        <v>1098</v>
      </c>
      <c r="J71" s="831" t="s">
        <v>1090</v>
      </c>
    </row>
    <row r="72" spans="2:10" ht="25">
      <c r="B72" s="826" t="s">
        <v>19</v>
      </c>
      <c r="C72" s="829" t="s">
        <v>1099</v>
      </c>
      <c r="D72" s="827" t="s">
        <v>32</v>
      </c>
      <c r="E72" s="826"/>
      <c r="F72" s="829"/>
      <c r="G72" s="1483" t="s">
        <v>86</v>
      </c>
      <c r="H72" s="1690" t="s">
        <v>22</v>
      </c>
      <c r="I72" s="1691" t="s">
        <v>1100</v>
      </c>
      <c r="J72" s="1691" t="s">
        <v>1101</v>
      </c>
    </row>
    <row r="73" spans="2:10" ht="37.5">
      <c r="B73" s="826" t="s">
        <v>19</v>
      </c>
      <c r="C73" s="829" t="s">
        <v>1102</v>
      </c>
      <c r="D73" s="827" t="s">
        <v>1079</v>
      </c>
      <c r="E73" s="826"/>
      <c r="F73" s="829"/>
      <c r="G73" s="1483" t="s">
        <v>21</v>
      </c>
      <c r="H73" s="1690" t="s">
        <v>22</v>
      </c>
      <c r="I73" s="1691" t="s">
        <v>1103</v>
      </c>
      <c r="J73" s="1691" t="s">
        <v>1104</v>
      </c>
    </row>
    <row r="74" spans="2:10" ht="62.5">
      <c r="B74" s="826" t="s">
        <v>19</v>
      </c>
      <c r="C74" s="829" t="s">
        <v>1105</v>
      </c>
      <c r="D74" s="827" t="s">
        <v>465</v>
      </c>
      <c r="E74" s="826"/>
      <c r="F74" s="829" t="s">
        <v>1085</v>
      </c>
      <c r="G74" s="829" t="s">
        <v>86</v>
      </c>
      <c r="H74" s="826" t="s">
        <v>22</v>
      </c>
      <c r="I74" s="1692" t="s">
        <v>1106</v>
      </c>
      <c r="J74" s="1572" t="s">
        <v>1107</v>
      </c>
    </row>
    <row r="75" spans="2:10" ht="50">
      <c r="B75" s="826" t="s">
        <v>19</v>
      </c>
      <c r="C75" s="829" t="s">
        <v>1105</v>
      </c>
      <c r="D75" s="827" t="s">
        <v>465</v>
      </c>
      <c r="E75" s="826"/>
      <c r="F75" s="829" t="s">
        <v>1088</v>
      </c>
      <c r="G75" s="829" t="s">
        <v>86</v>
      </c>
      <c r="H75" s="826" t="s">
        <v>22</v>
      </c>
      <c r="I75" s="831" t="s">
        <v>5430</v>
      </c>
      <c r="J75" s="831" t="s">
        <v>1109</v>
      </c>
    </row>
    <row r="76" spans="2:10" ht="62.5">
      <c r="B76" s="826" t="s">
        <v>19</v>
      </c>
      <c r="C76" s="829" t="s">
        <v>1120</v>
      </c>
      <c r="D76" s="827" t="s">
        <v>465</v>
      </c>
      <c r="E76" s="826"/>
      <c r="F76" s="829" t="s">
        <v>1081</v>
      </c>
      <c r="G76" s="829" t="s">
        <v>86</v>
      </c>
      <c r="H76" s="826" t="s">
        <v>22</v>
      </c>
      <c r="I76" s="831" t="s">
        <v>5431</v>
      </c>
      <c r="J76" s="831" t="s">
        <v>1109</v>
      </c>
    </row>
    <row r="77" spans="2:10" ht="62.5">
      <c r="B77" s="826" t="s">
        <v>19</v>
      </c>
      <c r="C77" s="829" t="s">
        <v>1124</v>
      </c>
      <c r="D77" s="827" t="s">
        <v>465</v>
      </c>
      <c r="E77" s="826"/>
      <c r="F77" s="829" t="s">
        <v>1088</v>
      </c>
      <c r="G77" s="829" t="s">
        <v>86</v>
      </c>
      <c r="H77" s="826" t="s">
        <v>22</v>
      </c>
      <c r="I77" s="831" t="s">
        <v>5432</v>
      </c>
      <c r="J77" s="831" t="s">
        <v>1109</v>
      </c>
    </row>
    <row r="78" spans="2:10" ht="62.5">
      <c r="B78" s="826" t="s">
        <v>19</v>
      </c>
      <c r="C78" s="829" t="s">
        <v>1127</v>
      </c>
      <c r="D78" s="827" t="s">
        <v>465</v>
      </c>
      <c r="E78" s="826"/>
      <c r="F78" s="829" t="s">
        <v>1085</v>
      </c>
      <c r="G78" s="829" t="s">
        <v>86</v>
      </c>
      <c r="H78" s="826" t="s">
        <v>22</v>
      </c>
      <c r="I78" s="831" t="s">
        <v>5433</v>
      </c>
      <c r="J78" s="831" t="s">
        <v>1109</v>
      </c>
    </row>
    <row r="79" spans="2:10" ht="62.5">
      <c r="B79" s="826" t="s">
        <v>19</v>
      </c>
      <c r="C79" s="829" t="s">
        <v>1127</v>
      </c>
      <c r="D79" s="827" t="s">
        <v>465</v>
      </c>
      <c r="E79" s="826"/>
      <c r="F79" s="829" t="s">
        <v>1088</v>
      </c>
      <c r="G79" s="829" t="s">
        <v>86</v>
      </c>
      <c r="H79" s="826" t="s">
        <v>22</v>
      </c>
      <c r="I79" s="831" t="s">
        <v>5434</v>
      </c>
      <c r="J79" s="831" t="s">
        <v>1109</v>
      </c>
    </row>
    <row r="80" spans="2:10" ht="62.5">
      <c r="B80" s="826" t="s">
        <v>19</v>
      </c>
      <c r="C80" s="829" t="s">
        <v>1131</v>
      </c>
      <c r="D80" s="827" t="s">
        <v>465</v>
      </c>
      <c r="E80" s="826"/>
      <c r="F80" s="829" t="s">
        <v>1085</v>
      </c>
      <c r="G80" s="829" t="s">
        <v>86</v>
      </c>
      <c r="H80" s="826" t="s">
        <v>22</v>
      </c>
      <c r="I80" s="1691" t="s">
        <v>1133</v>
      </c>
      <c r="J80" s="1572" t="s">
        <v>1107</v>
      </c>
    </row>
    <row r="81" spans="2:10" ht="50">
      <c r="B81" s="826" t="s">
        <v>19</v>
      </c>
      <c r="C81" s="829" t="s">
        <v>1131</v>
      </c>
      <c r="D81" s="827" t="s">
        <v>465</v>
      </c>
      <c r="E81" s="826"/>
      <c r="F81" s="829" t="s">
        <v>1129</v>
      </c>
      <c r="G81" s="829" t="s">
        <v>86</v>
      </c>
      <c r="H81" s="826" t="s">
        <v>22</v>
      </c>
      <c r="I81" s="831" t="s">
        <v>5435</v>
      </c>
      <c r="J81" s="831" t="s">
        <v>1119</v>
      </c>
    </row>
    <row r="82" spans="2:10" ht="62.5">
      <c r="B82" s="826" t="s">
        <v>19</v>
      </c>
      <c r="C82" s="829" t="s">
        <v>1134</v>
      </c>
      <c r="D82" s="827" t="s">
        <v>465</v>
      </c>
      <c r="E82" s="826"/>
      <c r="F82" s="829" t="s">
        <v>1085</v>
      </c>
      <c r="G82" s="829" t="s">
        <v>86</v>
      </c>
      <c r="H82" s="826" t="s">
        <v>22</v>
      </c>
      <c r="I82" s="831" t="s">
        <v>5436</v>
      </c>
      <c r="J82" s="831" t="s">
        <v>1107</v>
      </c>
    </row>
    <row r="83" spans="2:10" ht="62.5">
      <c r="B83" s="826" t="s">
        <v>19</v>
      </c>
      <c r="C83" s="829" t="s">
        <v>1134</v>
      </c>
      <c r="D83" s="827" t="s">
        <v>465</v>
      </c>
      <c r="E83" s="826"/>
      <c r="F83" s="829" t="s">
        <v>1088</v>
      </c>
      <c r="G83" s="829" t="s">
        <v>86</v>
      </c>
      <c r="H83" s="826" t="s">
        <v>22</v>
      </c>
      <c r="I83" s="831" t="s">
        <v>5437</v>
      </c>
      <c r="J83" s="831" t="s">
        <v>5438</v>
      </c>
    </row>
    <row r="84" spans="2:10" ht="62.5">
      <c r="B84" s="826" t="s">
        <v>19</v>
      </c>
      <c r="C84" s="829" t="s">
        <v>1137</v>
      </c>
      <c r="D84" s="827" t="s">
        <v>465</v>
      </c>
      <c r="E84" s="826"/>
      <c r="F84" s="829" t="s">
        <v>1085</v>
      </c>
      <c r="G84" s="829" t="s">
        <v>86</v>
      </c>
      <c r="H84" s="826" t="s">
        <v>22</v>
      </c>
      <c r="I84" s="831" t="s">
        <v>5439</v>
      </c>
      <c r="J84" s="831" t="s">
        <v>1107</v>
      </c>
    </row>
    <row r="85" spans="2:10" ht="62.5">
      <c r="B85" s="826" t="s">
        <v>19</v>
      </c>
      <c r="C85" s="829" t="s">
        <v>1137</v>
      </c>
      <c r="D85" s="827" t="s">
        <v>465</v>
      </c>
      <c r="E85" s="826"/>
      <c r="F85" s="829" t="s">
        <v>1088</v>
      </c>
      <c r="G85" s="829" t="s">
        <v>86</v>
      </c>
      <c r="H85" s="826" t="s">
        <v>22</v>
      </c>
      <c r="I85" s="831" t="s">
        <v>5440</v>
      </c>
      <c r="J85" s="831" t="s">
        <v>1119</v>
      </c>
    </row>
    <row r="86" spans="2:10" ht="50">
      <c r="B86" s="826" t="s">
        <v>19</v>
      </c>
      <c r="C86" s="829" t="s">
        <v>1140</v>
      </c>
      <c r="D86" s="827" t="s">
        <v>465</v>
      </c>
      <c r="E86" s="826"/>
      <c r="F86" s="829" t="s">
        <v>1085</v>
      </c>
      <c r="G86" s="829" t="s">
        <v>86</v>
      </c>
      <c r="H86" s="826" t="s">
        <v>22</v>
      </c>
      <c r="I86" s="831" t="s">
        <v>5441</v>
      </c>
      <c r="J86" s="831" t="s">
        <v>1107</v>
      </c>
    </row>
    <row r="87" spans="2:10" ht="50">
      <c r="B87" s="826" t="s">
        <v>19</v>
      </c>
      <c r="C87" s="829" t="s">
        <v>1140</v>
      </c>
      <c r="D87" s="827" t="s">
        <v>465</v>
      </c>
      <c r="E87" s="826"/>
      <c r="F87" s="829" t="s">
        <v>1088</v>
      </c>
      <c r="G87" s="829" t="s">
        <v>86</v>
      </c>
      <c r="H87" s="826" t="s">
        <v>22</v>
      </c>
      <c r="I87" s="831" t="s">
        <v>5442</v>
      </c>
      <c r="J87" s="831" t="s">
        <v>1119</v>
      </c>
    </row>
    <row r="88" spans="2:10" ht="62.5">
      <c r="B88" s="826" t="s">
        <v>19</v>
      </c>
      <c r="C88" s="829" t="s">
        <v>1143</v>
      </c>
      <c r="D88" s="827" t="s">
        <v>465</v>
      </c>
      <c r="E88" s="826"/>
      <c r="F88" s="829" t="s">
        <v>1088</v>
      </c>
      <c r="G88" s="829" t="s">
        <v>86</v>
      </c>
      <c r="H88" s="826" t="s">
        <v>22</v>
      </c>
      <c r="I88" s="831" t="s">
        <v>5443</v>
      </c>
      <c r="J88" s="831" t="s">
        <v>1119</v>
      </c>
    </row>
    <row r="89" spans="2:10" ht="62.5">
      <c r="B89" s="826" t="s">
        <v>19</v>
      </c>
      <c r="C89" s="829" t="s">
        <v>1143</v>
      </c>
      <c r="D89" s="827" t="s">
        <v>465</v>
      </c>
      <c r="E89" s="826"/>
      <c r="F89" s="829" t="s">
        <v>1085</v>
      </c>
      <c r="G89" s="829" t="s">
        <v>86</v>
      </c>
      <c r="H89" s="826" t="s">
        <v>22</v>
      </c>
      <c r="I89" s="831" t="s">
        <v>5444</v>
      </c>
      <c r="J89" s="831" t="s">
        <v>1107</v>
      </c>
    </row>
    <row r="90" spans="2:10" ht="37.5">
      <c r="B90" s="826" t="s">
        <v>19</v>
      </c>
      <c r="C90" s="829" t="s">
        <v>1151</v>
      </c>
      <c r="D90" s="827" t="s">
        <v>1079</v>
      </c>
      <c r="E90" s="826"/>
      <c r="F90" s="829"/>
      <c r="G90" s="829" t="s">
        <v>36</v>
      </c>
      <c r="H90" s="826" t="s">
        <v>22</v>
      </c>
      <c r="I90" s="831" t="s">
        <v>1152</v>
      </c>
      <c r="J90" s="831" t="s">
        <v>1148</v>
      </c>
    </row>
    <row r="91" spans="2:10" ht="50">
      <c r="B91" s="826" t="s">
        <v>19</v>
      </c>
      <c r="C91" s="829" t="s">
        <v>1191</v>
      </c>
      <c r="D91" s="827" t="s">
        <v>1079</v>
      </c>
      <c r="E91" s="826"/>
      <c r="F91" s="829"/>
      <c r="G91" s="829" t="s">
        <v>36</v>
      </c>
      <c r="H91" s="826" t="s">
        <v>22</v>
      </c>
      <c r="I91" s="831" t="s">
        <v>5445</v>
      </c>
      <c r="J91" s="831" t="s">
        <v>1188</v>
      </c>
    </row>
    <row r="92" spans="2:10" ht="25">
      <c r="B92" s="826" t="s">
        <v>19</v>
      </c>
      <c r="C92" s="829" t="s">
        <v>1212</v>
      </c>
      <c r="D92" s="827" t="s">
        <v>1021</v>
      </c>
      <c r="E92" s="826"/>
      <c r="F92" s="829" t="s">
        <v>1216</v>
      </c>
      <c r="G92" s="829" t="s">
        <v>21</v>
      </c>
      <c r="H92" s="826" t="s">
        <v>4959</v>
      </c>
      <c r="I92" s="831" t="s">
        <v>1213</v>
      </c>
      <c r="J92" s="831" t="s">
        <v>5446</v>
      </c>
    </row>
    <row r="93" spans="2:10" ht="25">
      <c r="B93" s="826" t="s">
        <v>19</v>
      </c>
      <c r="C93" s="829" t="s">
        <v>1219</v>
      </c>
      <c r="D93" s="827" t="s">
        <v>1021</v>
      </c>
      <c r="E93" s="826"/>
      <c r="F93" s="829" t="s">
        <v>1216</v>
      </c>
      <c r="G93" s="829" t="s">
        <v>21</v>
      </c>
      <c r="H93" s="826" t="s">
        <v>4959</v>
      </c>
      <c r="I93" s="831" t="s">
        <v>1220</v>
      </c>
      <c r="J93" s="831" t="s">
        <v>5446</v>
      </c>
    </row>
    <row r="94" spans="2:10" ht="25">
      <c r="B94" s="826" t="s">
        <v>19</v>
      </c>
      <c r="C94" s="829" t="s">
        <v>1224</v>
      </c>
      <c r="D94" s="827" t="s">
        <v>1021</v>
      </c>
      <c r="E94" s="826"/>
      <c r="F94" s="829" t="s">
        <v>1216</v>
      </c>
      <c r="G94" s="829" t="s">
        <v>21</v>
      </c>
      <c r="H94" s="826" t="s">
        <v>4959</v>
      </c>
      <c r="I94" s="831" t="s">
        <v>1227</v>
      </c>
      <c r="J94" s="831" t="s">
        <v>5447</v>
      </c>
    </row>
    <row r="95" spans="2:10" ht="25">
      <c r="B95" s="826" t="s">
        <v>19</v>
      </c>
      <c r="C95" s="829" t="s">
        <v>1231</v>
      </c>
      <c r="D95" s="827" t="s">
        <v>1021</v>
      </c>
      <c r="E95" s="826"/>
      <c r="F95" s="829" t="s">
        <v>1216</v>
      </c>
      <c r="G95" s="829" t="s">
        <v>21</v>
      </c>
      <c r="H95" s="826" t="s">
        <v>4959</v>
      </c>
      <c r="I95" s="831" t="s">
        <v>1232</v>
      </c>
      <c r="J95" s="831" t="s">
        <v>5448</v>
      </c>
    </row>
    <row r="96" spans="2:10" ht="25">
      <c r="B96" s="826" t="s">
        <v>19</v>
      </c>
      <c r="C96" s="829" t="s">
        <v>1237</v>
      </c>
      <c r="D96" s="827" t="s">
        <v>1021</v>
      </c>
      <c r="E96" s="826"/>
      <c r="F96" s="829" t="s">
        <v>1216</v>
      </c>
      <c r="G96" s="829" t="s">
        <v>21</v>
      </c>
      <c r="H96" s="826" t="s">
        <v>4959</v>
      </c>
      <c r="I96" s="831" t="s">
        <v>1238</v>
      </c>
      <c r="J96" s="831" t="s">
        <v>5449</v>
      </c>
    </row>
    <row r="97" spans="2:10" ht="25">
      <c r="B97" s="826" t="s">
        <v>19</v>
      </c>
      <c r="C97" s="829" t="s">
        <v>1243</v>
      </c>
      <c r="D97" s="827" t="s">
        <v>1021</v>
      </c>
      <c r="E97" s="826"/>
      <c r="F97" s="829" t="s">
        <v>1216</v>
      </c>
      <c r="G97" s="829" t="s">
        <v>21</v>
      </c>
      <c r="H97" s="826" t="s">
        <v>4959</v>
      </c>
      <c r="I97" s="831" t="s">
        <v>1244</v>
      </c>
      <c r="J97" s="831" t="s">
        <v>5450</v>
      </c>
    </row>
    <row r="98" spans="2:10" ht="25">
      <c r="B98" s="826" t="s">
        <v>19</v>
      </c>
      <c r="C98" s="829" t="s">
        <v>1248</v>
      </c>
      <c r="D98" s="827" t="s">
        <v>1021</v>
      </c>
      <c r="E98" s="826"/>
      <c r="F98" s="829" t="s">
        <v>1216</v>
      </c>
      <c r="G98" s="829" t="s">
        <v>21</v>
      </c>
      <c r="H98" s="826" t="s">
        <v>4959</v>
      </c>
      <c r="I98" s="831" t="s">
        <v>1249</v>
      </c>
      <c r="J98" s="831" t="s">
        <v>5451</v>
      </c>
    </row>
    <row r="99" spans="2:10" ht="25">
      <c r="B99" s="826" t="s">
        <v>19</v>
      </c>
      <c r="C99" s="829" t="s">
        <v>1254</v>
      </c>
      <c r="D99" s="827" t="s">
        <v>1021</v>
      </c>
      <c r="E99" s="826"/>
      <c r="F99" s="829" t="s">
        <v>1216</v>
      </c>
      <c r="G99" s="829" t="s">
        <v>21</v>
      </c>
      <c r="H99" s="826" t="s">
        <v>4959</v>
      </c>
      <c r="I99" s="831" t="s">
        <v>1257</v>
      </c>
      <c r="J99" s="831" t="s">
        <v>5452</v>
      </c>
    </row>
    <row r="100" spans="2:10" ht="25">
      <c r="B100" s="1127" t="s">
        <v>19</v>
      </c>
      <c r="C100" s="1128" t="s">
        <v>1262</v>
      </c>
      <c r="D100" s="1126" t="s">
        <v>1021</v>
      </c>
      <c r="E100" s="826"/>
      <c r="F100" s="829" t="s">
        <v>52</v>
      </c>
      <c r="G100" s="829" t="s">
        <v>21</v>
      </c>
      <c r="H100" s="826" t="s">
        <v>4959</v>
      </c>
      <c r="I100" s="831" t="s">
        <v>1263</v>
      </c>
      <c r="J100" s="831" t="s">
        <v>1264</v>
      </c>
    </row>
    <row r="101" spans="2:10" ht="25">
      <c r="B101" s="1127" t="s">
        <v>19</v>
      </c>
      <c r="C101" s="1128" t="s">
        <v>1262</v>
      </c>
      <c r="D101" s="1126" t="s">
        <v>1265</v>
      </c>
      <c r="E101" s="1129" t="s">
        <v>513</v>
      </c>
      <c r="F101" s="829" t="s">
        <v>445</v>
      </c>
      <c r="G101" s="829" t="s">
        <v>21</v>
      </c>
      <c r="H101" s="826" t="s">
        <v>4959</v>
      </c>
      <c r="I101" s="1124" t="s">
        <v>1266</v>
      </c>
      <c r="J101" s="831" t="s">
        <v>1267</v>
      </c>
    </row>
    <row r="102" spans="2:10" ht="25">
      <c r="B102" s="1127" t="s">
        <v>19</v>
      </c>
      <c r="C102" s="1128" t="s">
        <v>1262</v>
      </c>
      <c r="D102" s="1126" t="s">
        <v>1265</v>
      </c>
      <c r="E102" s="1129" t="s">
        <v>515</v>
      </c>
      <c r="F102" s="829" t="s">
        <v>447</v>
      </c>
      <c r="G102" s="829" t="s">
        <v>21</v>
      </c>
      <c r="H102" s="826" t="s">
        <v>4959</v>
      </c>
      <c r="I102" s="1125" t="s">
        <v>1263</v>
      </c>
      <c r="J102" s="831" t="s">
        <v>1264</v>
      </c>
    </row>
    <row r="103" spans="2:10" ht="37.5">
      <c r="B103" s="826" t="s">
        <v>19</v>
      </c>
      <c r="C103" s="829" t="s">
        <v>1268</v>
      </c>
      <c r="D103" s="827" t="s">
        <v>1021</v>
      </c>
      <c r="E103" s="826"/>
      <c r="F103" s="829" t="s">
        <v>1216</v>
      </c>
      <c r="G103" s="829" t="s">
        <v>21</v>
      </c>
      <c r="H103" s="826" t="s">
        <v>4959</v>
      </c>
      <c r="I103" s="831" t="s">
        <v>1270</v>
      </c>
      <c r="J103" s="831" t="s">
        <v>5453</v>
      </c>
    </row>
    <row r="104" spans="2:10" ht="37.5">
      <c r="B104" s="826" t="s">
        <v>19</v>
      </c>
      <c r="C104" s="829" t="s">
        <v>1274</v>
      </c>
      <c r="D104" s="827" t="s">
        <v>1021</v>
      </c>
      <c r="E104" s="826"/>
      <c r="F104" s="829" t="s">
        <v>1216</v>
      </c>
      <c r="G104" s="829" t="s">
        <v>21</v>
      </c>
      <c r="H104" s="826" t="s">
        <v>4959</v>
      </c>
      <c r="I104" s="831" t="s">
        <v>1275</v>
      </c>
      <c r="J104" s="831" t="s">
        <v>5454</v>
      </c>
    </row>
    <row r="105" spans="2:10" ht="25">
      <c r="B105" s="826" t="s">
        <v>19</v>
      </c>
      <c r="C105" s="829" t="s">
        <v>1279</v>
      </c>
      <c r="D105" s="827" t="s">
        <v>1021</v>
      </c>
      <c r="E105" s="826"/>
      <c r="F105" s="829" t="s">
        <v>468</v>
      </c>
      <c r="G105" s="826" t="s">
        <v>86</v>
      </c>
      <c r="H105" s="826" t="s">
        <v>4959</v>
      </c>
      <c r="I105" s="831" t="s">
        <v>1280</v>
      </c>
      <c r="J105" s="831" t="s">
        <v>5455</v>
      </c>
    </row>
    <row r="106" spans="2:10" ht="25">
      <c r="B106" s="826" t="s">
        <v>19</v>
      </c>
      <c r="C106" s="829" t="s">
        <v>1279</v>
      </c>
      <c r="D106" s="827" t="s">
        <v>1021</v>
      </c>
      <c r="E106" s="826"/>
      <c r="F106" s="829" t="s">
        <v>1216</v>
      </c>
      <c r="G106" s="826" t="s">
        <v>86</v>
      </c>
      <c r="H106" s="826" t="s">
        <v>4959</v>
      </c>
      <c r="I106" s="831" t="s">
        <v>1280</v>
      </c>
      <c r="J106" s="831" t="s">
        <v>5456</v>
      </c>
    </row>
    <row r="107" spans="2:10" ht="37.5">
      <c r="B107" s="826" t="s">
        <v>19</v>
      </c>
      <c r="C107" s="829" t="s">
        <v>1286</v>
      </c>
      <c r="D107" s="827" t="s">
        <v>1021</v>
      </c>
      <c r="E107" s="826"/>
      <c r="F107" s="829" t="s">
        <v>468</v>
      </c>
      <c r="G107" s="829" t="s">
        <v>21</v>
      </c>
      <c r="H107" s="826" t="s">
        <v>4959</v>
      </c>
      <c r="I107" s="831" t="s">
        <v>1290</v>
      </c>
      <c r="J107" s="831" t="s">
        <v>1288</v>
      </c>
    </row>
    <row r="108" spans="2:10" ht="37.5">
      <c r="B108" s="826" t="s">
        <v>19</v>
      </c>
      <c r="C108" s="829" t="s">
        <v>1286</v>
      </c>
      <c r="D108" s="827" t="s">
        <v>1021</v>
      </c>
      <c r="E108" s="826"/>
      <c r="F108" s="829" t="s">
        <v>1216</v>
      </c>
      <c r="G108" s="829" t="s">
        <v>21</v>
      </c>
      <c r="H108" s="826" t="s">
        <v>4959</v>
      </c>
      <c r="I108" s="831" t="s">
        <v>1292</v>
      </c>
      <c r="J108" s="831" t="s">
        <v>1288</v>
      </c>
    </row>
    <row r="109" spans="2:10" ht="37.5">
      <c r="B109" s="826" t="s">
        <v>19</v>
      </c>
      <c r="C109" s="829" t="s">
        <v>1294</v>
      </c>
      <c r="D109" s="827" t="s">
        <v>1021</v>
      </c>
      <c r="E109" s="826"/>
      <c r="F109" s="829" t="s">
        <v>468</v>
      </c>
      <c r="G109" s="829" t="s">
        <v>21</v>
      </c>
      <c r="H109" s="826" t="s">
        <v>4959</v>
      </c>
      <c r="I109" s="831" t="s">
        <v>1298</v>
      </c>
      <c r="J109" s="831" t="s">
        <v>5457</v>
      </c>
    </row>
    <row r="110" spans="2:10" ht="37.5">
      <c r="B110" s="826" t="s">
        <v>19</v>
      </c>
      <c r="C110" s="829" t="s">
        <v>1294</v>
      </c>
      <c r="D110" s="827" t="s">
        <v>1021</v>
      </c>
      <c r="E110" s="826"/>
      <c r="F110" s="829" t="s">
        <v>1216</v>
      </c>
      <c r="G110" s="829" t="s">
        <v>21</v>
      </c>
      <c r="H110" s="826" t="s">
        <v>4959</v>
      </c>
      <c r="I110" s="831" t="s">
        <v>1300</v>
      </c>
      <c r="J110" s="831" t="s">
        <v>5458</v>
      </c>
    </row>
    <row r="111" spans="2:10" ht="50">
      <c r="B111" s="826" t="s">
        <v>19</v>
      </c>
      <c r="C111" s="829" t="s">
        <v>1303</v>
      </c>
      <c r="D111" s="827" t="s">
        <v>1021</v>
      </c>
      <c r="E111" s="826"/>
      <c r="F111" s="829" t="s">
        <v>468</v>
      </c>
      <c r="G111" s="829" t="s">
        <v>86</v>
      </c>
      <c r="H111" s="826" t="s">
        <v>4959</v>
      </c>
      <c r="I111" s="831" t="s">
        <v>1306</v>
      </c>
      <c r="J111" s="831" t="s">
        <v>5459</v>
      </c>
    </row>
    <row r="112" spans="2:10" ht="50">
      <c r="B112" s="826" t="s">
        <v>19</v>
      </c>
      <c r="C112" s="829" t="s">
        <v>1303</v>
      </c>
      <c r="D112" s="827" t="s">
        <v>1021</v>
      </c>
      <c r="E112" s="826"/>
      <c r="F112" s="829" t="s">
        <v>1216</v>
      </c>
      <c r="G112" s="829" t="s">
        <v>86</v>
      </c>
      <c r="H112" s="826" t="s">
        <v>4959</v>
      </c>
      <c r="I112" s="831" t="s">
        <v>1306</v>
      </c>
      <c r="J112" s="831" t="s">
        <v>5460</v>
      </c>
    </row>
    <row r="113" spans="2:10" ht="50">
      <c r="B113" s="826" t="s">
        <v>19</v>
      </c>
      <c r="C113" s="829" t="s">
        <v>1313</v>
      </c>
      <c r="D113" s="827" t="s">
        <v>1021</v>
      </c>
      <c r="E113" s="826"/>
      <c r="F113" s="829" t="s">
        <v>1216</v>
      </c>
      <c r="G113" s="829" t="s">
        <v>86</v>
      </c>
      <c r="H113" s="826" t="s">
        <v>4959</v>
      </c>
      <c r="I113" s="831" t="s">
        <v>1314</v>
      </c>
      <c r="J113" s="831" t="s">
        <v>5461</v>
      </c>
    </row>
    <row r="114" spans="2:10" ht="37.5">
      <c r="B114" s="826" t="s">
        <v>19</v>
      </c>
      <c r="C114" s="829" t="s">
        <v>1318</v>
      </c>
      <c r="D114" s="827" t="s">
        <v>1021</v>
      </c>
      <c r="E114" s="826"/>
      <c r="F114" s="829" t="s">
        <v>1216</v>
      </c>
      <c r="G114" s="829" t="s">
        <v>21</v>
      </c>
      <c r="H114" s="826" t="s">
        <v>4959</v>
      </c>
      <c r="I114" s="831" t="s">
        <v>1319</v>
      </c>
      <c r="J114" s="831" t="s">
        <v>5462</v>
      </c>
    </row>
    <row r="115" spans="2:10" ht="50">
      <c r="B115" s="826" t="s">
        <v>19</v>
      </c>
      <c r="C115" s="829" t="s">
        <v>1323</v>
      </c>
      <c r="D115" s="827" t="s">
        <v>1021</v>
      </c>
      <c r="E115" s="826"/>
      <c r="F115" s="829" t="s">
        <v>1216</v>
      </c>
      <c r="G115" s="829" t="s">
        <v>21</v>
      </c>
      <c r="H115" s="826" t="s">
        <v>4959</v>
      </c>
      <c r="I115" s="831" t="s">
        <v>1324</v>
      </c>
      <c r="J115" s="831" t="s">
        <v>5463</v>
      </c>
    </row>
    <row r="116" spans="2:10">
      <c r="B116" s="826" t="s">
        <v>19</v>
      </c>
      <c r="C116" s="829" t="s">
        <v>1328</v>
      </c>
      <c r="D116" s="827" t="s">
        <v>1021</v>
      </c>
      <c r="E116" s="826"/>
      <c r="F116" s="829" t="s">
        <v>468</v>
      </c>
      <c r="G116" s="829" t="s">
        <v>21</v>
      </c>
      <c r="H116" s="826" t="s">
        <v>4959</v>
      </c>
      <c r="I116" s="831" t="s">
        <v>1331</v>
      </c>
      <c r="J116" s="831" t="s">
        <v>5451</v>
      </c>
    </row>
    <row r="117" spans="2:10">
      <c r="B117" s="826" t="s">
        <v>19</v>
      </c>
      <c r="C117" s="829" t="s">
        <v>1328</v>
      </c>
      <c r="D117" s="827" t="s">
        <v>1021</v>
      </c>
      <c r="E117" s="826"/>
      <c r="F117" s="829" t="s">
        <v>1216</v>
      </c>
      <c r="G117" s="829" t="s">
        <v>21</v>
      </c>
      <c r="H117" s="826" t="s">
        <v>4959</v>
      </c>
      <c r="I117" s="831" t="s">
        <v>1332</v>
      </c>
      <c r="J117" s="831" t="s">
        <v>5451</v>
      </c>
    </row>
    <row r="118" spans="2:10">
      <c r="B118" s="826" t="s">
        <v>19</v>
      </c>
      <c r="C118" s="829" t="s">
        <v>1333</v>
      </c>
      <c r="D118" s="827" t="s">
        <v>1021</v>
      </c>
      <c r="E118" s="826"/>
      <c r="F118" s="829" t="s">
        <v>468</v>
      </c>
      <c r="G118" s="829" t="s">
        <v>21</v>
      </c>
      <c r="H118" s="826" t="s">
        <v>4959</v>
      </c>
      <c r="I118" s="831" t="s">
        <v>1336</v>
      </c>
      <c r="J118" s="831" t="s">
        <v>5451</v>
      </c>
    </row>
    <row r="119" spans="2:10">
      <c r="B119" s="826" t="s">
        <v>19</v>
      </c>
      <c r="C119" s="829" t="s">
        <v>1333</v>
      </c>
      <c r="D119" s="827" t="s">
        <v>1021</v>
      </c>
      <c r="E119" s="826"/>
      <c r="F119" s="829" t="s">
        <v>1216</v>
      </c>
      <c r="G119" s="829" t="s">
        <v>21</v>
      </c>
      <c r="H119" s="826" t="s">
        <v>4959</v>
      </c>
      <c r="I119" s="831" t="s">
        <v>1337</v>
      </c>
      <c r="J119" s="831" t="s">
        <v>5451</v>
      </c>
    </row>
    <row r="120" spans="2:10">
      <c r="B120" s="826" t="s">
        <v>19</v>
      </c>
      <c r="C120" s="829" t="s">
        <v>1338</v>
      </c>
      <c r="D120" s="827" t="s">
        <v>1021</v>
      </c>
      <c r="E120" s="826"/>
      <c r="F120" s="829" t="s">
        <v>1216</v>
      </c>
      <c r="G120" s="829" t="s">
        <v>21</v>
      </c>
      <c r="H120" s="826" t="s">
        <v>4959</v>
      </c>
      <c r="I120" s="831" t="s">
        <v>1342</v>
      </c>
      <c r="J120" s="831" t="s">
        <v>5464</v>
      </c>
    </row>
    <row r="121" spans="2:10" ht="25">
      <c r="B121" s="826" t="s">
        <v>19</v>
      </c>
      <c r="C121" s="829" t="s">
        <v>1343</v>
      </c>
      <c r="D121" s="827" t="s">
        <v>1021</v>
      </c>
      <c r="E121" s="826"/>
      <c r="F121" s="829" t="s">
        <v>1216</v>
      </c>
      <c r="G121" s="829" t="s">
        <v>21</v>
      </c>
      <c r="H121" s="826" t="s">
        <v>4959</v>
      </c>
      <c r="I121" s="831" t="s">
        <v>1346</v>
      </c>
      <c r="J121" s="831" t="s">
        <v>5465</v>
      </c>
    </row>
    <row r="122" spans="2:10" ht="25">
      <c r="B122" s="826" t="s">
        <v>19</v>
      </c>
      <c r="C122" s="829" t="s">
        <v>1351</v>
      </c>
      <c r="D122" s="827" t="s">
        <v>1021</v>
      </c>
      <c r="E122" s="826"/>
      <c r="F122" s="829" t="s">
        <v>1216</v>
      </c>
      <c r="G122" s="829" t="s">
        <v>21</v>
      </c>
      <c r="H122" s="826" t="s">
        <v>4959</v>
      </c>
      <c r="I122" s="831" t="s">
        <v>1352</v>
      </c>
      <c r="J122" s="831" t="s">
        <v>1353</v>
      </c>
    </row>
    <row r="123" spans="2:10" ht="25">
      <c r="B123" s="826" t="s">
        <v>19</v>
      </c>
      <c r="C123" s="829" t="s">
        <v>1355</v>
      </c>
      <c r="D123" s="827" t="s">
        <v>1021</v>
      </c>
      <c r="E123" s="826"/>
      <c r="F123" s="829" t="s">
        <v>1216</v>
      </c>
      <c r="G123" s="826" t="s">
        <v>21</v>
      </c>
      <c r="H123" s="826" t="s">
        <v>4959</v>
      </c>
      <c r="I123" s="831" t="s">
        <v>1359</v>
      </c>
      <c r="J123" s="831" t="s">
        <v>1357</v>
      </c>
    </row>
    <row r="124" spans="2:10" ht="25">
      <c r="B124" s="826" t="s">
        <v>19</v>
      </c>
      <c r="C124" s="829" t="s">
        <v>1371</v>
      </c>
      <c r="D124" s="827" t="s">
        <v>1021</v>
      </c>
      <c r="E124" s="826"/>
      <c r="F124" s="829" t="s">
        <v>1216</v>
      </c>
      <c r="G124" s="826" t="s">
        <v>21</v>
      </c>
      <c r="H124" s="826" t="s">
        <v>4959</v>
      </c>
      <c r="I124" s="831" t="s">
        <v>1376</v>
      </c>
      <c r="J124" s="831" t="s">
        <v>5466</v>
      </c>
    </row>
    <row r="125" spans="2:10" ht="25">
      <c r="B125" s="826" t="s">
        <v>19</v>
      </c>
      <c r="C125" s="829" t="s">
        <v>1378</v>
      </c>
      <c r="D125" s="827" t="s">
        <v>1021</v>
      </c>
      <c r="E125" s="826"/>
      <c r="F125" s="829" t="s">
        <v>1216</v>
      </c>
      <c r="G125" s="826" t="s">
        <v>21</v>
      </c>
      <c r="H125" s="826" t="s">
        <v>4959</v>
      </c>
      <c r="I125" s="831" t="s">
        <v>1381</v>
      </c>
      <c r="J125" s="831" t="s">
        <v>5467</v>
      </c>
    </row>
    <row r="126" spans="2:10" ht="37.5">
      <c r="B126" s="826" t="s">
        <v>19</v>
      </c>
      <c r="C126" s="829" t="s">
        <v>1383</v>
      </c>
      <c r="D126" s="827" t="s">
        <v>1021</v>
      </c>
      <c r="E126" s="826"/>
      <c r="F126" s="829" t="s">
        <v>1216</v>
      </c>
      <c r="G126" s="826" t="s">
        <v>21</v>
      </c>
      <c r="H126" s="826" t="s">
        <v>4959</v>
      </c>
      <c r="I126" s="831" t="s">
        <v>1387</v>
      </c>
      <c r="J126" s="831" t="s">
        <v>5468</v>
      </c>
    </row>
    <row r="127" spans="2:10" ht="25">
      <c r="B127" s="826" t="s">
        <v>19</v>
      </c>
      <c r="C127" s="829" t="s">
        <v>1395</v>
      </c>
      <c r="D127" s="827" t="s">
        <v>1021</v>
      </c>
      <c r="E127" s="826"/>
      <c r="F127" s="829" t="s">
        <v>1216</v>
      </c>
      <c r="G127" s="829" t="s">
        <v>21</v>
      </c>
      <c r="H127" s="826" t="s">
        <v>4959</v>
      </c>
      <c r="I127" s="831" t="s">
        <v>1398</v>
      </c>
      <c r="J127" s="831" t="s">
        <v>5469</v>
      </c>
    </row>
    <row r="128" spans="2:10" ht="25">
      <c r="B128" s="826" t="s">
        <v>19</v>
      </c>
      <c r="C128" s="829" t="s">
        <v>1402</v>
      </c>
      <c r="D128" s="827" t="s">
        <v>1021</v>
      </c>
      <c r="E128" s="826"/>
      <c r="F128" s="829" t="s">
        <v>1216</v>
      </c>
      <c r="G128" s="829" t="s">
        <v>21</v>
      </c>
      <c r="H128" s="826" t="s">
        <v>4959</v>
      </c>
      <c r="I128" s="831" t="s">
        <v>1404</v>
      </c>
      <c r="J128" s="831" t="s">
        <v>5469</v>
      </c>
    </row>
    <row r="129" spans="2:10">
      <c r="B129" s="826" t="s">
        <v>19</v>
      </c>
      <c r="C129" s="829" t="s">
        <v>1405</v>
      </c>
      <c r="D129" s="827" t="s">
        <v>1021</v>
      </c>
      <c r="E129" s="826"/>
      <c r="F129" s="829"/>
      <c r="G129" s="829" t="s">
        <v>86</v>
      </c>
      <c r="H129" s="826" t="s">
        <v>4959</v>
      </c>
      <c r="I129" s="831" t="s">
        <v>1406</v>
      </c>
      <c r="J129" s="831" t="s">
        <v>525</v>
      </c>
    </row>
    <row r="130" spans="2:10" ht="25">
      <c r="B130" s="826" t="s">
        <v>19</v>
      </c>
      <c r="C130" s="829" t="s">
        <v>1443</v>
      </c>
      <c r="D130" s="827" t="s">
        <v>1021</v>
      </c>
      <c r="E130" s="826"/>
      <c r="F130" s="829" t="s">
        <v>52</v>
      </c>
      <c r="G130" s="826" t="s">
        <v>86</v>
      </c>
      <c r="H130" s="826" t="s">
        <v>4959</v>
      </c>
      <c r="I130" s="831" t="s">
        <v>1444</v>
      </c>
      <c r="J130" s="831" t="s">
        <v>1445</v>
      </c>
    </row>
    <row r="131" spans="2:10" ht="25">
      <c r="B131" s="826" t="s">
        <v>19</v>
      </c>
      <c r="C131" s="829" t="s">
        <v>1443</v>
      </c>
      <c r="D131" s="827" t="s">
        <v>1265</v>
      </c>
      <c r="E131" s="829" t="s">
        <v>513</v>
      </c>
      <c r="F131" s="829" t="s">
        <v>445</v>
      </c>
      <c r="G131" s="826" t="s">
        <v>86</v>
      </c>
      <c r="H131" s="826" t="s">
        <v>4959</v>
      </c>
      <c r="I131" s="831" t="s">
        <v>1444</v>
      </c>
      <c r="J131" s="831" t="s">
        <v>5470</v>
      </c>
    </row>
    <row r="132" spans="2:10" ht="25">
      <c r="B132" s="826" t="s">
        <v>19</v>
      </c>
      <c r="C132" s="829" t="s">
        <v>1443</v>
      </c>
      <c r="D132" s="827" t="s">
        <v>1265</v>
      </c>
      <c r="E132" s="829" t="s">
        <v>515</v>
      </c>
      <c r="F132" s="829" t="s">
        <v>447</v>
      </c>
      <c r="G132" s="826" t="s">
        <v>86</v>
      </c>
      <c r="H132" s="826" t="s">
        <v>4959</v>
      </c>
      <c r="I132" s="831" t="s">
        <v>1444</v>
      </c>
      <c r="J132" s="831" t="s">
        <v>1445</v>
      </c>
    </row>
    <row r="133" spans="2:10" ht="25">
      <c r="B133" s="826" t="s">
        <v>19</v>
      </c>
      <c r="C133" s="829" t="s">
        <v>1492</v>
      </c>
      <c r="D133" s="827" t="s">
        <v>1021</v>
      </c>
      <c r="E133" s="826"/>
      <c r="F133" s="829" t="s">
        <v>52</v>
      </c>
      <c r="G133" s="826" t="s">
        <v>86</v>
      </c>
      <c r="H133" s="826" t="s">
        <v>4959</v>
      </c>
      <c r="I133" s="831" t="s">
        <v>1493</v>
      </c>
      <c r="J133" s="831" t="s">
        <v>1494</v>
      </c>
    </row>
    <row r="134" spans="2:10" ht="25">
      <c r="B134" s="826" t="s">
        <v>19</v>
      </c>
      <c r="C134" s="829" t="s">
        <v>1492</v>
      </c>
      <c r="D134" s="827" t="s">
        <v>1265</v>
      </c>
      <c r="E134" s="829" t="s">
        <v>513</v>
      </c>
      <c r="F134" s="829" t="s">
        <v>445</v>
      </c>
      <c r="G134" s="826" t="s">
        <v>86</v>
      </c>
      <c r="H134" s="826" t="s">
        <v>4959</v>
      </c>
      <c r="I134" s="831" t="s">
        <v>1493</v>
      </c>
      <c r="J134" s="831" t="s">
        <v>5471</v>
      </c>
    </row>
    <row r="135" spans="2:10" ht="25">
      <c r="B135" s="826" t="s">
        <v>19</v>
      </c>
      <c r="C135" s="829" t="s">
        <v>1492</v>
      </c>
      <c r="D135" s="827" t="s">
        <v>1265</v>
      </c>
      <c r="E135" s="829" t="s">
        <v>515</v>
      </c>
      <c r="F135" s="829" t="s">
        <v>447</v>
      </c>
      <c r="G135" s="826" t="s">
        <v>86</v>
      </c>
      <c r="H135" s="826" t="s">
        <v>4959</v>
      </c>
      <c r="I135" s="831" t="s">
        <v>1493</v>
      </c>
      <c r="J135" s="831" t="s">
        <v>1496</v>
      </c>
    </row>
    <row r="136" spans="2:10">
      <c r="B136" s="826" t="s">
        <v>19</v>
      </c>
      <c r="C136" s="829" t="s">
        <v>1504</v>
      </c>
      <c r="D136" s="827" t="s">
        <v>1021</v>
      </c>
      <c r="E136" s="826"/>
      <c r="F136" s="829" t="s">
        <v>1216</v>
      </c>
      <c r="G136" s="826" t="s">
        <v>21</v>
      </c>
      <c r="H136" s="826" t="s">
        <v>4959</v>
      </c>
      <c r="I136" s="831" t="s">
        <v>1505</v>
      </c>
      <c r="J136" s="831" t="s">
        <v>994</v>
      </c>
    </row>
    <row r="137" spans="2:10">
      <c r="B137" s="826" t="s">
        <v>19</v>
      </c>
      <c r="C137" s="829" t="s">
        <v>1506</v>
      </c>
      <c r="D137" s="827" t="s">
        <v>1021</v>
      </c>
      <c r="E137" s="826"/>
      <c r="F137" s="829" t="s">
        <v>1216</v>
      </c>
      <c r="G137" s="826" t="s">
        <v>21</v>
      </c>
      <c r="H137" s="826" t="s">
        <v>4959</v>
      </c>
      <c r="I137" s="831" t="s">
        <v>1507</v>
      </c>
      <c r="J137" s="831" t="s">
        <v>994</v>
      </c>
    </row>
    <row r="138" spans="2:10" ht="25">
      <c r="B138" s="826" t="s">
        <v>19</v>
      </c>
      <c r="C138" s="829" t="s">
        <v>1510</v>
      </c>
      <c r="D138" s="827" t="s">
        <v>1021</v>
      </c>
      <c r="E138" s="826"/>
      <c r="F138" s="829" t="s">
        <v>52</v>
      </c>
      <c r="G138" s="826" t="s">
        <v>21</v>
      </c>
      <c r="H138" s="826" t="s">
        <v>4959</v>
      </c>
      <c r="I138" s="831" t="s">
        <v>1511</v>
      </c>
      <c r="J138" s="831" t="s">
        <v>1512</v>
      </c>
    </row>
    <row r="139" spans="2:10" ht="25">
      <c r="B139" s="826" t="s">
        <v>19</v>
      </c>
      <c r="C139" s="829" t="s">
        <v>1510</v>
      </c>
      <c r="D139" s="827" t="s">
        <v>1265</v>
      </c>
      <c r="E139" s="829" t="s">
        <v>513</v>
      </c>
      <c r="F139" s="829" t="s">
        <v>445</v>
      </c>
      <c r="G139" s="826" t="s">
        <v>21</v>
      </c>
      <c r="H139" s="826" t="s">
        <v>4959</v>
      </c>
      <c r="I139" s="831" t="s">
        <v>1511</v>
      </c>
      <c r="J139" s="831" t="s">
        <v>5470</v>
      </c>
    </row>
    <row r="140" spans="2:10" ht="25">
      <c r="B140" s="826" t="s">
        <v>19</v>
      </c>
      <c r="C140" s="829" t="s">
        <v>1510</v>
      </c>
      <c r="D140" s="827" t="s">
        <v>1265</v>
      </c>
      <c r="E140" s="829" t="s">
        <v>515</v>
      </c>
      <c r="F140" s="829" t="s">
        <v>447</v>
      </c>
      <c r="G140" s="826" t="s">
        <v>21</v>
      </c>
      <c r="H140" s="826" t="s">
        <v>4959</v>
      </c>
      <c r="I140" s="831" t="s">
        <v>1511</v>
      </c>
      <c r="J140" s="831" t="s">
        <v>1512</v>
      </c>
    </row>
    <row r="141" spans="2:10">
      <c r="B141" s="826" t="s">
        <v>19</v>
      </c>
      <c r="C141" s="829" t="s">
        <v>1513</v>
      </c>
      <c r="D141" s="827" t="s">
        <v>1021</v>
      </c>
      <c r="E141" s="826"/>
      <c r="F141" s="829" t="s">
        <v>52</v>
      </c>
      <c r="G141" s="826" t="s">
        <v>21</v>
      </c>
      <c r="H141" s="826" t="s">
        <v>4959</v>
      </c>
      <c r="I141" s="831" t="s">
        <v>1509</v>
      </c>
      <c r="J141" s="831" t="s">
        <v>1512</v>
      </c>
    </row>
    <row r="142" spans="2:10" ht="25">
      <c r="B142" s="826" t="s">
        <v>19</v>
      </c>
      <c r="C142" s="829" t="s">
        <v>1513</v>
      </c>
      <c r="D142" s="827" t="s">
        <v>1265</v>
      </c>
      <c r="E142" s="829" t="s">
        <v>513</v>
      </c>
      <c r="F142" s="829" t="s">
        <v>445</v>
      </c>
      <c r="G142" s="826" t="s">
        <v>21</v>
      </c>
      <c r="H142" s="826" t="s">
        <v>4959</v>
      </c>
      <c r="I142" s="831" t="s">
        <v>1509</v>
      </c>
      <c r="J142" s="831" t="s">
        <v>5471</v>
      </c>
    </row>
    <row r="143" spans="2:10" ht="25">
      <c r="B143" s="826" t="s">
        <v>19</v>
      </c>
      <c r="C143" s="829" t="s">
        <v>1513</v>
      </c>
      <c r="D143" s="827" t="s">
        <v>1265</v>
      </c>
      <c r="E143" s="829" t="s">
        <v>515</v>
      </c>
      <c r="F143" s="829" t="s">
        <v>447</v>
      </c>
      <c r="G143" s="826" t="s">
        <v>21</v>
      </c>
      <c r="H143" s="826" t="s">
        <v>4959</v>
      </c>
      <c r="I143" s="831" t="s">
        <v>1509</v>
      </c>
      <c r="J143" s="831" t="s">
        <v>1515</v>
      </c>
    </row>
    <row r="144" spans="2:10" ht="25">
      <c r="B144" s="826" t="s">
        <v>19</v>
      </c>
      <c r="C144" s="829" t="s">
        <v>1516</v>
      </c>
      <c r="D144" s="827" t="s">
        <v>1021</v>
      </c>
      <c r="E144" s="829"/>
      <c r="F144" s="829" t="s">
        <v>1519</v>
      </c>
      <c r="G144" s="826" t="s">
        <v>86</v>
      </c>
      <c r="H144" s="826" t="s">
        <v>4959</v>
      </c>
      <c r="I144" s="831" t="s">
        <v>1518</v>
      </c>
      <c r="J144" s="831" t="s">
        <v>1520</v>
      </c>
    </row>
    <row r="145" spans="2:10" ht="25">
      <c r="B145" s="826" t="s">
        <v>19</v>
      </c>
      <c r="C145" s="829" t="s">
        <v>1521</v>
      </c>
      <c r="D145" s="827" t="s">
        <v>1021</v>
      </c>
      <c r="E145" s="829"/>
      <c r="F145" s="829" t="s">
        <v>1519</v>
      </c>
      <c r="G145" s="826" t="s">
        <v>86</v>
      </c>
      <c r="H145" s="826" t="s">
        <v>4959</v>
      </c>
      <c r="I145" s="831" t="s">
        <v>1522</v>
      </c>
      <c r="J145" s="831" t="s">
        <v>1520</v>
      </c>
    </row>
    <row r="146" spans="2:10" ht="25">
      <c r="B146" s="826" t="s">
        <v>19</v>
      </c>
      <c r="C146" s="829" t="s">
        <v>1523</v>
      </c>
      <c r="D146" s="826" t="s">
        <v>1021</v>
      </c>
      <c r="E146" s="826"/>
      <c r="F146" s="829" t="s">
        <v>1519</v>
      </c>
      <c r="G146" s="829" t="s">
        <v>86</v>
      </c>
      <c r="H146" s="826" t="s">
        <v>4959</v>
      </c>
      <c r="I146" s="831" t="s">
        <v>1524</v>
      </c>
      <c r="J146" s="831" t="s">
        <v>5472</v>
      </c>
    </row>
    <row r="147" spans="2:10" ht="25">
      <c r="B147" s="826" t="s">
        <v>19</v>
      </c>
      <c r="C147" s="829" t="s">
        <v>1526</v>
      </c>
      <c r="D147" s="826" t="s">
        <v>1021</v>
      </c>
      <c r="E147" s="826"/>
      <c r="F147" s="829" t="s">
        <v>1519</v>
      </c>
      <c r="G147" s="829" t="s">
        <v>86</v>
      </c>
      <c r="H147" s="826" t="s">
        <v>4959</v>
      </c>
      <c r="I147" s="831" t="s">
        <v>1527</v>
      </c>
      <c r="J147" s="831" t="s">
        <v>5472</v>
      </c>
    </row>
    <row r="148" spans="2:10" ht="25">
      <c r="B148" s="826" t="s">
        <v>19</v>
      </c>
      <c r="C148" s="829" t="s">
        <v>1530</v>
      </c>
      <c r="D148" s="826" t="s">
        <v>1021</v>
      </c>
      <c r="E148" s="826"/>
      <c r="F148" s="829" t="s">
        <v>1519</v>
      </c>
      <c r="G148" s="829" t="s">
        <v>86</v>
      </c>
      <c r="H148" s="826" t="s">
        <v>4959</v>
      </c>
      <c r="I148" s="831" t="s">
        <v>1531</v>
      </c>
      <c r="J148" s="831" t="s">
        <v>5472</v>
      </c>
    </row>
    <row r="149" spans="2:10" ht="25">
      <c r="B149" s="826" t="s">
        <v>19</v>
      </c>
      <c r="C149" s="829" t="s">
        <v>1532</v>
      </c>
      <c r="D149" s="826" t="s">
        <v>1021</v>
      </c>
      <c r="E149" s="826"/>
      <c r="F149" s="829" t="s">
        <v>1519</v>
      </c>
      <c r="G149" s="829" t="s">
        <v>86</v>
      </c>
      <c r="H149" s="826" t="s">
        <v>4959</v>
      </c>
      <c r="I149" s="831" t="s">
        <v>1531</v>
      </c>
      <c r="J149" s="831" t="s">
        <v>5472</v>
      </c>
    </row>
    <row r="150" spans="2:10" ht="25">
      <c r="B150" s="826" t="s">
        <v>19</v>
      </c>
      <c r="C150" s="829" t="s">
        <v>1535</v>
      </c>
      <c r="D150" s="826" t="s">
        <v>1021</v>
      </c>
      <c r="E150" s="826"/>
      <c r="F150" s="829" t="s">
        <v>1519</v>
      </c>
      <c r="G150" s="829" t="s">
        <v>86</v>
      </c>
      <c r="H150" s="826" t="s">
        <v>4959</v>
      </c>
      <c r="I150" s="831" t="s">
        <v>1536</v>
      </c>
      <c r="J150" s="831" t="s">
        <v>5472</v>
      </c>
    </row>
    <row r="151" spans="2:10" ht="25">
      <c r="B151" s="826" t="s">
        <v>19</v>
      </c>
      <c r="C151" s="829" t="s">
        <v>1537</v>
      </c>
      <c r="D151" s="826" t="s">
        <v>1021</v>
      </c>
      <c r="E151" s="826"/>
      <c r="F151" s="829" t="s">
        <v>1519</v>
      </c>
      <c r="G151" s="829" t="s">
        <v>86</v>
      </c>
      <c r="H151" s="826" t="s">
        <v>4959</v>
      </c>
      <c r="I151" s="831" t="s">
        <v>1538</v>
      </c>
      <c r="J151" s="831" t="s">
        <v>5472</v>
      </c>
    </row>
    <row r="152" spans="2:10" ht="25">
      <c r="B152" s="826" t="s">
        <v>19</v>
      </c>
      <c r="C152" s="829" t="s">
        <v>1571</v>
      </c>
      <c r="D152" s="827" t="s">
        <v>1021</v>
      </c>
      <c r="E152" s="826"/>
      <c r="F152" s="829" t="s">
        <v>1519</v>
      </c>
      <c r="G152" s="829" t="s">
        <v>86</v>
      </c>
      <c r="H152" s="826" t="s">
        <v>4959</v>
      </c>
      <c r="I152" s="831" t="s">
        <v>1572</v>
      </c>
      <c r="J152" s="831" t="s">
        <v>5473</v>
      </c>
    </row>
    <row r="153" spans="2:10" ht="25">
      <c r="B153" s="826" t="s">
        <v>19</v>
      </c>
      <c r="C153" s="829" t="s">
        <v>1576</v>
      </c>
      <c r="D153" s="827" t="s">
        <v>1021</v>
      </c>
      <c r="E153" s="826"/>
      <c r="F153" s="829" t="s">
        <v>1519</v>
      </c>
      <c r="G153" s="829" t="s">
        <v>86</v>
      </c>
      <c r="H153" s="826" t="s">
        <v>4959</v>
      </c>
      <c r="I153" s="831" t="s">
        <v>1577</v>
      </c>
      <c r="J153" s="831" t="s">
        <v>5474</v>
      </c>
    </row>
    <row r="154" spans="2:10" ht="25">
      <c r="B154" s="826" t="s">
        <v>19</v>
      </c>
      <c r="C154" s="829" t="s">
        <v>1580</v>
      </c>
      <c r="D154" s="827" t="s">
        <v>1021</v>
      </c>
      <c r="E154" s="826"/>
      <c r="F154" s="829" t="s">
        <v>1519</v>
      </c>
      <c r="G154" s="829" t="s">
        <v>86</v>
      </c>
      <c r="H154" s="826" t="s">
        <v>4959</v>
      </c>
      <c r="I154" s="831" t="s">
        <v>1581</v>
      </c>
      <c r="J154" s="831" t="s">
        <v>5475</v>
      </c>
    </row>
    <row r="155" spans="2:10" ht="25">
      <c r="B155" s="826" t="s">
        <v>19</v>
      </c>
      <c r="C155" s="829" t="s">
        <v>1585</v>
      </c>
      <c r="D155" s="827" t="s">
        <v>1021</v>
      </c>
      <c r="E155" s="826"/>
      <c r="F155" s="829" t="s">
        <v>1519</v>
      </c>
      <c r="G155" s="829" t="s">
        <v>86</v>
      </c>
      <c r="H155" s="826" t="s">
        <v>4959</v>
      </c>
      <c r="I155" s="831" t="s">
        <v>1586</v>
      </c>
      <c r="J155" s="831" t="s">
        <v>5474</v>
      </c>
    </row>
    <row r="156" spans="2:10" ht="25">
      <c r="B156" s="826" t="s">
        <v>19</v>
      </c>
      <c r="C156" s="829" t="s">
        <v>1589</v>
      </c>
      <c r="D156" s="827" t="s">
        <v>1021</v>
      </c>
      <c r="E156" s="826"/>
      <c r="F156" s="829" t="s">
        <v>1519</v>
      </c>
      <c r="G156" s="829" t="s">
        <v>86</v>
      </c>
      <c r="H156" s="826" t="s">
        <v>4959</v>
      </c>
      <c r="I156" s="831" t="s">
        <v>1592</v>
      </c>
      <c r="J156" s="831" t="s">
        <v>5474</v>
      </c>
    </row>
    <row r="157" spans="2:10" ht="25">
      <c r="B157" s="826" t="s">
        <v>19</v>
      </c>
      <c r="C157" s="829" t="s">
        <v>1593</v>
      </c>
      <c r="D157" s="827" t="s">
        <v>1021</v>
      </c>
      <c r="E157" s="826"/>
      <c r="F157" s="829" t="s">
        <v>1519</v>
      </c>
      <c r="G157" s="829" t="s">
        <v>86</v>
      </c>
      <c r="H157" s="826" t="s">
        <v>4959</v>
      </c>
      <c r="I157" s="831" t="s">
        <v>1594</v>
      </c>
      <c r="J157" s="831" t="s">
        <v>5474</v>
      </c>
    </row>
    <row r="158" spans="2:10" ht="25">
      <c r="B158" s="826" t="s">
        <v>19</v>
      </c>
      <c r="C158" s="829" t="s">
        <v>1595</v>
      </c>
      <c r="D158" s="827" t="s">
        <v>1021</v>
      </c>
      <c r="E158" s="826"/>
      <c r="F158" s="829" t="s">
        <v>1519</v>
      </c>
      <c r="G158" s="829" t="s">
        <v>86</v>
      </c>
      <c r="H158" s="826" t="s">
        <v>4959</v>
      </c>
      <c r="I158" s="831" t="s">
        <v>1596</v>
      </c>
      <c r="J158" s="831" t="s">
        <v>5476</v>
      </c>
    </row>
    <row r="159" spans="2:10" ht="25">
      <c r="B159" s="826" t="s">
        <v>19</v>
      </c>
      <c r="C159" s="829" t="s">
        <v>1599</v>
      </c>
      <c r="D159" s="827" t="s">
        <v>1021</v>
      </c>
      <c r="E159" s="826"/>
      <c r="F159" s="829" t="s">
        <v>1519</v>
      </c>
      <c r="G159" s="829" t="s">
        <v>86</v>
      </c>
      <c r="H159" s="826" t="s">
        <v>4959</v>
      </c>
      <c r="I159" s="831" t="s">
        <v>1600</v>
      </c>
      <c r="J159" s="831" t="s">
        <v>5474</v>
      </c>
    </row>
    <row r="160" spans="2:10" ht="37.5">
      <c r="B160" s="826" t="s">
        <v>19</v>
      </c>
      <c r="C160" s="829" t="s">
        <v>1601</v>
      </c>
      <c r="D160" s="827" t="s">
        <v>1021</v>
      </c>
      <c r="E160" s="826"/>
      <c r="F160" s="829" t="s">
        <v>52</v>
      </c>
      <c r="G160" s="826" t="s">
        <v>86</v>
      </c>
      <c r="H160" s="826" t="s">
        <v>4959</v>
      </c>
      <c r="I160" s="831" t="s">
        <v>5477</v>
      </c>
      <c r="J160" s="831" t="s">
        <v>5478</v>
      </c>
    </row>
    <row r="161" spans="2:10" ht="37.5">
      <c r="B161" s="826" t="s">
        <v>19</v>
      </c>
      <c r="C161" s="829" t="s">
        <v>1601</v>
      </c>
      <c r="D161" s="827" t="s">
        <v>1021</v>
      </c>
      <c r="E161" s="826"/>
      <c r="F161" s="829" t="s">
        <v>1519</v>
      </c>
      <c r="G161" s="829" t="s">
        <v>86</v>
      </c>
      <c r="H161" s="826" t="s">
        <v>4959</v>
      </c>
      <c r="I161" s="831" t="s">
        <v>1603</v>
      </c>
      <c r="J161" s="831" t="s">
        <v>5479</v>
      </c>
    </row>
    <row r="162" spans="2:10" ht="37.5">
      <c r="B162" s="826" t="s">
        <v>19</v>
      </c>
      <c r="C162" s="829" t="s">
        <v>1601</v>
      </c>
      <c r="D162" s="827" t="s">
        <v>1265</v>
      </c>
      <c r="E162" s="837" t="s">
        <v>515</v>
      </c>
      <c r="F162" s="829" t="s">
        <v>447</v>
      </c>
      <c r="G162" s="826" t="s">
        <v>86</v>
      </c>
      <c r="H162" s="826" t="s">
        <v>4959</v>
      </c>
      <c r="I162" s="831" t="s">
        <v>5480</v>
      </c>
      <c r="J162" s="831" t="s">
        <v>5481</v>
      </c>
    </row>
    <row r="163" spans="2:10" ht="37.5">
      <c r="B163" s="826" t="s">
        <v>19</v>
      </c>
      <c r="C163" s="829" t="s">
        <v>1604</v>
      </c>
      <c r="D163" s="827" t="s">
        <v>1021</v>
      </c>
      <c r="E163" s="826"/>
      <c r="F163" s="829" t="s">
        <v>1519</v>
      </c>
      <c r="G163" s="829" t="s">
        <v>86</v>
      </c>
      <c r="H163" s="826" t="s">
        <v>4959</v>
      </c>
      <c r="I163" s="831" t="s">
        <v>1605</v>
      </c>
      <c r="J163" s="831" t="s">
        <v>5482</v>
      </c>
    </row>
    <row r="164" spans="2:10" ht="37.5">
      <c r="B164" s="826" t="s">
        <v>19</v>
      </c>
      <c r="C164" s="829" t="s">
        <v>1608</v>
      </c>
      <c r="D164" s="827" t="s">
        <v>1021</v>
      </c>
      <c r="E164" s="826"/>
      <c r="F164" s="829" t="s">
        <v>1519</v>
      </c>
      <c r="G164" s="829" t="s">
        <v>86</v>
      </c>
      <c r="H164" s="826" t="s">
        <v>4959</v>
      </c>
      <c r="I164" s="831" t="s">
        <v>1609</v>
      </c>
      <c r="J164" s="831" t="s">
        <v>5483</v>
      </c>
    </row>
    <row r="165" spans="2:10" ht="50">
      <c r="B165" s="826" t="s">
        <v>19</v>
      </c>
      <c r="C165" s="829" t="s">
        <v>1613</v>
      </c>
      <c r="D165" s="827" t="s">
        <v>1021</v>
      </c>
      <c r="E165" s="826"/>
      <c r="F165" s="829" t="s">
        <v>1519</v>
      </c>
      <c r="G165" s="829" t="s">
        <v>86</v>
      </c>
      <c r="H165" s="826" t="s">
        <v>4959</v>
      </c>
      <c r="I165" s="831" t="s">
        <v>1614</v>
      </c>
      <c r="J165" s="831" t="s">
        <v>5484</v>
      </c>
    </row>
    <row r="166" spans="2:10" ht="37.5">
      <c r="B166" s="826" t="s">
        <v>19</v>
      </c>
      <c r="C166" s="829" t="s">
        <v>1617</v>
      </c>
      <c r="D166" s="827" t="s">
        <v>1021</v>
      </c>
      <c r="E166" s="826"/>
      <c r="F166" s="829" t="s">
        <v>1519</v>
      </c>
      <c r="G166" s="829" t="s">
        <v>86</v>
      </c>
      <c r="H166" s="826" t="s">
        <v>4959</v>
      </c>
      <c r="I166" s="831" t="s">
        <v>1618</v>
      </c>
      <c r="J166" s="831" t="s">
        <v>5485</v>
      </c>
    </row>
    <row r="167" spans="2:10" ht="68.5">
      <c r="B167" s="826" t="s">
        <v>19</v>
      </c>
      <c r="C167" s="829" t="s">
        <v>1644</v>
      </c>
      <c r="D167" s="827" t="s">
        <v>1021</v>
      </c>
      <c r="E167" s="826"/>
      <c r="F167" s="829"/>
      <c r="G167" s="826" t="s">
        <v>86</v>
      </c>
      <c r="H167" s="826" t="s">
        <v>4959</v>
      </c>
      <c r="I167" s="831" t="s">
        <v>1645</v>
      </c>
      <c r="J167" s="831" t="s">
        <v>5486</v>
      </c>
    </row>
    <row r="168" spans="2:10" ht="68.5">
      <c r="B168" s="826" t="s">
        <v>19</v>
      </c>
      <c r="C168" s="829" t="s">
        <v>1644</v>
      </c>
      <c r="D168" s="827" t="s">
        <v>1021</v>
      </c>
      <c r="E168" s="826"/>
      <c r="F168" s="829" t="s">
        <v>466</v>
      </c>
      <c r="G168" s="826" t="s">
        <v>86</v>
      </c>
      <c r="H168" s="826" t="s">
        <v>4959</v>
      </c>
      <c r="I168" s="831" t="s">
        <v>1647</v>
      </c>
      <c r="J168" s="831" t="s">
        <v>5486</v>
      </c>
    </row>
    <row r="169" spans="2:10" ht="68.5">
      <c r="B169" s="826" t="s">
        <v>19</v>
      </c>
      <c r="C169" s="829" t="s">
        <v>1649</v>
      </c>
      <c r="D169" s="827" t="s">
        <v>1021</v>
      </c>
      <c r="E169" s="826"/>
      <c r="F169" s="829"/>
      <c r="G169" s="826" t="s">
        <v>86</v>
      </c>
      <c r="H169" s="826" t="s">
        <v>4959</v>
      </c>
      <c r="I169" s="831" t="s">
        <v>1650</v>
      </c>
      <c r="J169" s="831" t="s">
        <v>5486</v>
      </c>
    </row>
    <row r="170" spans="2:10" ht="68.5">
      <c r="B170" s="826" t="s">
        <v>19</v>
      </c>
      <c r="C170" s="829" t="s">
        <v>1649</v>
      </c>
      <c r="D170" s="827" t="s">
        <v>1021</v>
      </c>
      <c r="E170" s="826"/>
      <c r="F170" s="829" t="s">
        <v>466</v>
      </c>
      <c r="G170" s="826" t="s">
        <v>86</v>
      </c>
      <c r="H170" s="826" t="s">
        <v>4959</v>
      </c>
      <c r="I170" s="831" t="s">
        <v>1651</v>
      </c>
      <c r="J170" s="831" t="s">
        <v>5486</v>
      </c>
    </row>
    <row r="171" spans="2:10" ht="25">
      <c r="B171" s="829" t="s">
        <v>46</v>
      </c>
      <c r="C171" s="829" t="s">
        <v>1741</v>
      </c>
      <c r="D171" s="827" t="s">
        <v>1021</v>
      </c>
      <c r="E171" s="826"/>
      <c r="F171" s="1678" t="s">
        <v>52</v>
      </c>
      <c r="G171" s="829" t="s">
        <v>86</v>
      </c>
      <c r="H171" s="826" t="s">
        <v>4959</v>
      </c>
      <c r="I171" s="831" t="s">
        <v>1743</v>
      </c>
      <c r="J171" s="831" t="s">
        <v>5487</v>
      </c>
    </row>
    <row r="172" spans="2:10" ht="25">
      <c r="B172" s="826" t="s">
        <v>19</v>
      </c>
      <c r="C172" s="829" t="s">
        <v>1863</v>
      </c>
      <c r="D172" s="827" t="s">
        <v>1021</v>
      </c>
      <c r="E172" s="826"/>
      <c r="F172" s="829" t="s">
        <v>52</v>
      </c>
      <c r="G172" s="829" t="s">
        <v>86</v>
      </c>
      <c r="H172" s="826" t="s">
        <v>4959</v>
      </c>
      <c r="I172" s="831" t="s">
        <v>5488</v>
      </c>
      <c r="J172" s="831" t="s">
        <v>1865</v>
      </c>
    </row>
    <row r="173" spans="2:10" ht="25">
      <c r="B173" s="826" t="s">
        <v>19</v>
      </c>
      <c r="C173" s="829" t="s">
        <v>1863</v>
      </c>
      <c r="D173" s="827" t="s">
        <v>1265</v>
      </c>
      <c r="E173" s="837" t="s">
        <v>513</v>
      </c>
      <c r="F173" s="829" t="s">
        <v>445</v>
      </c>
      <c r="G173" s="829" t="s">
        <v>86</v>
      </c>
      <c r="H173" s="826" t="s">
        <v>4959</v>
      </c>
      <c r="I173" s="831" t="s">
        <v>5488</v>
      </c>
      <c r="J173" s="831" t="s">
        <v>5471</v>
      </c>
    </row>
    <row r="174" spans="2:10" ht="23">
      <c r="B174" s="826" t="s">
        <v>19</v>
      </c>
      <c r="C174" s="829" t="s">
        <v>1863</v>
      </c>
      <c r="D174" s="827" t="s">
        <v>1265</v>
      </c>
      <c r="E174" s="837" t="s">
        <v>515</v>
      </c>
      <c r="F174" s="829" t="s">
        <v>447</v>
      </c>
      <c r="G174" s="829" t="s">
        <v>86</v>
      </c>
      <c r="H174" s="826" t="s">
        <v>4959</v>
      </c>
      <c r="I174" s="831" t="s">
        <v>5488</v>
      </c>
      <c r="J174" s="831" t="s">
        <v>1549</v>
      </c>
    </row>
    <row r="175" spans="2:10" ht="37.5">
      <c r="B175" s="826" t="s">
        <v>19</v>
      </c>
      <c r="C175" s="829" t="s">
        <v>1877</v>
      </c>
      <c r="D175" s="827" t="s">
        <v>1021</v>
      </c>
      <c r="E175" s="826"/>
      <c r="F175" s="829" t="s">
        <v>1519</v>
      </c>
      <c r="G175" s="826" t="s">
        <v>86</v>
      </c>
      <c r="H175" s="826" t="s">
        <v>4959</v>
      </c>
      <c r="I175" s="831" t="s">
        <v>1881</v>
      </c>
      <c r="J175" s="831" t="s">
        <v>5489</v>
      </c>
    </row>
    <row r="176" spans="2:10" ht="50">
      <c r="B176" s="826" t="s">
        <v>19</v>
      </c>
      <c r="C176" s="829" t="s">
        <v>1884</v>
      </c>
      <c r="D176" s="827" t="s">
        <v>1021</v>
      </c>
      <c r="E176" s="826"/>
      <c r="F176" s="829" t="s">
        <v>1519</v>
      </c>
      <c r="G176" s="826" t="s">
        <v>86</v>
      </c>
      <c r="H176" s="826" t="s">
        <v>4959</v>
      </c>
      <c r="I176" s="831" t="s">
        <v>1893</v>
      </c>
      <c r="J176" s="831" t="s">
        <v>5490</v>
      </c>
    </row>
    <row r="177" spans="2:10" ht="50">
      <c r="B177" s="826" t="s">
        <v>19</v>
      </c>
      <c r="C177" s="829" t="s">
        <v>1884</v>
      </c>
      <c r="D177" s="827" t="s">
        <v>465</v>
      </c>
      <c r="E177" s="826"/>
      <c r="F177" s="829" t="s">
        <v>1888</v>
      </c>
      <c r="G177" s="826" t="s">
        <v>86</v>
      </c>
      <c r="H177" s="826" t="s">
        <v>4959</v>
      </c>
      <c r="I177" s="831" t="s">
        <v>1893</v>
      </c>
      <c r="J177" s="831" t="s">
        <v>5491</v>
      </c>
    </row>
    <row r="178" spans="2:10" ht="50">
      <c r="B178" s="826" t="s">
        <v>19</v>
      </c>
      <c r="C178" s="829" t="s">
        <v>1896</v>
      </c>
      <c r="D178" s="827" t="s">
        <v>1021</v>
      </c>
      <c r="E178" s="826"/>
      <c r="F178" s="829" t="s">
        <v>1519</v>
      </c>
      <c r="G178" s="826" t="s">
        <v>86</v>
      </c>
      <c r="H178" s="826" t="s">
        <v>4959</v>
      </c>
      <c r="I178" s="831" t="s">
        <v>1901</v>
      </c>
      <c r="J178" s="831" t="s">
        <v>5492</v>
      </c>
    </row>
    <row r="179" spans="2:10" ht="50">
      <c r="B179" s="826" t="s">
        <v>19</v>
      </c>
      <c r="C179" s="829" t="s">
        <v>1908</v>
      </c>
      <c r="D179" s="827" t="s">
        <v>465</v>
      </c>
      <c r="E179" s="826"/>
      <c r="F179" s="829" t="s">
        <v>468</v>
      </c>
      <c r="G179" s="826" t="s">
        <v>86</v>
      </c>
      <c r="H179" s="826" t="s">
        <v>4959</v>
      </c>
      <c r="I179" s="831" t="s">
        <v>1909</v>
      </c>
      <c r="J179" s="831" t="s">
        <v>5493</v>
      </c>
    </row>
    <row r="180" spans="2:10" ht="37.5">
      <c r="B180" s="826" t="s">
        <v>19</v>
      </c>
      <c r="C180" s="829" t="s">
        <v>1908</v>
      </c>
      <c r="D180" s="827" t="s">
        <v>465</v>
      </c>
      <c r="E180" s="826"/>
      <c r="F180" s="829" t="s">
        <v>1216</v>
      </c>
      <c r="G180" s="826" t="s">
        <v>86</v>
      </c>
      <c r="H180" s="826" t="s">
        <v>4959</v>
      </c>
      <c r="I180" s="831" t="s">
        <v>1909</v>
      </c>
      <c r="J180" s="831" t="s">
        <v>5494</v>
      </c>
    </row>
    <row r="181" spans="2:10" ht="25">
      <c r="B181" s="826" t="s">
        <v>19</v>
      </c>
      <c r="C181" s="829" t="s">
        <v>1915</v>
      </c>
      <c r="D181" s="827" t="s">
        <v>465</v>
      </c>
      <c r="E181" s="826"/>
      <c r="F181" s="829" t="s">
        <v>52</v>
      </c>
      <c r="G181" s="826" t="s">
        <v>86</v>
      </c>
      <c r="H181" s="826" t="s">
        <v>4959</v>
      </c>
      <c r="I181" s="831" t="s">
        <v>1919</v>
      </c>
      <c r="J181" s="831" t="s">
        <v>2100</v>
      </c>
    </row>
    <row r="182" spans="2:10" ht="25">
      <c r="B182" s="826" t="s">
        <v>19</v>
      </c>
      <c r="C182" s="829" t="s">
        <v>1915</v>
      </c>
      <c r="D182" s="827" t="s">
        <v>465</v>
      </c>
      <c r="E182" s="826"/>
      <c r="F182" s="829" t="s">
        <v>1519</v>
      </c>
      <c r="G182" s="826" t="s">
        <v>86</v>
      </c>
      <c r="H182" s="826" t="s">
        <v>4959</v>
      </c>
      <c r="I182" s="831" t="s">
        <v>1919</v>
      </c>
      <c r="J182" s="831" t="s">
        <v>2100</v>
      </c>
    </row>
    <row r="183" spans="2:10" ht="25">
      <c r="B183" s="826" t="s">
        <v>19</v>
      </c>
      <c r="C183" s="829" t="s">
        <v>1922</v>
      </c>
      <c r="D183" s="827" t="s">
        <v>465</v>
      </c>
      <c r="E183" s="826"/>
      <c r="F183" s="829" t="s">
        <v>52</v>
      </c>
      <c r="G183" s="826" t="s">
        <v>86</v>
      </c>
      <c r="H183" s="826" t="s">
        <v>4959</v>
      </c>
      <c r="I183" s="831" t="s">
        <v>1925</v>
      </c>
      <c r="J183" s="831" t="s">
        <v>2100</v>
      </c>
    </row>
    <row r="184" spans="2:10" ht="25">
      <c r="B184" s="826" t="s">
        <v>19</v>
      </c>
      <c r="C184" s="829" t="s">
        <v>1922</v>
      </c>
      <c r="D184" s="827" t="s">
        <v>465</v>
      </c>
      <c r="E184" s="826"/>
      <c r="F184" s="829" t="s">
        <v>1519</v>
      </c>
      <c r="G184" s="826" t="s">
        <v>86</v>
      </c>
      <c r="H184" s="826" t="s">
        <v>4959</v>
      </c>
      <c r="I184" s="831" t="s">
        <v>1925</v>
      </c>
      <c r="J184" s="831" t="s">
        <v>2100</v>
      </c>
    </row>
    <row r="185" spans="2:10" ht="25">
      <c r="B185" s="826" t="s">
        <v>19</v>
      </c>
      <c r="C185" s="829" t="s">
        <v>1928</v>
      </c>
      <c r="D185" s="827" t="s">
        <v>1021</v>
      </c>
      <c r="E185" s="826"/>
      <c r="F185" s="829" t="s">
        <v>52</v>
      </c>
      <c r="G185" s="826" t="s">
        <v>86</v>
      </c>
      <c r="H185" s="826" t="s">
        <v>4959</v>
      </c>
      <c r="I185" s="831" t="s">
        <v>5495</v>
      </c>
      <c r="J185" s="831" t="s">
        <v>2100</v>
      </c>
    </row>
    <row r="186" spans="2:10" ht="25">
      <c r="B186" s="826" t="s">
        <v>19</v>
      </c>
      <c r="C186" s="829" t="s">
        <v>1930</v>
      </c>
      <c r="D186" s="827" t="s">
        <v>1021</v>
      </c>
      <c r="E186" s="826"/>
      <c r="F186" s="829" t="s">
        <v>52</v>
      </c>
      <c r="G186" s="826" t="s">
        <v>86</v>
      </c>
      <c r="H186" s="826" t="s">
        <v>4959</v>
      </c>
      <c r="I186" s="831" t="s">
        <v>5496</v>
      </c>
      <c r="J186" s="831" t="s">
        <v>2100</v>
      </c>
    </row>
    <row r="187" spans="2:10">
      <c r="B187" s="826" t="s">
        <v>19</v>
      </c>
      <c r="C187" s="829" t="s">
        <v>2028</v>
      </c>
      <c r="D187" s="827" t="s">
        <v>1021</v>
      </c>
      <c r="E187" s="826"/>
      <c r="F187" s="829"/>
      <c r="G187" s="829" t="s">
        <v>36</v>
      </c>
      <c r="H187" s="826" t="s">
        <v>4959</v>
      </c>
      <c r="I187" s="831" t="s">
        <v>2029</v>
      </c>
      <c r="J187" s="831" t="s">
        <v>2030</v>
      </c>
    </row>
    <row r="188" spans="2:10">
      <c r="B188" s="826" t="s">
        <v>19</v>
      </c>
      <c r="C188" s="829" t="s">
        <v>2038</v>
      </c>
      <c r="D188" s="827" t="s">
        <v>32</v>
      </c>
      <c r="E188" s="826"/>
      <c r="F188" s="829"/>
      <c r="G188" s="826" t="s">
        <v>21</v>
      </c>
      <c r="H188" s="826" t="s">
        <v>4959</v>
      </c>
      <c r="I188" s="831" t="s">
        <v>2039</v>
      </c>
      <c r="J188" s="831" t="s">
        <v>2040</v>
      </c>
    </row>
    <row r="189" spans="2:10" ht="37.5">
      <c r="B189" s="826" t="s">
        <v>19</v>
      </c>
      <c r="C189" s="829" t="s">
        <v>2081</v>
      </c>
      <c r="D189" s="827" t="s">
        <v>1021</v>
      </c>
      <c r="E189" s="826"/>
      <c r="F189" s="829" t="s">
        <v>52</v>
      </c>
      <c r="G189" s="826" t="s">
        <v>86</v>
      </c>
      <c r="H189" s="826" t="s">
        <v>4959</v>
      </c>
      <c r="I189" s="831" t="s">
        <v>2082</v>
      </c>
      <c r="J189" s="831" t="s">
        <v>5497</v>
      </c>
    </row>
    <row r="190" spans="2:10" ht="25">
      <c r="B190" s="826" t="s">
        <v>19</v>
      </c>
      <c r="C190" s="829" t="s">
        <v>2149</v>
      </c>
      <c r="D190" s="827" t="s">
        <v>1021</v>
      </c>
      <c r="E190" s="826"/>
      <c r="F190" s="829"/>
      <c r="G190" s="829" t="s">
        <v>86</v>
      </c>
      <c r="H190" s="826" t="s">
        <v>4959</v>
      </c>
      <c r="I190" s="831" t="s">
        <v>5498</v>
      </c>
      <c r="J190" s="831" t="s">
        <v>2151</v>
      </c>
    </row>
    <row r="191" spans="2:10" ht="37.5">
      <c r="B191" s="826" t="s">
        <v>2318</v>
      </c>
      <c r="C191" s="829" t="s">
        <v>2176</v>
      </c>
      <c r="D191" s="839" t="s">
        <v>465</v>
      </c>
      <c r="E191" s="826"/>
      <c r="F191" s="829" t="s">
        <v>2189</v>
      </c>
      <c r="G191" s="826" t="s">
        <v>36</v>
      </c>
      <c r="H191" s="829" t="s">
        <v>4964</v>
      </c>
      <c r="I191" s="831" t="s">
        <v>2181</v>
      </c>
      <c r="J191" s="831" t="s">
        <v>5499</v>
      </c>
    </row>
    <row r="192" spans="2:10" ht="25">
      <c r="B192" s="826" t="s">
        <v>2318</v>
      </c>
      <c r="C192" s="826" t="s">
        <v>2286</v>
      </c>
      <c r="D192" s="828" t="s">
        <v>465</v>
      </c>
      <c r="E192" s="826"/>
      <c r="F192" s="829" t="s">
        <v>5003</v>
      </c>
      <c r="G192" s="826" t="s">
        <v>36</v>
      </c>
      <c r="H192" s="829" t="s">
        <v>4964</v>
      </c>
      <c r="I192" s="831" t="s">
        <v>2288</v>
      </c>
      <c r="J192" s="831" t="s">
        <v>5004</v>
      </c>
    </row>
    <row r="193" spans="2:10">
      <c r="B193" s="826" t="s">
        <v>2318</v>
      </c>
      <c r="C193" s="826" t="s">
        <v>2308</v>
      </c>
      <c r="D193" s="826" t="s">
        <v>465</v>
      </c>
      <c r="E193" s="826"/>
      <c r="F193" s="829" t="s">
        <v>468</v>
      </c>
      <c r="G193" s="826" t="s">
        <v>36</v>
      </c>
      <c r="H193" s="829" t="s">
        <v>4964</v>
      </c>
      <c r="I193" s="831" t="s">
        <v>2309</v>
      </c>
      <c r="J193" s="831" t="s">
        <v>3062</v>
      </c>
    </row>
    <row r="194" spans="2:10" ht="37.5">
      <c r="B194" s="826" t="s">
        <v>2318</v>
      </c>
      <c r="C194" s="829" t="s">
        <v>2392</v>
      </c>
      <c r="D194" s="839" t="s">
        <v>465</v>
      </c>
      <c r="E194" s="826"/>
      <c r="F194" s="829" t="s">
        <v>2264</v>
      </c>
      <c r="G194" s="826" t="s">
        <v>86</v>
      </c>
      <c r="H194" s="829" t="s">
        <v>4964</v>
      </c>
      <c r="I194" s="831" t="s">
        <v>2393</v>
      </c>
      <c r="J194" s="840" t="s">
        <v>5500</v>
      </c>
    </row>
    <row r="195" spans="2:10" ht="37.5">
      <c r="B195" s="826" t="s">
        <v>2318</v>
      </c>
      <c r="C195" s="829" t="s">
        <v>2392</v>
      </c>
      <c r="D195" s="827" t="s">
        <v>512</v>
      </c>
      <c r="E195" s="829" t="s">
        <v>513</v>
      </c>
      <c r="F195" s="829" t="s">
        <v>5501</v>
      </c>
      <c r="G195" s="826" t="s">
        <v>86</v>
      </c>
      <c r="H195" s="829" t="s">
        <v>4964</v>
      </c>
      <c r="I195" s="831" t="s">
        <v>2393</v>
      </c>
      <c r="J195" s="831" t="s">
        <v>5502</v>
      </c>
    </row>
    <row r="196" spans="2:10" ht="37.5">
      <c r="B196" s="826" t="s">
        <v>2318</v>
      </c>
      <c r="C196" s="829" t="s">
        <v>2392</v>
      </c>
      <c r="D196" s="827" t="s">
        <v>512</v>
      </c>
      <c r="E196" s="829" t="s">
        <v>515</v>
      </c>
      <c r="F196" s="829" t="s">
        <v>5503</v>
      </c>
      <c r="G196" s="826" t="s">
        <v>86</v>
      </c>
      <c r="H196" s="829" t="s">
        <v>4964</v>
      </c>
      <c r="I196" s="831" t="s">
        <v>2393</v>
      </c>
      <c r="J196" s="840" t="s">
        <v>5500</v>
      </c>
    </row>
    <row r="197" spans="2:10" ht="25">
      <c r="B197" s="826" t="s">
        <v>2318</v>
      </c>
      <c r="C197" s="829" t="s">
        <v>2398</v>
      </c>
      <c r="D197" s="827" t="s">
        <v>465</v>
      </c>
      <c r="E197" s="826"/>
      <c r="F197" s="829" t="s">
        <v>52</v>
      </c>
      <c r="G197" s="829" t="s">
        <v>86</v>
      </c>
      <c r="H197" s="829" t="s">
        <v>4964</v>
      </c>
      <c r="I197" s="831" t="s">
        <v>2399</v>
      </c>
      <c r="J197" s="831" t="s">
        <v>5121</v>
      </c>
    </row>
    <row r="198" spans="2:10" ht="37.5">
      <c r="B198" s="826" t="s">
        <v>2318</v>
      </c>
      <c r="C198" s="829" t="s">
        <v>2398</v>
      </c>
      <c r="D198" s="827" t="s">
        <v>1265</v>
      </c>
      <c r="E198" s="829" t="s">
        <v>513</v>
      </c>
      <c r="F198" s="829" t="s">
        <v>445</v>
      </c>
      <c r="G198" s="829" t="s">
        <v>86</v>
      </c>
      <c r="H198" s="829" t="s">
        <v>4964</v>
      </c>
      <c r="I198" s="831" t="s">
        <v>2399</v>
      </c>
      <c r="J198" s="831" t="s">
        <v>5504</v>
      </c>
    </row>
    <row r="199" spans="2:10" ht="25">
      <c r="B199" s="826" t="s">
        <v>2318</v>
      </c>
      <c r="C199" s="829" t="s">
        <v>2398</v>
      </c>
      <c r="D199" s="827" t="s">
        <v>1265</v>
      </c>
      <c r="E199" s="829" t="s">
        <v>515</v>
      </c>
      <c r="F199" s="829" t="s">
        <v>447</v>
      </c>
      <c r="G199" s="829" t="s">
        <v>86</v>
      </c>
      <c r="H199" s="829" t="s">
        <v>4964</v>
      </c>
      <c r="I199" s="831" t="s">
        <v>2399</v>
      </c>
      <c r="J199" s="831" t="s">
        <v>5505</v>
      </c>
    </row>
    <row r="200" spans="2:10" ht="25">
      <c r="B200" s="826" t="s">
        <v>2318</v>
      </c>
      <c r="C200" s="829" t="s">
        <v>2425</v>
      </c>
      <c r="D200" s="827" t="s">
        <v>465</v>
      </c>
      <c r="E200" s="826"/>
      <c r="F200" s="829" t="s">
        <v>2431</v>
      </c>
      <c r="G200" s="826" t="s">
        <v>21</v>
      </c>
      <c r="H200" s="829" t="s">
        <v>4964</v>
      </c>
      <c r="I200" s="831" t="s">
        <v>2427</v>
      </c>
      <c r="J200" s="831" t="s">
        <v>5045</v>
      </c>
    </row>
    <row r="201" spans="2:10" ht="37.5">
      <c r="B201" s="826" t="s">
        <v>2318</v>
      </c>
      <c r="C201" s="829" t="s">
        <v>2425</v>
      </c>
      <c r="D201" s="827" t="s">
        <v>1265</v>
      </c>
      <c r="E201" s="829" t="s">
        <v>513</v>
      </c>
      <c r="F201" s="829" t="s">
        <v>2196</v>
      </c>
      <c r="G201" s="826" t="s">
        <v>21</v>
      </c>
      <c r="H201" s="829" t="s">
        <v>4964</v>
      </c>
      <c r="I201" s="831" t="s">
        <v>2427</v>
      </c>
      <c r="J201" s="831" t="s">
        <v>5046</v>
      </c>
    </row>
    <row r="202" spans="2:10" ht="25">
      <c r="B202" s="826" t="s">
        <v>2318</v>
      </c>
      <c r="C202" s="829" t="s">
        <v>2425</v>
      </c>
      <c r="D202" s="827" t="s">
        <v>1265</v>
      </c>
      <c r="E202" s="829" t="s">
        <v>515</v>
      </c>
      <c r="F202" s="829" t="s">
        <v>2199</v>
      </c>
      <c r="G202" s="826" t="s">
        <v>21</v>
      </c>
      <c r="H202" s="829" t="s">
        <v>4964</v>
      </c>
      <c r="I202" s="831" t="s">
        <v>2427</v>
      </c>
      <c r="J202" s="831" t="s">
        <v>5047</v>
      </c>
    </row>
    <row r="203" spans="2:10" ht="25">
      <c r="B203" s="826" t="s">
        <v>2318</v>
      </c>
      <c r="C203" s="829" t="s">
        <v>2430</v>
      </c>
      <c r="D203" s="827" t="s">
        <v>465</v>
      </c>
      <c r="E203" s="826"/>
      <c r="F203" s="829" t="s">
        <v>2435</v>
      </c>
      <c r="G203" s="826" t="s">
        <v>21</v>
      </c>
      <c r="H203" s="829" t="s">
        <v>4964</v>
      </c>
      <c r="I203" s="831" t="s">
        <v>2432</v>
      </c>
      <c r="J203" s="831" t="s">
        <v>5045</v>
      </c>
    </row>
    <row r="204" spans="2:10" ht="37.5">
      <c r="B204" s="826" t="s">
        <v>2318</v>
      </c>
      <c r="C204" s="829" t="s">
        <v>2430</v>
      </c>
      <c r="D204" s="827" t="s">
        <v>1265</v>
      </c>
      <c r="E204" s="829" t="s">
        <v>513</v>
      </c>
      <c r="F204" s="829" t="s">
        <v>5026</v>
      </c>
      <c r="G204" s="826" t="s">
        <v>21</v>
      </c>
      <c r="H204" s="829" t="s">
        <v>4964</v>
      </c>
      <c r="I204" s="831" t="s">
        <v>2432</v>
      </c>
      <c r="J204" s="831" t="s">
        <v>5048</v>
      </c>
    </row>
    <row r="205" spans="2:10" ht="25">
      <c r="B205" s="826" t="s">
        <v>2318</v>
      </c>
      <c r="C205" s="829" t="s">
        <v>2430</v>
      </c>
      <c r="D205" s="827" t="s">
        <v>1265</v>
      </c>
      <c r="E205" s="829" t="s">
        <v>515</v>
      </c>
      <c r="F205" s="829" t="s">
        <v>2438</v>
      </c>
      <c r="G205" s="826" t="s">
        <v>21</v>
      </c>
      <c r="H205" s="829" t="s">
        <v>4964</v>
      </c>
      <c r="I205" s="831" t="s">
        <v>2432</v>
      </c>
      <c r="J205" s="831" t="s">
        <v>5047</v>
      </c>
    </row>
    <row r="206" spans="2:10" ht="25">
      <c r="B206" s="826" t="s">
        <v>2318</v>
      </c>
      <c r="C206" s="829" t="s">
        <v>2499</v>
      </c>
      <c r="D206" s="839" t="s">
        <v>465</v>
      </c>
      <c r="E206" s="826"/>
      <c r="F206" s="829" t="s">
        <v>52</v>
      </c>
      <c r="G206" s="829" t="s">
        <v>86</v>
      </c>
      <c r="H206" s="829" t="s">
        <v>4964</v>
      </c>
      <c r="I206" s="838" t="s">
        <v>2500</v>
      </c>
      <c r="J206" s="831" t="s">
        <v>5506</v>
      </c>
    </row>
    <row r="207" spans="2:10" ht="37.5">
      <c r="B207" s="826" t="s">
        <v>2318</v>
      </c>
      <c r="C207" s="829" t="s">
        <v>2499</v>
      </c>
      <c r="D207" s="839" t="s">
        <v>512</v>
      </c>
      <c r="E207" s="837" t="s">
        <v>513</v>
      </c>
      <c r="F207" s="829" t="s">
        <v>445</v>
      </c>
      <c r="G207" s="829" t="s">
        <v>86</v>
      </c>
      <c r="H207" s="829" t="s">
        <v>4964</v>
      </c>
      <c r="I207" s="838" t="s">
        <v>2500</v>
      </c>
      <c r="J207" s="831" t="s">
        <v>5507</v>
      </c>
    </row>
    <row r="208" spans="2:10" ht="25">
      <c r="B208" s="826" t="s">
        <v>2318</v>
      </c>
      <c r="C208" s="829" t="s">
        <v>2499</v>
      </c>
      <c r="D208" s="827" t="s">
        <v>512</v>
      </c>
      <c r="E208" s="837" t="s">
        <v>515</v>
      </c>
      <c r="F208" s="829" t="s">
        <v>447</v>
      </c>
      <c r="G208" s="829" t="s">
        <v>86</v>
      </c>
      <c r="H208" s="829" t="s">
        <v>4964</v>
      </c>
      <c r="I208" s="838" t="s">
        <v>2500</v>
      </c>
      <c r="J208" s="831" t="s">
        <v>5508</v>
      </c>
    </row>
    <row r="209" spans="2:10" ht="25">
      <c r="B209" s="826" t="s">
        <v>2318</v>
      </c>
      <c r="C209" s="829" t="s">
        <v>2547</v>
      </c>
      <c r="D209" s="827" t="s">
        <v>5509</v>
      </c>
      <c r="E209" s="826"/>
      <c r="F209" s="829" t="s">
        <v>1519</v>
      </c>
      <c r="G209" s="829" t="s">
        <v>21</v>
      </c>
      <c r="H209" s="829" t="s">
        <v>4964</v>
      </c>
      <c r="I209" s="838" t="s">
        <v>5510</v>
      </c>
      <c r="J209" s="838" t="s">
        <v>2551</v>
      </c>
    </row>
    <row r="210" spans="2:10">
      <c r="B210" s="826" t="s">
        <v>2318</v>
      </c>
      <c r="C210" s="829" t="s">
        <v>2547</v>
      </c>
      <c r="D210" s="827" t="s">
        <v>5511</v>
      </c>
      <c r="E210" s="826"/>
      <c r="F210" s="829" t="s">
        <v>468</v>
      </c>
      <c r="G210" s="829" t="s">
        <v>86</v>
      </c>
      <c r="H210" s="829" t="s">
        <v>4964</v>
      </c>
      <c r="I210" s="838" t="s">
        <v>5510</v>
      </c>
      <c r="J210" s="838" t="s">
        <v>2549</v>
      </c>
    </row>
    <row r="211" spans="2:10" ht="25">
      <c r="B211" s="826" t="s">
        <v>2318</v>
      </c>
      <c r="C211" s="829" t="s">
        <v>2547</v>
      </c>
      <c r="D211" s="839" t="s">
        <v>465</v>
      </c>
      <c r="E211" s="826"/>
      <c r="F211" s="829" t="s">
        <v>1888</v>
      </c>
      <c r="G211" s="829" t="s">
        <v>86</v>
      </c>
      <c r="H211" s="829" t="s">
        <v>4964</v>
      </c>
      <c r="I211" s="838" t="s">
        <v>5510</v>
      </c>
      <c r="J211" s="838" t="s">
        <v>5512</v>
      </c>
    </row>
    <row r="212" spans="2:10" ht="25">
      <c r="B212" s="826" t="s">
        <v>19</v>
      </c>
      <c r="C212" s="829" t="s">
        <v>2547</v>
      </c>
      <c r="D212" s="839" t="s">
        <v>1021</v>
      </c>
      <c r="E212" s="826"/>
      <c r="F212" s="829" t="s">
        <v>2554</v>
      </c>
      <c r="G212" s="829" t="s">
        <v>21</v>
      </c>
      <c r="H212" s="829" t="s">
        <v>4964</v>
      </c>
      <c r="I212" s="838" t="s">
        <v>5513</v>
      </c>
      <c r="J212" s="838" t="s">
        <v>2556</v>
      </c>
    </row>
    <row r="213" spans="2:10" ht="37.5">
      <c r="B213" s="826" t="s">
        <v>19</v>
      </c>
      <c r="C213" s="829" t="s">
        <v>2547</v>
      </c>
      <c r="D213" s="839" t="s">
        <v>1021</v>
      </c>
      <c r="E213" s="826"/>
      <c r="F213" s="829" t="s">
        <v>2557</v>
      </c>
      <c r="G213" s="829" t="s">
        <v>21</v>
      </c>
      <c r="H213" s="829" t="s">
        <v>4964</v>
      </c>
      <c r="I213" s="838" t="s">
        <v>5514</v>
      </c>
      <c r="J213" s="838" t="s">
        <v>2556</v>
      </c>
    </row>
    <row r="214" spans="2:10" ht="25">
      <c r="B214" s="826" t="s">
        <v>19</v>
      </c>
      <c r="C214" s="829" t="s">
        <v>2601</v>
      </c>
      <c r="D214" s="827" t="s">
        <v>1021</v>
      </c>
      <c r="E214" s="826"/>
      <c r="F214" s="829"/>
      <c r="G214" s="829" t="s">
        <v>86</v>
      </c>
      <c r="H214" s="826" t="s">
        <v>4959</v>
      </c>
      <c r="I214" s="831" t="s">
        <v>2602</v>
      </c>
      <c r="J214" s="831" t="s">
        <v>5515</v>
      </c>
    </row>
    <row r="215" spans="2:10" ht="25">
      <c r="B215" s="826" t="s">
        <v>2318</v>
      </c>
      <c r="C215" s="829" t="s">
        <v>2745</v>
      </c>
      <c r="D215" s="826" t="s">
        <v>465</v>
      </c>
      <c r="E215" s="826"/>
      <c r="F215" s="829"/>
      <c r="G215" s="829" t="s">
        <v>86</v>
      </c>
      <c r="H215" s="829" t="s">
        <v>4964</v>
      </c>
      <c r="I215" s="831" t="s">
        <v>2746</v>
      </c>
      <c r="J215" s="831" t="s">
        <v>525</v>
      </c>
    </row>
    <row r="216" spans="2:10" ht="25">
      <c r="B216" s="826" t="s">
        <v>2318</v>
      </c>
      <c r="C216" s="829" t="s">
        <v>2747</v>
      </c>
      <c r="D216" s="826" t="s">
        <v>465</v>
      </c>
      <c r="E216" s="826"/>
      <c r="F216" s="829"/>
      <c r="G216" s="829" t="s">
        <v>86</v>
      </c>
      <c r="H216" s="829" t="s">
        <v>4964</v>
      </c>
      <c r="I216" s="831" t="s">
        <v>5112</v>
      </c>
      <c r="J216" s="831" t="s">
        <v>525</v>
      </c>
    </row>
    <row r="217" spans="2:10" ht="25">
      <c r="B217" s="826" t="s">
        <v>2318</v>
      </c>
      <c r="C217" s="829" t="s">
        <v>2749</v>
      </c>
      <c r="D217" s="826" t="s">
        <v>465</v>
      </c>
      <c r="E217" s="826"/>
      <c r="F217" s="829"/>
      <c r="G217" s="829" t="s">
        <v>86</v>
      </c>
      <c r="H217" s="829" t="s">
        <v>4964</v>
      </c>
      <c r="I217" s="831" t="s">
        <v>5113</v>
      </c>
      <c r="J217" s="831" t="s">
        <v>525</v>
      </c>
    </row>
    <row r="218" spans="2:10" ht="25">
      <c r="B218" s="826" t="s">
        <v>2318</v>
      </c>
      <c r="C218" s="829" t="s">
        <v>2751</v>
      </c>
      <c r="D218" s="826" t="s">
        <v>465</v>
      </c>
      <c r="E218" s="826"/>
      <c r="F218" s="829"/>
      <c r="G218" s="829" t="s">
        <v>86</v>
      </c>
      <c r="H218" s="829" t="s">
        <v>4964</v>
      </c>
      <c r="I218" s="831" t="s">
        <v>5114</v>
      </c>
      <c r="J218" s="831" t="s">
        <v>525</v>
      </c>
    </row>
    <row r="219" spans="2:10" ht="37.5">
      <c r="B219" s="826" t="s">
        <v>2318</v>
      </c>
      <c r="C219" s="829" t="s">
        <v>2753</v>
      </c>
      <c r="D219" s="826" t="s">
        <v>465</v>
      </c>
      <c r="E219" s="826"/>
      <c r="F219" s="829"/>
      <c r="G219" s="829" t="s">
        <v>86</v>
      </c>
      <c r="H219" s="829" t="s">
        <v>4964</v>
      </c>
      <c r="I219" s="831" t="s">
        <v>5115</v>
      </c>
      <c r="J219" s="831" t="s">
        <v>5116</v>
      </c>
    </row>
    <row r="220" spans="2:10">
      <c r="B220" s="826" t="s">
        <v>2318</v>
      </c>
      <c r="C220" s="829" t="s">
        <v>2757</v>
      </c>
      <c r="D220" s="827" t="s">
        <v>465</v>
      </c>
      <c r="E220" s="826"/>
      <c r="F220" s="829"/>
      <c r="G220" s="829" t="s">
        <v>86</v>
      </c>
      <c r="H220" s="829" t="s">
        <v>4964</v>
      </c>
      <c r="I220" s="831" t="s">
        <v>2758</v>
      </c>
      <c r="J220" s="831" t="s">
        <v>2759</v>
      </c>
    </row>
    <row r="221" spans="2:10" ht="25">
      <c r="B221" s="826" t="s">
        <v>2318</v>
      </c>
      <c r="C221" s="829" t="s">
        <v>2809</v>
      </c>
      <c r="D221" s="827" t="s">
        <v>465</v>
      </c>
      <c r="E221" s="826"/>
      <c r="F221" s="829" t="s">
        <v>52</v>
      </c>
      <c r="G221" s="826" t="s">
        <v>86</v>
      </c>
      <c r="H221" s="829" t="s">
        <v>4964</v>
      </c>
      <c r="I221" s="831" t="s">
        <v>2810</v>
      </c>
      <c r="J221" s="831" t="s">
        <v>5131</v>
      </c>
    </row>
    <row r="222" spans="2:10" ht="37.5">
      <c r="B222" s="826" t="s">
        <v>2318</v>
      </c>
      <c r="C222" s="829" t="s">
        <v>2809</v>
      </c>
      <c r="D222" s="827" t="s">
        <v>1265</v>
      </c>
      <c r="E222" s="837" t="s">
        <v>513</v>
      </c>
      <c r="F222" s="829" t="s">
        <v>445</v>
      </c>
      <c r="G222" s="826" t="s">
        <v>86</v>
      </c>
      <c r="H222" s="829" t="s">
        <v>4964</v>
      </c>
      <c r="I222" s="831" t="s">
        <v>2810</v>
      </c>
      <c r="J222" s="831" t="s">
        <v>5193</v>
      </c>
    </row>
    <row r="223" spans="2:10" ht="25">
      <c r="B223" s="826" t="s">
        <v>2318</v>
      </c>
      <c r="C223" s="829" t="s">
        <v>2809</v>
      </c>
      <c r="D223" s="827" t="s">
        <v>1265</v>
      </c>
      <c r="E223" s="837" t="s">
        <v>515</v>
      </c>
      <c r="F223" s="829" t="s">
        <v>447</v>
      </c>
      <c r="G223" s="826" t="s">
        <v>86</v>
      </c>
      <c r="H223" s="829" t="s">
        <v>4964</v>
      </c>
      <c r="I223" s="831" t="s">
        <v>2810</v>
      </c>
      <c r="J223" s="831" t="s">
        <v>5131</v>
      </c>
    </row>
    <row r="224" spans="2:10" ht="25">
      <c r="B224" s="826" t="s">
        <v>2318</v>
      </c>
      <c r="C224" s="829" t="s">
        <v>2835</v>
      </c>
      <c r="D224" s="827" t="s">
        <v>465</v>
      </c>
      <c r="E224" s="837"/>
      <c r="F224" s="826" t="s">
        <v>52</v>
      </c>
      <c r="G224" s="826" t="s">
        <v>86</v>
      </c>
      <c r="H224" s="829" t="s">
        <v>4964</v>
      </c>
      <c r="I224" s="831" t="s">
        <v>2836</v>
      </c>
      <c r="J224" s="831" t="s">
        <v>2837</v>
      </c>
    </row>
    <row r="225" spans="2:10" ht="25">
      <c r="B225" s="826" t="s">
        <v>2318</v>
      </c>
      <c r="C225" s="829" t="s">
        <v>2835</v>
      </c>
      <c r="D225" s="827" t="s">
        <v>512</v>
      </c>
      <c r="E225" s="837" t="s">
        <v>513</v>
      </c>
      <c r="F225" s="826" t="s">
        <v>445</v>
      </c>
      <c r="G225" s="826" t="s">
        <v>86</v>
      </c>
      <c r="H225" s="829" t="s">
        <v>4964</v>
      </c>
      <c r="I225" s="831" t="s">
        <v>2836</v>
      </c>
      <c r="J225" s="831" t="s">
        <v>2838</v>
      </c>
    </row>
    <row r="226" spans="2:10" ht="25">
      <c r="B226" s="826" t="s">
        <v>2318</v>
      </c>
      <c r="C226" s="829" t="s">
        <v>2835</v>
      </c>
      <c r="D226" s="827" t="s">
        <v>512</v>
      </c>
      <c r="E226" s="837" t="s">
        <v>515</v>
      </c>
      <c r="F226" s="826" t="s">
        <v>447</v>
      </c>
      <c r="G226" s="826" t="s">
        <v>86</v>
      </c>
      <c r="H226" s="829" t="s">
        <v>4964</v>
      </c>
      <c r="I226" s="831" t="s">
        <v>2836</v>
      </c>
      <c r="J226" s="831" t="s">
        <v>2837</v>
      </c>
    </row>
    <row r="227" spans="2:10" ht="25">
      <c r="B227" s="826" t="s">
        <v>2318</v>
      </c>
      <c r="C227" s="829" t="s">
        <v>2895</v>
      </c>
      <c r="D227" s="826" t="s">
        <v>465</v>
      </c>
      <c r="E227" s="826"/>
      <c r="F227" s="829" t="s">
        <v>52</v>
      </c>
      <c r="G227" s="826" t="s">
        <v>21</v>
      </c>
      <c r="H227" s="829" t="s">
        <v>4964</v>
      </c>
      <c r="I227" s="831" t="s">
        <v>2896</v>
      </c>
      <c r="J227" s="831" t="s">
        <v>2897</v>
      </c>
    </row>
    <row r="228" spans="2:10" ht="25">
      <c r="B228" s="826" t="s">
        <v>2318</v>
      </c>
      <c r="C228" s="829" t="s">
        <v>2895</v>
      </c>
      <c r="D228" s="1675" t="s">
        <v>512</v>
      </c>
      <c r="E228" s="1679" t="s">
        <v>513</v>
      </c>
      <c r="F228" s="829" t="s">
        <v>445</v>
      </c>
      <c r="G228" s="826" t="s">
        <v>21</v>
      </c>
      <c r="H228" s="829" t="s">
        <v>4964</v>
      </c>
      <c r="I228" s="831" t="s">
        <v>2896</v>
      </c>
      <c r="J228" s="831" t="s">
        <v>5236</v>
      </c>
    </row>
    <row r="229" spans="2:10" ht="25">
      <c r="B229" s="826" t="s">
        <v>2318</v>
      </c>
      <c r="C229" s="829" t="s">
        <v>2895</v>
      </c>
      <c r="D229" s="1675" t="s">
        <v>512</v>
      </c>
      <c r="E229" s="1679" t="s">
        <v>515</v>
      </c>
      <c r="F229" s="829" t="s">
        <v>447</v>
      </c>
      <c r="G229" s="826" t="s">
        <v>21</v>
      </c>
      <c r="H229" s="829" t="s">
        <v>4964</v>
      </c>
      <c r="I229" s="831" t="s">
        <v>2896</v>
      </c>
      <c r="J229" s="831" t="s">
        <v>2897</v>
      </c>
    </row>
    <row r="230" spans="2:10" ht="50">
      <c r="B230" s="826" t="s">
        <v>19</v>
      </c>
      <c r="C230" s="826" t="s">
        <v>3046</v>
      </c>
      <c r="D230" s="827" t="s">
        <v>1021</v>
      </c>
      <c r="E230" s="826"/>
      <c r="F230" s="829" t="s">
        <v>52</v>
      </c>
      <c r="G230" s="829" t="s">
        <v>86</v>
      </c>
      <c r="H230" s="829" t="s">
        <v>4964</v>
      </c>
      <c r="I230" s="831" t="s">
        <v>3047</v>
      </c>
      <c r="J230" s="831" t="s">
        <v>5516</v>
      </c>
    </row>
    <row r="231" spans="2:10" ht="37.5">
      <c r="B231" s="826" t="s">
        <v>19</v>
      </c>
      <c r="C231" s="826" t="s">
        <v>3046</v>
      </c>
      <c r="D231" s="827" t="s">
        <v>1265</v>
      </c>
      <c r="E231" s="837" t="s">
        <v>513</v>
      </c>
      <c r="F231" s="829" t="s">
        <v>445</v>
      </c>
      <c r="G231" s="829" t="s">
        <v>86</v>
      </c>
      <c r="H231" s="829" t="s">
        <v>4964</v>
      </c>
      <c r="I231" s="831" t="s">
        <v>3047</v>
      </c>
      <c r="J231" s="831" t="s">
        <v>5517</v>
      </c>
    </row>
    <row r="232" spans="2:10" ht="50">
      <c r="B232" s="826" t="s">
        <v>19</v>
      </c>
      <c r="C232" s="826" t="s">
        <v>3046</v>
      </c>
      <c r="D232" s="827" t="s">
        <v>1265</v>
      </c>
      <c r="E232" s="837" t="s">
        <v>515</v>
      </c>
      <c r="F232" s="829" t="s">
        <v>447</v>
      </c>
      <c r="G232" s="829" t="s">
        <v>86</v>
      </c>
      <c r="H232" s="829" t="s">
        <v>4964</v>
      </c>
      <c r="I232" s="831" t="s">
        <v>3047</v>
      </c>
      <c r="J232" s="831" t="s">
        <v>5516</v>
      </c>
    </row>
    <row r="233" spans="2:10">
      <c r="B233" s="826" t="s">
        <v>19</v>
      </c>
      <c r="C233" s="826" t="s">
        <v>3053</v>
      </c>
      <c r="D233" s="827" t="s">
        <v>1021</v>
      </c>
      <c r="E233" s="826"/>
      <c r="F233" s="829" t="s">
        <v>52</v>
      </c>
      <c r="G233" s="829" t="s">
        <v>86</v>
      </c>
      <c r="H233" s="829" t="s">
        <v>4964</v>
      </c>
      <c r="I233" s="831" t="s">
        <v>3054</v>
      </c>
      <c r="J233" s="831" t="s">
        <v>5518</v>
      </c>
    </row>
    <row r="234" spans="2:10" ht="37.5">
      <c r="B234" s="826" t="s">
        <v>19</v>
      </c>
      <c r="C234" s="826" t="s">
        <v>3053</v>
      </c>
      <c r="D234" s="827" t="s">
        <v>1265</v>
      </c>
      <c r="E234" s="837" t="s">
        <v>513</v>
      </c>
      <c r="F234" s="829" t="s">
        <v>445</v>
      </c>
      <c r="G234" s="829" t="s">
        <v>86</v>
      </c>
      <c r="H234" s="829" t="s">
        <v>4964</v>
      </c>
      <c r="I234" s="831" t="s">
        <v>3054</v>
      </c>
      <c r="J234" s="831" t="s">
        <v>5519</v>
      </c>
    </row>
    <row r="235" spans="2:10" ht="23">
      <c r="B235" s="826" t="s">
        <v>19</v>
      </c>
      <c r="C235" s="826" t="s">
        <v>3053</v>
      </c>
      <c r="D235" s="827" t="s">
        <v>1265</v>
      </c>
      <c r="E235" s="837" t="s">
        <v>515</v>
      </c>
      <c r="F235" s="829" t="s">
        <v>447</v>
      </c>
      <c r="G235" s="829" t="s">
        <v>86</v>
      </c>
      <c r="H235" s="829" t="s">
        <v>4964</v>
      </c>
      <c r="I235" s="831" t="s">
        <v>3054</v>
      </c>
      <c r="J235" s="831" t="s">
        <v>5520</v>
      </c>
    </row>
    <row r="236" spans="2:10" ht="25">
      <c r="B236" s="826" t="s">
        <v>19</v>
      </c>
      <c r="C236" s="826" t="s">
        <v>3058</v>
      </c>
      <c r="D236" s="827" t="s">
        <v>1021</v>
      </c>
      <c r="E236" s="829"/>
      <c r="F236" s="829" t="s">
        <v>52</v>
      </c>
      <c r="G236" s="829" t="s">
        <v>86</v>
      </c>
      <c r="H236" s="829" t="s">
        <v>4964</v>
      </c>
      <c r="I236" s="831" t="s">
        <v>3059</v>
      </c>
      <c r="J236" s="831" t="s">
        <v>1341</v>
      </c>
    </row>
    <row r="237" spans="2:10" ht="37.5">
      <c r="B237" s="826" t="s">
        <v>19</v>
      </c>
      <c r="C237" s="826" t="s">
        <v>3058</v>
      </c>
      <c r="D237" s="827" t="s">
        <v>1265</v>
      </c>
      <c r="E237" s="837" t="s">
        <v>513</v>
      </c>
      <c r="F237" s="829" t="s">
        <v>445</v>
      </c>
      <c r="G237" s="829" t="s">
        <v>86</v>
      </c>
      <c r="H237" s="829" t="s">
        <v>4964</v>
      </c>
      <c r="I237" s="831" t="s">
        <v>3059</v>
      </c>
      <c r="J237" s="831" t="s">
        <v>3061</v>
      </c>
    </row>
    <row r="238" spans="2:10" ht="25">
      <c r="B238" s="826" t="s">
        <v>19</v>
      </c>
      <c r="C238" s="826" t="s">
        <v>3058</v>
      </c>
      <c r="D238" s="827" t="s">
        <v>1265</v>
      </c>
      <c r="E238" s="837" t="s">
        <v>515</v>
      </c>
      <c r="F238" s="829" t="s">
        <v>447</v>
      </c>
      <c r="G238" s="829" t="s">
        <v>86</v>
      </c>
      <c r="H238" s="829" t="s">
        <v>4964</v>
      </c>
      <c r="I238" s="831" t="s">
        <v>3059</v>
      </c>
      <c r="J238" s="831" t="s">
        <v>3062</v>
      </c>
    </row>
    <row r="239" spans="2:10">
      <c r="B239" s="826" t="s">
        <v>2318</v>
      </c>
      <c r="C239" s="829" t="s">
        <v>3099</v>
      </c>
      <c r="D239" s="827" t="s">
        <v>465</v>
      </c>
      <c r="E239" s="826"/>
      <c r="F239" s="829" t="s">
        <v>52</v>
      </c>
      <c r="G239" s="829" t="s">
        <v>21</v>
      </c>
      <c r="H239" s="829" t="s">
        <v>4964</v>
      </c>
      <c r="I239" s="831" t="s">
        <v>3100</v>
      </c>
      <c r="J239" s="831" t="s">
        <v>5521</v>
      </c>
    </row>
    <row r="240" spans="2:10" ht="37.5">
      <c r="B240" s="826" t="s">
        <v>2318</v>
      </c>
      <c r="C240" s="829" t="s">
        <v>3099</v>
      </c>
      <c r="D240" s="827" t="s">
        <v>1265</v>
      </c>
      <c r="E240" s="837" t="s">
        <v>513</v>
      </c>
      <c r="F240" s="829" t="s">
        <v>445</v>
      </c>
      <c r="G240" s="829" t="s">
        <v>21</v>
      </c>
      <c r="H240" s="829" t="s">
        <v>4964</v>
      </c>
      <c r="I240" s="831" t="s">
        <v>3100</v>
      </c>
      <c r="J240" s="831" t="s">
        <v>5522</v>
      </c>
    </row>
    <row r="241" spans="2:10" ht="23">
      <c r="B241" s="826" t="s">
        <v>2318</v>
      </c>
      <c r="C241" s="829" t="s">
        <v>3099</v>
      </c>
      <c r="D241" s="827" t="s">
        <v>1265</v>
      </c>
      <c r="E241" s="837" t="s">
        <v>515</v>
      </c>
      <c r="F241" s="829" t="s">
        <v>447</v>
      </c>
      <c r="G241" s="829" t="s">
        <v>21</v>
      </c>
      <c r="H241" s="829" t="s">
        <v>4964</v>
      </c>
      <c r="I241" s="831" t="s">
        <v>3100</v>
      </c>
      <c r="J241" s="831" t="s">
        <v>5521</v>
      </c>
    </row>
    <row r="242" spans="2:10">
      <c r="B242" s="826" t="s">
        <v>2318</v>
      </c>
      <c r="C242" s="829" t="s">
        <v>3102</v>
      </c>
      <c r="D242" s="827" t="s">
        <v>465</v>
      </c>
      <c r="E242" s="826"/>
      <c r="F242" s="829" t="s">
        <v>52</v>
      </c>
      <c r="G242" s="829" t="s">
        <v>21</v>
      </c>
      <c r="H242" s="829" t="s">
        <v>4964</v>
      </c>
      <c r="I242" s="831" t="s">
        <v>3103</v>
      </c>
      <c r="J242" s="831" t="s">
        <v>1341</v>
      </c>
    </row>
    <row r="243" spans="2:10" ht="25">
      <c r="B243" s="826" t="s">
        <v>2318</v>
      </c>
      <c r="C243" s="829" t="s">
        <v>3102</v>
      </c>
      <c r="D243" s="827" t="s">
        <v>1265</v>
      </c>
      <c r="E243" s="837" t="s">
        <v>513</v>
      </c>
      <c r="F243" s="829" t="s">
        <v>445</v>
      </c>
      <c r="G243" s="829" t="s">
        <v>21</v>
      </c>
      <c r="H243" s="829" t="s">
        <v>4964</v>
      </c>
      <c r="I243" s="831" t="s">
        <v>3103</v>
      </c>
      <c r="J243" s="831" t="s">
        <v>5523</v>
      </c>
    </row>
    <row r="244" spans="2:10" ht="23">
      <c r="B244" s="826" t="s">
        <v>2318</v>
      </c>
      <c r="C244" s="829" t="s">
        <v>3102</v>
      </c>
      <c r="D244" s="827" t="s">
        <v>1265</v>
      </c>
      <c r="E244" s="837" t="s">
        <v>515</v>
      </c>
      <c r="F244" s="829" t="s">
        <v>447</v>
      </c>
      <c r="G244" s="829" t="s">
        <v>21</v>
      </c>
      <c r="H244" s="829" t="s">
        <v>4964</v>
      </c>
      <c r="I244" s="831" t="s">
        <v>3103</v>
      </c>
      <c r="J244" s="831" t="s">
        <v>1341</v>
      </c>
    </row>
    <row r="245" spans="2:10" ht="25">
      <c r="B245" s="826" t="s">
        <v>2318</v>
      </c>
      <c r="C245" s="829" t="s">
        <v>3128</v>
      </c>
      <c r="D245" s="827" t="s">
        <v>465</v>
      </c>
      <c r="E245" s="826"/>
      <c r="F245" s="829" t="s">
        <v>52</v>
      </c>
      <c r="G245" s="829" t="s">
        <v>21</v>
      </c>
      <c r="H245" s="829" t="s">
        <v>4964</v>
      </c>
      <c r="I245" s="831" t="s">
        <v>3130</v>
      </c>
      <c r="J245" s="831" t="s">
        <v>5521</v>
      </c>
    </row>
    <row r="246" spans="2:10" ht="37.5">
      <c r="B246" s="826" t="s">
        <v>2318</v>
      </c>
      <c r="C246" s="829" t="s">
        <v>3128</v>
      </c>
      <c r="D246" s="827" t="s">
        <v>1265</v>
      </c>
      <c r="E246" s="837" t="s">
        <v>513</v>
      </c>
      <c r="F246" s="829" t="s">
        <v>445</v>
      </c>
      <c r="G246" s="829" t="s">
        <v>21</v>
      </c>
      <c r="H246" s="829" t="s">
        <v>4964</v>
      </c>
      <c r="I246" s="831" t="s">
        <v>3130</v>
      </c>
      <c r="J246" s="831" t="s">
        <v>5524</v>
      </c>
    </row>
    <row r="247" spans="2:10" ht="25">
      <c r="B247" s="826" t="s">
        <v>2318</v>
      </c>
      <c r="C247" s="829" t="s">
        <v>3128</v>
      </c>
      <c r="D247" s="827" t="s">
        <v>1265</v>
      </c>
      <c r="E247" s="837" t="s">
        <v>515</v>
      </c>
      <c r="F247" s="829" t="s">
        <v>447</v>
      </c>
      <c r="G247" s="829" t="s">
        <v>21</v>
      </c>
      <c r="H247" s="829" t="s">
        <v>4964</v>
      </c>
      <c r="I247" s="831" t="s">
        <v>3130</v>
      </c>
      <c r="J247" s="831" t="s">
        <v>5521</v>
      </c>
    </row>
    <row r="248" spans="2:10" ht="25">
      <c r="B248" s="826" t="s">
        <v>3187</v>
      </c>
      <c r="C248" s="826" t="s">
        <v>3188</v>
      </c>
      <c r="D248" s="827" t="s">
        <v>465</v>
      </c>
      <c r="E248" s="826"/>
      <c r="F248" s="829"/>
      <c r="G248" s="829" t="s">
        <v>86</v>
      </c>
      <c r="H248" s="826" t="s">
        <v>4959</v>
      </c>
      <c r="I248" s="831" t="s">
        <v>3189</v>
      </c>
      <c r="J248" s="831" t="s">
        <v>1549</v>
      </c>
    </row>
    <row r="249" spans="2:10" ht="25">
      <c r="B249" s="826" t="s">
        <v>3187</v>
      </c>
      <c r="C249" s="826" t="s">
        <v>3190</v>
      </c>
      <c r="D249" s="827" t="s">
        <v>465</v>
      </c>
      <c r="E249" s="826"/>
      <c r="F249" s="829"/>
      <c r="G249" s="829" t="s">
        <v>86</v>
      </c>
      <c r="H249" s="826" t="s">
        <v>4959</v>
      </c>
      <c r="I249" s="831" t="s">
        <v>3191</v>
      </c>
      <c r="J249" s="831" t="s">
        <v>1549</v>
      </c>
    </row>
    <row r="250" spans="2:10" ht="25">
      <c r="B250" s="826" t="s">
        <v>3187</v>
      </c>
      <c r="C250" s="826" t="s">
        <v>3192</v>
      </c>
      <c r="D250" s="827" t="s">
        <v>465</v>
      </c>
      <c r="E250" s="826"/>
      <c r="F250" s="829"/>
      <c r="G250" s="829" t="s">
        <v>86</v>
      </c>
      <c r="H250" s="826" t="s">
        <v>4959</v>
      </c>
      <c r="I250" s="831" t="s">
        <v>3193</v>
      </c>
      <c r="J250" s="831" t="s">
        <v>1549</v>
      </c>
    </row>
    <row r="251" spans="2:10" ht="25">
      <c r="B251" s="826" t="s">
        <v>2318</v>
      </c>
      <c r="C251" s="826" t="s">
        <v>3215</v>
      </c>
      <c r="D251" s="827" t="s">
        <v>465</v>
      </c>
      <c r="E251" s="826"/>
      <c r="F251" s="829"/>
      <c r="G251" s="829" t="s">
        <v>86</v>
      </c>
      <c r="H251" s="826" t="s">
        <v>4959</v>
      </c>
      <c r="I251" s="831" t="s">
        <v>3216</v>
      </c>
      <c r="J251" s="831" t="s">
        <v>5525</v>
      </c>
    </row>
    <row r="252" spans="2:10">
      <c r="B252" s="826" t="s">
        <v>2318</v>
      </c>
      <c r="C252" s="826" t="s">
        <v>3233</v>
      </c>
      <c r="D252" s="827" t="s">
        <v>465</v>
      </c>
      <c r="E252" s="826"/>
      <c r="F252" s="829"/>
      <c r="G252" s="829" t="s">
        <v>86</v>
      </c>
      <c r="H252" s="826" t="s">
        <v>4964</v>
      </c>
      <c r="I252" s="831" t="s">
        <v>3234</v>
      </c>
      <c r="J252" s="831" t="s">
        <v>1757</v>
      </c>
    </row>
    <row r="253" spans="2:10" ht="25">
      <c r="B253" s="1672" t="s">
        <v>2318</v>
      </c>
      <c r="C253" s="1672" t="s">
        <v>3315</v>
      </c>
      <c r="D253" s="1674" t="s">
        <v>465</v>
      </c>
      <c r="E253" s="1672"/>
      <c r="F253" s="1673" t="s">
        <v>1216</v>
      </c>
      <c r="G253" s="1673" t="s">
        <v>36</v>
      </c>
      <c r="H253" s="1681" t="s">
        <v>909</v>
      </c>
      <c r="I253" s="1682" t="s">
        <v>3316</v>
      </c>
      <c r="J253" s="1683" t="s">
        <v>3278</v>
      </c>
    </row>
    <row r="254" spans="2:10" ht="50">
      <c r="B254" s="826" t="s">
        <v>2318</v>
      </c>
      <c r="C254" s="829" t="s">
        <v>3378</v>
      </c>
      <c r="D254" s="827" t="s">
        <v>465</v>
      </c>
      <c r="E254" s="826"/>
      <c r="F254" s="829" t="s">
        <v>52</v>
      </c>
      <c r="G254" s="826" t="s">
        <v>21</v>
      </c>
      <c r="H254" s="829" t="s">
        <v>4964</v>
      </c>
      <c r="I254" s="831" t="s">
        <v>5366</v>
      </c>
      <c r="J254" s="831" t="s">
        <v>5367</v>
      </c>
    </row>
    <row r="255" spans="2:10" ht="50">
      <c r="B255" s="826" t="s">
        <v>2318</v>
      </c>
      <c r="C255" s="829" t="s">
        <v>3378</v>
      </c>
      <c r="D255" s="827" t="s">
        <v>465</v>
      </c>
      <c r="E255" s="826"/>
      <c r="F255" s="829" t="s">
        <v>1519</v>
      </c>
      <c r="G255" s="826" t="s">
        <v>21</v>
      </c>
      <c r="H255" s="829" t="s">
        <v>4964</v>
      </c>
      <c r="I255" s="831" t="s">
        <v>5366</v>
      </c>
      <c r="J255" s="831" t="s">
        <v>5367</v>
      </c>
    </row>
    <row r="256" spans="2:10" ht="76.5">
      <c r="B256" s="1672" t="s">
        <v>19</v>
      </c>
      <c r="C256" s="1673" t="s">
        <v>3393</v>
      </c>
      <c r="D256" s="1674" t="s">
        <v>512</v>
      </c>
      <c r="E256" s="1672"/>
      <c r="F256" s="1673"/>
      <c r="G256" s="1685" t="s">
        <v>36</v>
      </c>
      <c r="H256" s="1677" t="s">
        <v>22</v>
      </c>
      <c r="I256" s="1682" t="s">
        <v>3395</v>
      </c>
      <c r="J256" s="1683" t="s">
        <v>5629</v>
      </c>
    </row>
    <row r="257" spans="2:10" ht="25">
      <c r="B257" s="826" t="s">
        <v>2318</v>
      </c>
      <c r="C257" s="829" t="s">
        <v>3588</v>
      </c>
      <c r="D257" s="839" t="s">
        <v>465</v>
      </c>
      <c r="E257" s="826"/>
      <c r="F257" s="829" t="s">
        <v>52</v>
      </c>
      <c r="G257" s="826" t="s">
        <v>86</v>
      </c>
      <c r="H257" s="829" t="s">
        <v>4964</v>
      </c>
      <c r="I257" s="841" t="s">
        <v>3589</v>
      </c>
      <c r="J257" s="831" t="s">
        <v>5526</v>
      </c>
    </row>
    <row r="258" spans="2:10" ht="37.5">
      <c r="B258" s="826" t="s">
        <v>2318</v>
      </c>
      <c r="C258" s="829" t="s">
        <v>3588</v>
      </c>
      <c r="D258" s="827" t="s">
        <v>512</v>
      </c>
      <c r="E258" s="837" t="s">
        <v>513</v>
      </c>
      <c r="F258" s="829" t="s">
        <v>445</v>
      </c>
      <c r="G258" s="826" t="s">
        <v>86</v>
      </c>
      <c r="H258" s="829" t="s">
        <v>4964</v>
      </c>
      <c r="I258" s="841" t="s">
        <v>3589</v>
      </c>
      <c r="J258" s="831" t="s">
        <v>5527</v>
      </c>
    </row>
    <row r="259" spans="2:10" ht="25">
      <c r="B259" s="826" t="s">
        <v>2318</v>
      </c>
      <c r="C259" s="829" t="s">
        <v>3588</v>
      </c>
      <c r="D259" s="827" t="s">
        <v>512</v>
      </c>
      <c r="E259" s="837" t="s">
        <v>515</v>
      </c>
      <c r="F259" s="829" t="s">
        <v>447</v>
      </c>
      <c r="G259" s="826" t="s">
        <v>86</v>
      </c>
      <c r="H259" s="829" t="s">
        <v>4964</v>
      </c>
      <c r="I259" s="841" t="s">
        <v>3589</v>
      </c>
      <c r="J259" s="831" t="s">
        <v>5526</v>
      </c>
    </row>
    <row r="260" spans="2:10" ht="25">
      <c r="B260" s="826" t="s">
        <v>2318</v>
      </c>
      <c r="C260" s="829" t="s">
        <v>3591</v>
      </c>
      <c r="D260" s="839" t="s">
        <v>465</v>
      </c>
      <c r="E260" s="826"/>
      <c r="F260" s="829" t="s">
        <v>52</v>
      </c>
      <c r="G260" s="826" t="s">
        <v>86</v>
      </c>
      <c r="H260" s="829" t="s">
        <v>4964</v>
      </c>
      <c r="I260" s="841" t="s">
        <v>3592</v>
      </c>
      <c r="J260" s="831" t="s">
        <v>5526</v>
      </c>
    </row>
    <row r="261" spans="2:10" ht="37.5">
      <c r="B261" s="826" t="s">
        <v>2318</v>
      </c>
      <c r="C261" s="829" t="s">
        <v>3591</v>
      </c>
      <c r="D261" s="827" t="s">
        <v>512</v>
      </c>
      <c r="E261" s="837" t="s">
        <v>513</v>
      </c>
      <c r="F261" s="829" t="s">
        <v>445</v>
      </c>
      <c r="G261" s="826" t="s">
        <v>86</v>
      </c>
      <c r="H261" s="829" t="s">
        <v>4964</v>
      </c>
      <c r="I261" s="841" t="s">
        <v>3592</v>
      </c>
      <c r="J261" s="831" t="s">
        <v>5528</v>
      </c>
    </row>
    <row r="262" spans="2:10" ht="25">
      <c r="B262" s="826" t="s">
        <v>2318</v>
      </c>
      <c r="C262" s="829" t="s">
        <v>3591</v>
      </c>
      <c r="D262" s="827" t="s">
        <v>512</v>
      </c>
      <c r="E262" s="837" t="s">
        <v>515</v>
      </c>
      <c r="F262" s="829" t="s">
        <v>447</v>
      </c>
      <c r="G262" s="826" t="s">
        <v>86</v>
      </c>
      <c r="H262" s="829" t="s">
        <v>4964</v>
      </c>
      <c r="I262" s="841" t="s">
        <v>3592</v>
      </c>
      <c r="J262" s="831" t="s">
        <v>5526</v>
      </c>
    </row>
    <row r="263" spans="2:10" ht="25">
      <c r="B263" s="826" t="s">
        <v>2318</v>
      </c>
      <c r="C263" s="829" t="s">
        <v>3594</v>
      </c>
      <c r="D263" s="839" t="s">
        <v>465</v>
      </c>
      <c r="E263" s="826"/>
      <c r="F263" s="829" t="s">
        <v>52</v>
      </c>
      <c r="G263" s="826" t="s">
        <v>86</v>
      </c>
      <c r="H263" s="829" t="s">
        <v>4964</v>
      </c>
      <c r="I263" s="841" t="s">
        <v>3595</v>
      </c>
      <c r="J263" s="831" t="s">
        <v>3596</v>
      </c>
    </row>
    <row r="264" spans="2:10" ht="25">
      <c r="B264" s="826" t="s">
        <v>2318</v>
      </c>
      <c r="C264" s="829" t="s">
        <v>3594</v>
      </c>
      <c r="D264" s="827" t="s">
        <v>512</v>
      </c>
      <c r="E264" s="837" t="s">
        <v>513</v>
      </c>
      <c r="F264" s="829" t="s">
        <v>445</v>
      </c>
      <c r="G264" s="826" t="s">
        <v>86</v>
      </c>
      <c r="H264" s="829" t="s">
        <v>4964</v>
      </c>
      <c r="I264" s="841" t="s">
        <v>3595</v>
      </c>
      <c r="J264" s="831" t="s">
        <v>5529</v>
      </c>
    </row>
    <row r="265" spans="2:10" ht="25">
      <c r="B265" s="826" t="s">
        <v>2318</v>
      </c>
      <c r="C265" s="829" t="s">
        <v>3594</v>
      </c>
      <c r="D265" s="827" t="s">
        <v>512</v>
      </c>
      <c r="E265" s="837" t="s">
        <v>515</v>
      </c>
      <c r="F265" s="829" t="s">
        <v>447</v>
      </c>
      <c r="G265" s="826" t="s">
        <v>86</v>
      </c>
      <c r="H265" s="829" t="s">
        <v>4964</v>
      </c>
      <c r="I265" s="841" t="s">
        <v>3595</v>
      </c>
      <c r="J265" s="831" t="s">
        <v>3596</v>
      </c>
    </row>
    <row r="266" spans="2:10" ht="25">
      <c r="B266" s="826" t="s">
        <v>2318</v>
      </c>
      <c r="C266" s="829" t="s">
        <v>3598</v>
      </c>
      <c r="D266" s="839" t="s">
        <v>465</v>
      </c>
      <c r="E266" s="826"/>
      <c r="F266" s="829" t="s">
        <v>52</v>
      </c>
      <c r="G266" s="826" t="s">
        <v>86</v>
      </c>
      <c r="H266" s="829" t="s">
        <v>4964</v>
      </c>
      <c r="I266" s="841" t="s">
        <v>3599</v>
      </c>
      <c r="J266" s="831" t="s">
        <v>3596</v>
      </c>
    </row>
    <row r="267" spans="2:10" ht="25">
      <c r="B267" s="826" t="s">
        <v>2318</v>
      </c>
      <c r="C267" s="829" t="s">
        <v>3598</v>
      </c>
      <c r="D267" s="827" t="s">
        <v>512</v>
      </c>
      <c r="E267" s="837" t="s">
        <v>513</v>
      </c>
      <c r="F267" s="829" t="s">
        <v>445</v>
      </c>
      <c r="G267" s="826" t="s">
        <v>86</v>
      </c>
      <c r="H267" s="829" t="s">
        <v>4964</v>
      </c>
      <c r="I267" s="841" t="s">
        <v>3599</v>
      </c>
      <c r="J267" s="831" t="s">
        <v>5529</v>
      </c>
    </row>
    <row r="268" spans="2:10" ht="25">
      <c r="B268" s="826" t="s">
        <v>2318</v>
      </c>
      <c r="C268" s="829" t="s">
        <v>3598</v>
      </c>
      <c r="D268" s="827" t="s">
        <v>512</v>
      </c>
      <c r="E268" s="837" t="s">
        <v>515</v>
      </c>
      <c r="F268" s="829" t="s">
        <v>447</v>
      </c>
      <c r="G268" s="826" t="s">
        <v>86</v>
      </c>
      <c r="H268" s="829" t="s">
        <v>4964</v>
      </c>
      <c r="I268" s="841" t="s">
        <v>3599</v>
      </c>
      <c r="J268" s="831" t="s">
        <v>3596</v>
      </c>
    </row>
    <row r="269" spans="2:10" ht="37.5">
      <c r="B269" s="826" t="s">
        <v>2318</v>
      </c>
      <c r="C269" s="829" t="s">
        <v>3601</v>
      </c>
      <c r="D269" s="839" t="s">
        <v>465</v>
      </c>
      <c r="E269" s="826"/>
      <c r="F269" s="829" t="s">
        <v>52</v>
      </c>
      <c r="G269" s="826" t="s">
        <v>86</v>
      </c>
      <c r="H269" s="829" t="s">
        <v>4964</v>
      </c>
      <c r="I269" s="841" t="s">
        <v>3602</v>
      </c>
      <c r="J269" s="831" t="s">
        <v>5526</v>
      </c>
    </row>
    <row r="270" spans="2:10" ht="37.5">
      <c r="B270" s="826" t="s">
        <v>2318</v>
      </c>
      <c r="C270" s="829" t="s">
        <v>3601</v>
      </c>
      <c r="D270" s="827" t="s">
        <v>512</v>
      </c>
      <c r="E270" s="837" t="s">
        <v>513</v>
      </c>
      <c r="F270" s="829" t="s">
        <v>445</v>
      </c>
      <c r="G270" s="826" t="s">
        <v>86</v>
      </c>
      <c r="H270" s="829" t="s">
        <v>4964</v>
      </c>
      <c r="I270" s="841" t="s">
        <v>3602</v>
      </c>
      <c r="J270" s="831" t="s">
        <v>5530</v>
      </c>
    </row>
    <row r="271" spans="2:10" ht="37.5">
      <c r="B271" s="826" t="s">
        <v>2318</v>
      </c>
      <c r="C271" s="829" t="s">
        <v>3601</v>
      </c>
      <c r="D271" s="827" t="s">
        <v>512</v>
      </c>
      <c r="E271" s="837" t="s">
        <v>515</v>
      </c>
      <c r="F271" s="829" t="s">
        <v>447</v>
      </c>
      <c r="G271" s="826" t="s">
        <v>86</v>
      </c>
      <c r="H271" s="829" t="s">
        <v>4964</v>
      </c>
      <c r="I271" s="841" t="s">
        <v>3602</v>
      </c>
      <c r="J271" s="831" t="s">
        <v>5526</v>
      </c>
    </row>
    <row r="272" spans="2:10" ht="37.5">
      <c r="B272" s="826" t="s">
        <v>2318</v>
      </c>
      <c r="C272" s="829" t="s">
        <v>3604</v>
      </c>
      <c r="D272" s="839" t="s">
        <v>465</v>
      </c>
      <c r="E272" s="826"/>
      <c r="F272" s="829" t="s">
        <v>52</v>
      </c>
      <c r="G272" s="826" t="s">
        <v>86</v>
      </c>
      <c r="H272" s="829" t="s">
        <v>4964</v>
      </c>
      <c r="I272" s="841" t="s">
        <v>3605</v>
      </c>
      <c r="J272" s="831" t="s">
        <v>3596</v>
      </c>
    </row>
    <row r="273" spans="2:10" ht="37.5">
      <c r="B273" s="826" t="s">
        <v>2318</v>
      </c>
      <c r="C273" s="829" t="s">
        <v>3604</v>
      </c>
      <c r="D273" s="827" t="s">
        <v>512</v>
      </c>
      <c r="E273" s="837" t="s">
        <v>513</v>
      </c>
      <c r="F273" s="829" t="s">
        <v>445</v>
      </c>
      <c r="G273" s="826" t="s">
        <v>86</v>
      </c>
      <c r="H273" s="829" t="s">
        <v>4964</v>
      </c>
      <c r="I273" s="841" t="s">
        <v>3605</v>
      </c>
      <c r="J273" s="831" t="s">
        <v>5529</v>
      </c>
    </row>
    <row r="274" spans="2:10" ht="37.5">
      <c r="B274" s="826" t="s">
        <v>2318</v>
      </c>
      <c r="C274" s="829" t="s">
        <v>3604</v>
      </c>
      <c r="D274" s="827" t="s">
        <v>512</v>
      </c>
      <c r="E274" s="837" t="s">
        <v>515</v>
      </c>
      <c r="F274" s="829" t="s">
        <v>447</v>
      </c>
      <c r="G274" s="826" t="s">
        <v>86</v>
      </c>
      <c r="H274" s="829" t="s">
        <v>4964</v>
      </c>
      <c r="I274" s="841" t="s">
        <v>3605</v>
      </c>
      <c r="J274" s="831" t="s">
        <v>3596</v>
      </c>
    </row>
    <row r="275" spans="2:10" ht="37.5">
      <c r="B275" s="826" t="s">
        <v>2318</v>
      </c>
      <c r="C275" s="829" t="s">
        <v>3607</v>
      </c>
      <c r="D275" s="839" t="s">
        <v>465</v>
      </c>
      <c r="E275" s="826"/>
      <c r="F275" s="829" t="s">
        <v>52</v>
      </c>
      <c r="G275" s="826" t="s">
        <v>86</v>
      </c>
      <c r="H275" s="829" t="s">
        <v>4964</v>
      </c>
      <c r="I275" s="841" t="s">
        <v>3608</v>
      </c>
      <c r="J275" s="831" t="s">
        <v>3596</v>
      </c>
    </row>
    <row r="276" spans="2:10" ht="37.5">
      <c r="B276" s="826" t="s">
        <v>2318</v>
      </c>
      <c r="C276" s="829" t="s">
        <v>3607</v>
      </c>
      <c r="D276" s="827" t="s">
        <v>512</v>
      </c>
      <c r="E276" s="837" t="s">
        <v>513</v>
      </c>
      <c r="F276" s="829" t="s">
        <v>445</v>
      </c>
      <c r="G276" s="826" t="s">
        <v>86</v>
      </c>
      <c r="H276" s="829" t="s">
        <v>4964</v>
      </c>
      <c r="I276" s="841" t="s">
        <v>3608</v>
      </c>
      <c r="J276" s="831" t="s">
        <v>5529</v>
      </c>
    </row>
    <row r="277" spans="2:10" ht="37.5">
      <c r="B277" s="826" t="s">
        <v>2318</v>
      </c>
      <c r="C277" s="829" t="s">
        <v>3607</v>
      </c>
      <c r="D277" s="827" t="s">
        <v>512</v>
      </c>
      <c r="E277" s="837" t="s">
        <v>515</v>
      </c>
      <c r="F277" s="829" t="s">
        <v>447</v>
      </c>
      <c r="G277" s="826" t="s">
        <v>86</v>
      </c>
      <c r="H277" s="829" t="s">
        <v>4964</v>
      </c>
      <c r="I277" s="841" t="s">
        <v>3608</v>
      </c>
      <c r="J277" s="831" t="s">
        <v>3596</v>
      </c>
    </row>
    <row r="278" spans="2:10" ht="25">
      <c r="B278" s="826" t="s">
        <v>2318</v>
      </c>
      <c r="C278" s="829" t="s">
        <v>3609</v>
      </c>
      <c r="D278" s="839" t="s">
        <v>465</v>
      </c>
      <c r="E278" s="826"/>
      <c r="F278" s="829" t="s">
        <v>52</v>
      </c>
      <c r="G278" s="826" t="s">
        <v>86</v>
      </c>
      <c r="H278" s="829" t="s">
        <v>4964</v>
      </c>
      <c r="I278" s="841" t="s">
        <v>3610</v>
      </c>
      <c r="J278" s="831" t="s">
        <v>5526</v>
      </c>
    </row>
    <row r="279" spans="2:10" ht="37.5">
      <c r="B279" s="826" t="s">
        <v>2318</v>
      </c>
      <c r="C279" s="829" t="s">
        <v>3609</v>
      </c>
      <c r="D279" s="827" t="s">
        <v>512</v>
      </c>
      <c r="E279" s="837" t="s">
        <v>513</v>
      </c>
      <c r="F279" s="829" t="s">
        <v>445</v>
      </c>
      <c r="G279" s="826" t="s">
        <v>86</v>
      </c>
      <c r="H279" s="829" t="s">
        <v>4964</v>
      </c>
      <c r="I279" s="841" t="s">
        <v>3610</v>
      </c>
      <c r="J279" s="831" t="s">
        <v>5531</v>
      </c>
    </row>
    <row r="280" spans="2:10" ht="25">
      <c r="B280" s="826" t="s">
        <v>2318</v>
      </c>
      <c r="C280" s="829" t="s">
        <v>3609</v>
      </c>
      <c r="D280" s="827" t="s">
        <v>512</v>
      </c>
      <c r="E280" s="837" t="s">
        <v>515</v>
      </c>
      <c r="F280" s="829" t="s">
        <v>447</v>
      </c>
      <c r="G280" s="826" t="s">
        <v>86</v>
      </c>
      <c r="H280" s="829" t="s">
        <v>4964</v>
      </c>
      <c r="I280" s="841" t="s">
        <v>3610</v>
      </c>
      <c r="J280" s="831" t="s">
        <v>5526</v>
      </c>
    </row>
    <row r="281" spans="2:10" ht="37.5">
      <c r="B281" s="826" t="s">
        <v>2318</v>
      </c>
      <c r="C281" s="829" t="s">
        <v>3612</v>
      </c>
      <c r="D281" s="839" t="s">
        <v>465</v>
      </c>
      <c r="E281" s="826"/>
      <c r="F281" s="829" t="s">
        <v>52</v>
      </c>
      <c r="G281" s="826" t="s">
        <v>86</v>
      </c>
      <c r="H281" s="829" t="s">
        <v>4964</v>
      </c>
      <c r="I281" s="841" t="s">
        <v>3613</v>
      </c>
      <c r="J281" s="831" t="s">
        <v>5526</v>
      </c>
    </row>
    <row r="282" spans="2:10" ht="37.5">
      <c r="B282" s="826" t="s">
        <v>2318</v>
      </c>
      <c r="C282" s="829" t="s">
        <v>3612</v>
      </c>
      <c r="D282" s="827" t="s">
        <v>512</v>
      </c>
      <c r="E282" s="837" t="s">
        <v>513</v>
      </c>
      <c r="F282" s="829" t="s">
        <v>445</v>
      </c>
      <c r="G282" s="826" t="s">
        <v>86</v>
      </c>
      <c r="H282" s="829" t="s">
        <v>4964</v>
      </c>
      <c r="I282" s="841" t="s">
        <v>3613</v>
      </c>
      <c r="J282" s="831" t="s">
        <v>5532</v>
      </c>
    </row>
    <row r="283" spans="2:10" ht="37.5">
      <c r="B283" s="826" t="s">
        <v>2318</v>
      </c>
      <c r="C283" s="829" t="s">
        <v>3612</v>
      </c>
      <c r="D283" s="827" t="s">
        <v>512</v>
      </c>
      <c r="E283" s="837" t="s">
        <v>515</v>
      </c>
      <c r="F283" s="829" t="s">
        <v>447</v>
      </c>
      <c r="G283" s="826" t="s">
        <v>86</v>
      </c>
      <c r="H283" s="829" t="s">
        <v>4964</v>
      </c>
      <c r="I283" s="841" t="s">
        <v>3613</v>
      </c>
      <c r="J283" s="831" t="s">
        <v>5526</v>
      </c>
    </row>
    <row r="284" spans="2:10" ht="37.5">
      <c r="B284" s="826" t="s">
        <v>2318</v>
      </c>
      <c r="C284" s="829" t="s">
        <v>3615</v>
      </c>
      <c r="D284" s="839" t="s">
        <v>465</v>
      </c>
      <c r="E284" s="826"/>
      <c r="F284" s="829" t="s">
        <v>52</v>
      </c>
      <c r="G284" s="826" t="s">
        <v>86</v>
      </c>
      <c r="H284" s="829" t="s">
        <v>4964</v>
      </c>
      <c r="I284" s="841" t="s">
        <v>3616</v>
      </c>
      <c r="J284" s="831" t="s">
        <v>3596</v>
      </c>
    </row>
    <row r="285" spans="2:10" ht="37.5">
      <c r="B285" s="826" t="s">
        <v>2318</v>
      </c>
      <c r="C285" s="829" t="s">
        <v>3615</v>
      </c>
      <c r="D285" s="827" t="s">
        <v>512</v>
      </c>
      <c r="E285" s="837" t="s">
        <v>513</v>
      </c>
      <c r="F285" s="829" t="s">
        <v>445</v>
      </c>
      <c r="G285" s="826" t="s">
        <v>86</v>
      </c>
      <c r="H285" s="829" t="s">
        <v>4964</v>
      </c>
      <c r="I285" s="841" t="s">
        <v>3616</v>
      </c>
      <c r="J285" s="831" t="s">
        <v>5529</v>
      </c>
    </row>
    <row r="286" spans="2:10" ht="37.5">
      <c r="B286" s="826" t="s">
        <v>2318</v>
      </c>
      <c r="C286" s="829" t="s">
        <v>3615</v>
      </c>
      <c r="D286" s="827" t="s">
        <v>512</v>
      </c>
      <c r="E286" s="837" t="s">
        <v>515</v>
      </c>
      <c r="F286" s="829" t="s">
        <v>447</v>
      </c>
      <c r="G286" s="826" t="s">
        <v>86</v>
      </c>
      <c r="H286" s="829" t="s">
        <v>4964</v>
      </c>
      <c r="I286" s="841" t="s">
        <v>3616</v>
      </c>
      <c r="J286" s="831" t="s">
        <v>3596</v>
      </c>
    </row>
    <row r="287" spans="2:10" ht="37.5">
      <c r="B287" s="826" t="s">
        <v>2318</v>
      </c>
      <c r="C287" s="829" t="s">
        <v>3618</v>
      </c>
      <c r="D287" s="839" t="s">
        <v>465</v>
      </c>
      <c r="E287" s="826"/>
      <c r="F287" s="829" t="s">
        <v>52</v>
      </c>
      <c r="G287" s="826" t="s">
        <v>86</v>
      </c>
      <c r="H287" s="829" t="s">
        <v>4964</v>
      </c>
      <c r="I287" s="841" t="s">
        <v>3619</v>
      </c>
      <c r="J287" s="831" t="s">
        <v>3596</v>
      </c>
    </row>
    <row r="288" spans="2:10" ht="37.5">
      <c r="B288" s="826" t="s">
        <v>2318</v>
      </c>
      <c r="C288" s="829" t="s">
        <v>3618</v>
      </c>
      <c r="D288" s="827" t="s">
        <v>512</v>
      </c>
      <c r="E288" s="837" t="s">
        <v>513</v>
      </c>
      <c r="F288" s="829" t="s">
        <v>445</v>
      </c>
      <c r="G288" s="826" t="s">
        <v>86</v>
      </c>
      <c r="H288" s="829" t="s">
        <v>4964</v>
      </c>
      <c r="I288" s="841" t="s">
        <v>3619</v>
      </c>
      <c r="J288" s="831" t="s">
        <v>5529</v>
      </c>
    </row>
    <row r="289" spans="2:10" ht="37.5">
      <c r="B289" s="826" t="s">
        <v>2318</v>
      </c>
      <c r="C289" s="829" t="s">
        <v>3618</v>
      </c>
      <c r="D289" s="827" t="s">
        <v>512</v>
      </c>
      <c r="E289" s="837" t="s">
        <v>515</v>
      </c>
      <c r="F289" s="829" t="s">
        <v>447</v>
      </c>
      <c r="G289" s="826" t="s">
        <v>86</v>
      </c>
      <c r="H289" s="829" t="s">
        <v>4964</v>
      </c>
      <c r="I289" s="841" t="s">
        <v>3619</v>
      </c>
      <c r="J289" s="831" t="s">
        <v>3596</v>
      </c>
    </row>
    <row r="290" spans="2:10" ht="37.5">
      <c r="B290" s="826" t="s">
        <v>2318</v>
      </c>
      <c r="C290" s="829" t="s">
        <v>3621</v>
      </c>
      <c r="D290" s="839" t="s">
        <v>465</v>
      </c>
      <c r="E290" s="826"/>
      <c r="F290" s="829" t="s">
        <v>52</v>
      </c>
      <c r="G290" s="826" t="s">
        <v>86</v>
      </c>
      <c r="H290" s="829" t="s">
        <v>4964</v>
      </c>
      <c r="I290" s="841" t="s">
        <v>3622</v>
      </c>
      <c r="J290" s="831" t="s">
        <v>3596</v>
      </c>
    </row>
    <row r="291" spans="2:10" ht="37.5">
      <c r="B291" s="826" t="s">
        <v>2318</v>
      </c>
      <c r="C291" s="829" t="s">
        <v>3621</v>
      </c>
      <c r="D291" s="827" t="s">
        <v>512</v>
      </c>
      <c r="E291" s="837" t="s">
        <v>513</v>
      </c>
      <c r="F291" s="829" t="s">
        <v>445</v>
      </c>
      <c r="G291" s="826" t="s">
        <v>86</v>
      </c>
      <c r="H291" s="829" t="s">
        <v>4964</v>
      </c>
      <c r="I291" s="841" t="s">
        <v>3622</v>
      </c>
      <c r="J291" s="831" t="s">
        <v>5529</v>
      </c>
    </row>
    <row r="292" spans="2:10" ht="37.5">
      <c r="B292" s="826" t="s">
        <v>2318</v>
      </c>
      <c r="C292" s="829" t="s">
        <v>3621</v>
      </c>
      <c r="D292" s="827" t="s">
        <v>512</v>
      </c>
      <c r="E292" s="837" t="s">
        <v>515</v>
      </c>
      <c r="F292" s="829" t="s">
        <v>447</v>
      </c>
      <c r="G292" s="826" t="s">
        <v>86</v>
      </c>
      <c r="H292" s="829" t="s">
        <v>4964</v>
      </c>
      <c r="I292" s="841" t="s">
        <v>3622</v>
      </c>
      <c r="J292" s="831" t="s">
        <v>3596</v>
      </c>
    </row>
    <row r="293" spans="2:10" ht="37.5">
      <c r="B293" s="826" t="s">
        <v>2318</v>
      </c>
      <c r="C293" s="829" t="s">
        <v>3624</v>
      </c>
      <c r="D293" s="839" t="s">
        <v>465</v>
      </c>
      <c r="E293" s="826"/>
      <c r="F293" s="829" t="s">
        <v>52</v>
      </c>
      <c r="G293" s="826" t="s">
        <v>86</v>
      </c>
      <c r="H293" s="829" t="s">
        <v>4964</v>
      </c>
      <c r="I293" s="841" t="s">
        <v>3625</v>
      </c>
      <c r="J293" s="831" t="s">
        <v>3596</v>
      </c>
    </row>
    <row r="294" spans="2:10" ht="37.5">
      <c r="B294" s="826" t="s">
        <v>2318</v>
      </c>
      <c r="C294" s="829" t="s">
        <v>3624</v>
      </c>
      <c r="D294" s="827" t="s">
        <v>512</v>
      </c>
      <c r="E294" s="837" t="s">
        <v>513</v>
      </c>
      <c r="F294" s="829" t="s">
        <v>445</v>
      </c>
      <c r="G294" s="826" t="s">
        <v>86</v>
      </c>
      <c r="H294" s="829" t="s">
        <v>4964</v>
      </c>
      <c r="I294" s="841" t="s">
        <v>3625</v>
      </c>
      <c r="J294" s="831" t="s">
        <v>5533</v>
      </c>
    </row>
    <row r="295" spans="2:10" ht="37.5">
      <c r="B295" s="826" t="s">
        <v>2318</v>
      </c>
      <c r="C295" s="829" t="s">
        <v>3624</v>
      </c>
      <c r="D295" s="827" t="s">
        <v>512</v>
      </c>
      <c r="E295" s="837" t="s">
        <v>515</v>
      </c>
      <c r="F295" s="829" t="s">
        <v>447</v>
      </c>
      <c r="G295" s="826" t="s">
        <v>86</v>
      </c>
      <c r="H295" s="829" t="s">
        <v>4964</v>
      </c>
      <c r="I295" s="841" t="s">
        <v>3625</v>
      </c>
      <c r="J295" s="831" t="s">
        <v>3596</v>
      </c>
    </row>
    <row r="296" spans="2:10" ht="13">
      <c r="B296" s="826" t="s">
        <v>19</v>
      </c>
      <c r="C296" s="829" t="s">
        <v>3640</v>
      </c>
      <c r="D296" s="827" t="s">
        <v>1021</v>
      </c>
      <c r="E296" s="826"/>
      <c r="F296" s="1678"/>
      <c r="G296" s="829" t="s">
        <v>21</v>
      </c>
      <c r="H296" s="829">
        <v>12</v>
      </c>
      <c r="I296" s="1550" t="s">
        <v>5631</v>
      </c>
      <c r="J296" s="831" t="s">
        <v>3642</v>
      </c>
    </row>
    <row r="297" spans="2:10" ht="25.5">
      <c r="B297" s="826" t="s">
        <v>19</v>
      </c>
      <c r="C297" s="829" t="s">
        <v>3640</v>
      </c>
      <c r="D297" s="827" t="s">
        <v>1021</v>
      </c>
      <c r="E297" s="826"/>
      <c r="F297" s="829" t="s">
        <v>3633</v>
      </c>
      <c r="G297" s="829" t="s">
        <v>21</v>
      </c>
      <c r="H297" s="1680" t="s">
        <v>22</v>
      </c>
      <c r="I297" s="1550" t="s">
        <v>5630</v>
      </c>
      <c r="J297" s="1686" t="s">
        <v>3642</v>
      </c>
    </row>
    <row r="298" spans="2:10">
      <c r="B298" s="829" t="s">
        <v>46</v>
      </c>
      <c r="C298" s="829" t="s">
        <v>3673</v>
      </c>
      <c r="D298" s="827" t="s">
        <v>32</v>
      </c>
      <c r="E298" s="826"/>
      <c r="F298" s="829"/>
      <c r="G298" s="829" t="s">
        <v>21</v>
      </c>
      <c r="H298" s="829" t="s">
        <v>4959</v>
      </c>
      <c r="I298" s="831" t="s">
        <v>3674</v>
      </c>
      <c r="J298" s="831" t="s">
        <v>3675</v>
      </c>
    </row>
    <row r="299" spans="2:10">
      <c r="B299" s="829" t="s">
        <v>46</v>
      </c>
      <c r="C299" s="829" t="s">
        <v>3676</v>
      </c>
      <c r="D299" s="827" t="s">
        <v>32</v>
      </c>
      <c r="E299" s="826"/>
      <c r="F299" s="829"/>
      <c r="G299" s="829" t="s">
        <v>86</v>
      </c>
      <c r="H299" s="829" t="s">
        <v>4959</v>
      </c>
      <c r="I299" s="831" t="s">
        <v>3677</v>
      </c>
      <c r="J299" s="831" t="s">
        <v>400</v>
      </c>
    </row>
    <row r="300" spans="2:10">
      <c r="B300" s="826" t="s">
        <v>19</v>
      </c>
      <c r="C300" s="829" t="s">
        <v>3678</v>
      </c>
      <c r="D300" s="827" t="s">
        <v>32</v>
      </c>
      <c r="E300" s="826"/>
      <c r="F300" s="829"/>
      <c r="G300" s="829" t="s">
        <v>21</v>
      </c>
      <c r="H300" s="829" t="s">
        <v>4959</v>
      </c>
      <c r="I300" s="831" t="s">
        <v>3679</v>
      </c>
      <c r="J300" s="831" t="s">
        <v>403</v>
      </c>
    </row>
    <row r="301" spans="2:10" ht="25">
      <c r="B301" s="826" t="s">
        <v>19</v>
      </c>
      <c r="C301" s="829" t="s">
        <v>3680</v>
      </c>
      <c r="D301" s="827" t="s">
        <v>32</v>
      </c>
      <c r="E301" s="826"/>
      <c r="F301" s="829"/>
      <c r="G301" s="829" t="s">
        <v>21</v>
      </c>
      <c r="H301" s="829" t="s">
        <v>4959</v>
      </c>
      <c r="I301" s="831" t="s">
        <v>3681</v>
      </c>
      <c r="J301" s="831" t="s">
        <v>5534</v>
      </c>
    </row>
    <row r="302" spans="2:10" ht="25">
      <c r="B302" s="826" t="s">
        <v>19</v>
      </c>
      <c r="C302" s="829" t="s">
        <v>3683</v>
      </c>
      <c r="D302" s="827" t="s">
        <v>32</v>
      </c>
      <c r="E302" s="826"/>
      <c r="F302" s="829"/>
      <c r="G302" s="829" t="s">
        <v>21</v>
      </c>
      <c r="H302" s="829" t="s">
        <v>4959</v>
      </c>
      <c r="I302" s="831" t="s">
        <v>3684</v>
      </c>
      <c r="J302" s="831" t="s">
        <v>5534</v>
      </c>
    </row>
    <row r="303" spans="2:10" ht="25">
      <c r="B303" s="826" t="s">
        <v>19</v>
      </c>
      <c r="C303" s="829" t="s">
        <v>3685</v>
      </c>
      <c r="D303" s="827" t="s">
        <v>32</v>
      </c>
      <c r="E303" s="826"/>
      <c r="F303" s="829"/>
      <c r="G303" s="829" t="s">
        <v>21</v>
      </c>
      <c r="H303" s="829" t="s">
        <v>4959</v>
      </c>
      <c r="I303" s="831" t="s">
        <v>3686</v>
      </c>
      <c r="J303" s="831" t="s">
        <v>5534</v>
      </c>
    </row>
    <row r="304" spans="2:10" ht="25">
      <c r="B304" s="826" t="s">
        <v>19</v>
      </c>
      <c r="C304" s="829" t="s">
        <v>3687</v>
      </c>
      <c r="D304" s="827" t="s">
        <v>32</v>
      </c>
      <c r="E304" s="826"/>
      <c r="F304" s="829"/>
      <c r="G304" s="829" t="s">
        <v>21</v>
      </c>
      <c r="H304" s="829" t="s">
        <v>4959</v>
      </c>
      <c r="I304" s="831" t="s">
        <v>3686</v>
      </c>
      <c r="J304" s="831" t="s">
        <v>5534</v>
      </c>
    </row>
    <row r="305" spans="2:10" ht="25">
      <c r="B305" s="826" t="s">
        <v>19</v>
      </c>
      <c r="C305" s="829" t="s">
        <v>3689</v>
      </c>
      <c r="D305" s="827" t="s">
        <v>32</v>
      </c>
      <c r="E305" s="826"/>
      <c r="F305" s="829"/>
      <c r="G305" s="829" t="s">
        <v>21</v>
      </c>
      <c r="H305" s="829" t="s">
        <v>4959</v>
      </c>
      <c r="I305" s="831" t="s">
        <v>3690</v>
      </c>
      <c r="J305" s="831" t="s">
        <v>5534</v>
      </c>
    </row>
    <row r="306" spans="2:10" ht="25">
      <c r="B306" s="826" t="s">
        <v>19</v>
      </c>
      <c r="C306" s="829" t="s">
        <v>3691</v>
      </c>
      <c r="D306" s="827" t="s">
        <v>32</v>
      </c>
      <c r="E306" s="826"/>
      <c r="F306" s="829"/>
      <c r="G306" s="829" t="s">
        <v>21</v>
      </c>
      <c r="H306" s="829" t="s">
        <v>4959</v>
      </c>
      <c r="I306" s="831" t="s">
        <v>3692</v>
      </c>
      <c r="J306" s="831" t="s">
        <v>5534</v>
      </c>
    </row>
    <row r="307" spans="2:10" ht="25">
      <c r="B307" s="826" t="s">
        <v>19</v>
      </c>
      <c r="C307" s="829" t="s">
        <v>3693</v>
      </c>
      <c r="D307" s="827" t="s">
        <v>32</v>
      </c>
      <c r="E307" s="826"/>
      <c r="F307" s="829"/>
      <c r="G307" s="829" t="s">
        <v>21</v>
      </c>
      <c r="H307" s="829" t="s">
        <v>4959</v>
      </c>
      <c r="I307" s="831" t="s">
        <v>3694</v>
      </c>
      <c r="J307" s="831" t="s">
        <v>5534</v>
      </c>
    </row>
    <row r="308" spans="2:10" ht="25">
      <c r="B308" s="826" t="s">
        <v>19</v>
      </c>
      <c r="C308" s="829" t="s">
        <v>3695</v>
      </c>
      <c r="D308" s="827" t="s">
        <v>32</v>
      </c>
      <c r="E308" s="826"/>
      <c r="F308" s="829"/>
      <c r="G308" s="829" t="s">
        <v>21</v>
      </c>
      <c r="H308" s="829" t="s">
        <v>4959</v>
      </c>
      <c r="I308" s="831" t="s">
        <v>3696</v>
      </c>
      <c r="J308" s="831" t="s">
        <v>5534</v>
      </c>
    </row>
    <row r="309" spans="2:10" ht="25">
      <c r="B309" s="826" t="s">
        <v>19</v>
      </c>
      <c r="C309" s="829" t="s">
        <v>3697</v>
      </c>
      <c r="D309" s="827" t="s">
        <v>32</v>
      </c>
      <c r="E309" s="826"/>
      <c r="F309" s="829"/>
      <c r="G309" s="829" t="s">
        <v>21</v>
      </c>
      <c r="H309" s="829" t="s">
        <v>4959</v>
      </c>
      <c r="I309" s="831" t="s">
        <v>3698</v>
      </c>
      <c r="J309" s="831" t="s">
        <v>5534</v>
      </c>
    </row>
    <row r="310" spans="2:10" ht="25">
      <c r="B310" s="826" t="s">
        <v>19</v>
      </c>
      <c r="C310" s="829" t="s">
        <v>3699</v>
      </c>
      <c r="D310" s="827" t="s">
        <v>32</v>
      </c>
      <c r="E310" s="826"/>
      <c r="F310" s="829"/>
      <c r="G310" s="829" t="s">
        <v>21</v>
      </c>
      <c r="H310" s="829" t="s">
        <v>4959</v>
      </c>
      <c r="I310" s="831" t="s">
        <v>3700</v>
      </c>
      <c r="J310" s="831" t="s">
        <v>5534</v>
      </c>
    </row>
    <row r="311" spans="2:10" ht="25">
      <c r="B311" s="826" t="s">
        <v>19</v>
      </c>
      <c r="C311" s="829" t="s">
        <v>3701</v>
      </c>
      <c r="D311" s="827" t="s">
        <v>32</v>
      </c>
      <c r="E311" s="826"/>
      <c r="F311" s="829"/>
      <c r="G311" s="829" t="s">
        <v>21</v>
      </c>
      <c r="H311" s="829" t="s">
        <v>4959</v>
      </c>
      <c r="I311" s="831" t="s">
        <v>3702</v>
      </c>
      <c r="J311" s="831" t="s">
        <v>5534</v>
      </c>
    </row>
    <row r="312" spans="2:10" ht="25">
      <c r="B312" s="829" t="s">
        <v>46</v>
      </c>
      <c r="C312" s="829" t="s">
        <v>3703</v>
      </c>
      <c r="D312" s="827" t="s">
        <v>32</v>
      </c>
      <c r="E312" s="826"/>
      <c r="F312" s="829" t="s">
        <v>52</v>
      </c>
      <c r="G312" s="829" t="s">
        <v>36</v>
      </c>
      <c r="H312" s="829" t="s">
        <v>4959</v>
      </c>
      <c r="I312" s="831" t="s">
        <v>3704</v>
      </c>
      <c r="J312" s="831" t="s">
        <v>5535</v>
      </c>
    </row>
    <row r="313" spans="2:10" ht="25">
      <c r="B313" s="826" t="s">
        <v>19</v>
      </c>
      <c r="C313" s="829" t="s">
        <v>3785</v>
      </c>
      <c r="D313" s="827" t="s">
        <v>32</v>
      </c>
      <c r="E313" s="826"/>
      <c r="F313" s="829"/>
      <c r="G313" s="829" t="s">
        <v>36</v>
      </c>
      <c r="H313" s="829" t="s">
        <v>4959</v>
      </c>
      <c r="I313" s="831" t="s">
        <v>3786</v>
      </c>
      <c r="J313" s="831" t="s">
        <v>845</v>
      </c>
    </row>
    <row r="314" spans="2:10">
      <c r="B314" s="826" t="s">
        <v>19</v>
      </c>
      <c r="C314" s="829" t="s">
        <v>3787</v>
      </c>
      <c r="D314" s="827" t="s">
        <v>32</v>
      </c>
      <c r="E314" s="826"/>
      <c r="F314" s="829"/>
      <c r="G314" s="829" t="s">
        <v>36</v>
      </c>
      <c r="H314" s="829" t="s">
        <v>4959</v>
      </c>
      <c r="I314" s="831" t="s">
        <v>3788</v>
      </c>
      <c r="J314" s="831" t="s">
        <v>845</v>
      </c>
    </row>
    <row r="315" spans="2:10" ht="25">
      <c r="B315" s="826" t="s">
        <v>19</v>
      </c>
      <c r="C315" s="829" t="s">
        <v>3877</v>
      </c>
      <c r="D315" s="827" t="s">
        <v>465</v>
      </c>
      <c r="E315" s="826"/>
      <c r="F315" s="829" t="s">
        <v>52</v>
      </c>
      <c r="G315" s="829" t="s">
        <v>86</v>
      </c>
      <c r="H315" s="829" t="s">
        <v>4959</v>
      </c>
      <c r="I315" s="831" t="s">
        <v>5536</v>
      </c>
      <c r="J315" s="831" t="s">
        <v>525</v>
      </c>
    </row>
    <row r="316" spans="2:10" ht="25">
      <c r="B316" s="1672" t="s">
        <v>19</v>
      </c>
      <c r="C316" s="1673" t="s">
        <v>3877</v>
      </c>
      <c r="D316" s="1674" t="s">
        <v>512</v>
      </c>
      <c r="E316" s="1672"/>
      <c r="F316" s="1673" t="s">
        <v>445</v>
      </c>
      <c r="G316" s="1673" t="s">
        <v>86</v>
      </c>
      <c r="H316" s="1673" t="s">
        <v>4959</v>
      </c>
      <c r="I316" s="1684" t="s">
        <v>5536</v>
      </c>
      <c r="J316" s="1684" t="s">
        <v>525</v>
      </c>
    </row>
    <row r="317" spans="2:10" ht="25">
      <c r="B317" s="1672" t="s">
        <v>19</v>
      </c>
      <c r="C317" s="1673" t="s">
        <v>3877</v>
      </c>
      <c r="D317" s="1674" t="s">
        <v>512</v>
      </c>
      <c r="E317" s="1672"/>
      <c r="F317" s="1673" t="s">
        <v>447</v>
      </c>
      <c r="G317" s="1673" t="s">
        <v>86</v>
      </c>
      <c r="H317" s="1673" t="s">
        <v>4959</v>
      </c>
      <c r="I317" s="1684" t="s">
        <v>5536</v>
      </c>
      <c r="J317" s="1684" t="s">
        <v>525</v>
      </c>
    </row>
  </sheetData>
  <hyperlinks>
    <hyperlink ref="E63" location="'9'!A1" display="'9'!A1" xr:uid="{00000000-0004-0000-2A00-000000000000}"/>
  </hyperlinks>
  <pageMargins left="0" right="0" top="0.25" bottom="0.25" header="0.3" footer="0.3"/>
  <pageSetup paperSize="5"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B48"/>
  <sheetViews>
    <sheetView showGridLines="0" showRowColHeaders="0" workbookViewId="0"/>
  </sheetViews>
  <sheetFormatPr defaultColWidth="8.7265625" defaultRowHeight="12.5"/>
  <cols>
    <col min="1" max="1" width="11.7265625" customWidth="1"/>
    <col min="2" max="2" width="9.1796875" style="505" customWidth="1"/>
  </cols>
  <sheetData>
    <row r="2" spans="2:2" ht="21" customHeight="1">
      <c r="B2" s="898" t="s">
        <v>5537</v>
      </c>
    </row>
    <row r="3" spans="2:2" ht="22.5" customHeight="1">
      <c r="B3" s="897" t="s">
        <v>5538</v>
      </c>
    </row>
    <row r="4" spans="2:2" ht="14.5">
      <c r="B4" s="897" t="s">
        <v>5539</v>
      </c>
    </row>
    <row r="5" spans="2:2" ht="14.5">
      <c r="B5" s="897" t="s">
        <v>5540</v>
      </c>
    </row>
    <row r="6" spans="2:2" ht="14.5">
      <c r="B6" s="897" t="s">
        <v>5541</v>
      </c>
    </row>
    <row r="7" spans="2:2" ht="14.5">
      <c r="B7" s="897" t="s">
        <v>4994</v>
      </c>
    </row>
    <row r="8" spans="2:2" ht="14.5">
      <c r="B8" s="897" t="s">
        <v>4997</v>
      </c>
    </row>
    <row r="9" spans="2:2" ht="14.5">
      <c r="B9" s="897" t="s">
        <v>2303</v>
      </c>
    </row>
    <row r="10" spans="2:2" ht="14.5">
      <c r="B10" s="897" t="s">
        <v>4887</v>
      </c>
    </row>
    <row r="11" spans="2:2" ht="14.5">
      <c r="B11" s="897" t="s">
        <v>5542</v>
      </c>
    </row>
    <row r="12" spans="2:2" ht="14.5">
      <c r="B12" s="897" t="s">
        <v>5543</v>
      </c>
    </row>
    <row r="13" spans="2:2" ht="14.5">
      <c r="B13" s="897" t="s">
        <v>5544</v>
      </c>
    </row>
    <row r="14" spans="2:2" ht="14.5">
      <c r="B14" s="897" t="s">
        <v>5545</v>
      </c>
    </row>
    <row r="15" spans="2:2" ht="14.5">
      <c r="B15" s="897" t="s">
        <v>5546</v>
      </c>
    </row>
    <row r="16" spans="2:2" ht="14.5">
      <c r="B16" s="897" t="s">
        <v>5547</v>
      </c>
    </row>
    <row r="17" spans="2:2" ht="14.5">
      <c r="B17" s="897" t="s">
        <v>5548</v>
      </c>
    </row>
    <row r="18" spans="2:2" ht="14.5">
      <c r="B18" s="897" t="s">
        <v>5549</v>
      </c>
    </row>
    <row r="19" spans="2:2" ht="14.5">
      <c r="B19" s="897" t="s">
        <v>5550</v>
      </c>
    </row>
    <row r="20" spans="2:2" ht="14.5">
      <c r="B20" s="897" t="s">
        <v>5551</v>
      </c>
    </row>
    <row r="21" spans="2:2" ht="14.5">
      <c r="B21" s="897" t="s">
        <v>5552</v>
      </c>
    </row>
    <row r="22" spans="2:2" ht="14.5">
      <c r="B22" s="897" t="s">
        <v>5553</v>
      </c>
    </row>
    <row r="23" spans="2:2" ht="14.5">
      <c r="B23" s="897" t="s">
        <v>5554</v>
      </c>
    </row>
    <row r="24" spans="2:2" ht="14.5">
      <c r="B24" s="897" t="s">
        <v>5555</v>
      </c>
    </row>
    <row r="25" spans="2:2" ht="14.5">
      <c r="B25" s="897" t="s">
        <v>5556</v>
      </c>
    </row>
    <row r="26" spans="2:2" ht="14.5">
      <c r="B26" s="897" t="s">
        <v>5557</v>
      </c>
    </row>
    <row r="27" spans="2:2" ht="14.5">
      <c r="B27" s="897" t="s">
        <v>5558</v>
      </c>
    </row>
    <row r="28" spans="2:2" ht="14.5">
      <c r="B28" s="897" t="s">
        <v>5559</v>
      </c>
    </row>
    <row r="29" spans="2:2" ht="14.5">
      <c r="B29" s="897" t="s">
        <v>5560</v>
      </c>
    </row>
    <row r="30" spans="2:2" ht="14.5">
      <c r="B30" s="897" t="s">
        <v>5561</v>
      </c>
    </row>
    <row r="31" spans="2:2" ht="14.5">
      <c r="B31" s="897" t="s">
        <v>5562</v>
      </c>
    </row>
    <row r="32" spans="2:2" ht="14.5">
      <c r="B32" s="897" t="s">
        <v>5563</v>
      </c>
    </row>
    <row r="33" spans="2:2" ht="14.5">
      <c r="B33" s="897" t="s">
        <v>5564</v>
      </c>
    </row>
    <row r="34" spans="2:2" ht="14.5">
      <c r="B34" s="897" t="s">
        <v>5565</v>
      </c>
    </row>
    <row r="35" spans="2:2" ht="14.5">
      <c r="B35" s="897" t="s">
        <v>5566</v>
      </c>
    </row>
    <row r="36" spans="2:2" ht="14.5">
      <c r="B36" s="897" t="s">
        <v>5567</v>
      </c>
    </row>
    <row r="37" spans="2:2" ht="14.5">
      <c r="B37" s="897" t="s">
        <v>5568</v>
      </c>
    </row>
    <row r="38" spans="2:2" ht="14.5">
      <c r="B38" s="897" t="s">
        <v>5569</v>
      </c>
    </row>
    <row r="39" spans="2:2" ht="14.5">
      <c r="B39" s="897" t="s">
        <v>5570</v>
      </c>
    </row>
    <row r="40" spans="2:2" ht="14.5">
      <c r="B40" s="897" t="s">
        <v>5571</v>
      </c>
    </row>
    <row r="41" spans="2:2" ht="14.5">
      <c r="B41" s="897" t="s">
        <v>5572</v>
      </c>
    </row>
    <row r="42" spans="2:2" ht="14.5">
      <c r="B42" s="897" t="s">
        <v>2526</v>
      </c>
    </row>
    <row r="43" spans="2:2" ht="14.5">
      <c r="B43" s="897" t="s">
        <v>2529</v>
      </c>
    </row>
    <row r="44" spans="2:2" ht="14.5">
      <c r="B44" s="897" t="s">
        <v>2531</v>
      </c>
    </row>
    <row r="45" spans="2:2" ht="14.5">
      <c r="B45" s="897" t="s">
        <v>2813</v>
      </c>
    </row>
    <row r="46" spans="2:2" ht="14.5">
      <c r="B46" s="897" t="s">
        <v>2817</v>
      </c>
    </row>
    <row r="47" spans="2:2" ht="14.5">
      <c r="B47" s="897" t="s">
        <v>2821</v>
      </c>
    </row>
    <row r="48" spans="2:2" ht="14.5">
      <c r="B48" s="897" t="s">
        <v>2826</v>
      </c>
    </row>
  </sheetData>
  <sheetProtection password="EF6F" sheet="1"/>
  <pageMargins left="0.7" right="0.7" top="0.75" bottom="0.7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sheetPr>
  <dimension ref="A1:W211"/>
  <sheetViews>
    <sheetView showGridLines="0" showRowColHeaders="0" workbookViewId="0"/>
  </sheetViews>
  <sheetFormatPr defaultColWidth="0" defaultRowHeight="12.5" zeroHeight="1"/>
  <cols>
    <col min="1" max="3" width="9.1796875" style="114" customWidth="1"/>
    <col min="4" max="4" width="6.1796875" style="114" customWidth="1"/>
    <col min="5" max="5" width="14.7265625" style="114" customWidth="1"/>
    <col min="6" max="6" width="7.26953125" style="114" customWidth="1"/>
    <col min="7" max="15" width="9.1796875" style="114" customWidth="1"/>
  </cols>
  <sheetData>
    <row r="1" spans="1:23">
      <c r="A1" s="188"/>
      <c r="B1" s="188"/>
      <c r="C1" s="188"/>
      <c r="D1" s="188"/>
      <c r="E1" s="188"/>
      <c r="F1" s="188"/>
      <c r="G1" s="188"/>
      <c r="H1" s="188"/>
      <c r="I1" s="188"/>
      <c r="J1" s="188"/>
      <c r="K1" s="188"/>
      <c r="L1" s="188"/>
      <c r="M1" s="188"/>
      <c r="N1" s="188"/>
      <c r="O1" s="188"/>
      <c r="P1" s="1"/>
      <c r="Q1" s="1"/>
      <c r="R1" s="1"/>
      <c r="S1" s="1"/>
      <c r="T1" s="1"/>
      <c r="U1" s="1"/>
      <c r="V1" s="1"/>
      <c r="W1" s="1"/>
    </row>
    <row r="2" spans="1:23" ht="13">
      <c r="A2" s="188"/>
      <c r="B2" s="188"/>
      <c r="C2" s="194"/>
      <c r="D2" s="188"/>
      <c r="E2" s="188"/>
      <c r="F2" s="188"/>
      <c r="G2" s="188"/>
      <c r="H2" s="188"/>
      <c r="I2" s="188"/>
      <c r="J2" s="188"/>
      <c r="K2" s="188"/>
      <c r="L2" s="188"/>
      <c r="M2" s="188"/>
      <c r="N2" s="188"/>
      <c r="O2" s="188"/>
      <c r="P2" s="1"/>
      <c r="Q2" s="1"/>
      <c r="R2" s="1"/>
      <c r="S2" s="1"/>
      <c r="T2" s="1"/>
      <c r="U2" s="1"/>
      <c r="V2" s="1"/>
      <c r="W2" s="1"/>
    </row>
    <row r="3" spans="1:23">
      <c r="A3" s="188"/>
      <c r="B3" s="188"/>
      <c r="C3" s="188"/>
      <c r="D3" s="188"/>
      <c r="E3" s="188"/>
      <c r="F3" s="188"/>
      <c r="G3" s="188"/>
      <c r="H3" s="188"/>
      <c r="I3" s="188"/>
      <c r="J3" s="188"/>
      <c r="K3" s="188"/>
      <c r="L3" s="188"/>
      <c r="M3" s="188"/>
      <c r="N3" s="188"/>
      <c r="O3" s="188"/>
      <c r="P3" s="1"/>
      <c r="Q3" s="1"/>
      <c r="R3" s="1"/>
      <c r="S3" s="1"/>
      <c r="T3" s="1"/>
      <c r="U3" s="1"/>
      <c r="V3" s="1"/>
      <c r="W3" s="1"/>
    </row>
    <row r="4" spans="1:23">
      <c r="A4" s="188"/>
      <c r="B4" s="188"/>
      <c r="C4" s="188"/>
      <c r="D4" s="188"/>
      <c r="E4" s="188"/>
      <c r="F4" s="188"/>
      <c r="G4" s="188"/>
      <c r="H4" s="188"/>
      <c r="I4" s="188"/>
      <c r="J4" s="188"/>
      <c r="K4" s="188"/>
      <c r="L4" s="188"/>
      <c r="M4" s="188"/>
      <c r="N4" s="188"/>
      <c r="O4" s="188"/>
      <c r="P4" s="1"/>
      <c r="Q4" s="1"/>
      <c r="R4" s="1"/>
      <c r="S4" s="1"/>
      <c r="T4" s="1"/>
      <c r="U4" s="1"/>
      <c r="V4" s="1"/>
      <c r="W4" s="1"/>
    </row>
    <row r="5" spans="1:23" ht="18">
      <c r="A5" s="188"/>
      <c r="B5" s="188"/>
      <c r="C5" s="188"/>
      <c r="D5" s="188"/>
      <c r="E5" s="188"/>
      <c r="F5" s="1647" t="s">
        <v>3889</v>
      </c>
      <c r="G5" s="188"/>
      <c r="H5" s="188"/>
      <c r="I5" s="188"/>
      <c r="J5" s="188"/>
      <c r="K5" s="188"/>
      <c r="L5" s="188"/>
      <c r="M5" s="188"/>
      <c r="N5" s="188"/>
      <c r="O5" s="188"/>
      <c r="P5" s="1"/>
      <c r="Q5" s="1"/>
      <c r="R5" s="1"/>
      <c r="S5" s="1"/>
      <c r="T5" s="1"/>
      <c r="U5" s="1"/>
      <c r="V5" s="1"/>
      <c r="W5" s="1"/>
    </row>
    <row r="6" spans="1:23" ht="17.5">
      <c r="A6" s="188"/>
      <c r="B6" s="188"/>
      <c r="C6" s="188"/>
      <c r="D6" s="1648"/>
      <c r="E6" s="188"/>
      <c r="F6" s="188"/>
      <c r="G6" s="188"/>
      <c r="H6" s="188"/>
      <c r="I6" s="188"/>
      <c r="J6" s="188"/>
      <c r="K6" s="188"/>
      <c r="L6" s="188"/>
      <c r="M6" s="188"/>
      <c r="N6" s="188"/>
      <c r="O6" s="188"/>
      <c r="P6" s="1"/>
      <c r="Q6" s="1"/>
      <c r="R6" s="1"/>
      <c r="S6" s="1"/>
      <c r="T6" s="1"/>
      <c r="U6" s="1"/>
      <c r="V6" s="1"/>
      <c r="W6" s="1"/>
    </row>
    <row r="7" spans="1:23" ht="14">
      <c r="A7" s="188"/>
      <c r="B7" s="188"/>
      <c r="C7" s="188"/>
      <c r="D7" s="188"/>
      <c r="E7" s="188"/>
      <c r="F7" s="196" t="s">
        <v>3890</v>
      </c>
      <c r="G7" s="192"/>
      <c r="H7" s="192"/>
      <c r="I7" s="192"/>
      <c r="J7" s="188"/>
      <c r="K7" s="188"/>
      <c r="L7" s="188"/>
      <c r="M7" s="188"/>
      <c r="N7" s="188"/>
      <c r="O7" s="188"/>
      <c r="P7" s="1"/>
      <c r="Q7" s="1"/>
      <c r="R7" s="1"/>
      <c r="S7" s="1"/>
      <c r="T7" s="1"/>
      <c r="U7" s="1"/>
      <c r="V7" s="1"/>
      <c r="W7" s="1"/>
    </row>
    <row r="8" spans="1:23" ht="14">
      <c r="A8" s="188"/>
      <c r="B8" s="188"/>
      <c r="C8" s="188"/>
      <c r="D8" s="188"/>
      <c r="E8" s="188"/>
      <c r="F8" s="197" t="s">
        <v>3891</v>
      </c>
      <c r="G8" s="192" t="s">
        <v>3892</v>
      </c>
      <c r="H8" s="192"/>
      <c r="I8" s="192"/>
      <c r="J8" s="188"/>
      <c r="K8" s="188"/>
      <c r="L8" s="188"/>
      <c r="M8" s="188"/>
      <c r="N8" s="188"/>
      <c r="O8" s="188"/>
      <c r="P8" s="1"/>
      <c r="Q8" s="1"/>
      <c r="R8" s="1"/>
      <c r="S8" s="1"/>
      <c r="T8" s="1"/>
      <c r="U8" s="1"/>
      <c r="V8" s="1"/>
      <c r="W8" s="1"/>
    </row>
    <row r="9" spans="1:23" ht="14">
      <c r="A9" s="188"/>
      <c r="B9" s="188"/>
      <c r="C9" s="188"/>
      <c r="D9" s="188"/>
      <c r="E9" s="188"/>
      <c r="F9" s="197" t="s">
        <v>3893</v>
      </c>
      <c r="G9" s="192" t="s">
        <v>3894</v>
      </c>
      <c r="H9" s="192"/>
      <c r="I9" s="192"/>
      <c r="J9" s="188"/>
      <c r="K9" s="188"/>
      <c r="L9" s="188"/>
      <c r="M9" s="188"/>
      <c r="N9" s="188"/>
      <c r="O9" s="188"/>
      <c r="P9" s="1"/>
      <c r="Q9" s="1"/>
      <c r="R9" s="1"/>
      <c r="S9" s="1"/>
      <c r="T9" s="1"/>
      <c r="U9" s="1"/>
      <c r="V9" s="1"/>
      <c r="W9" s="1"/>
    </row>
    <row r="10" spans="1:23" ht="14">
      <c r="A10" s="188"/>
      <c r="B10" s="188"/>
      <c r="C10" s="188"/>
      <c r="D10" s="188"/>
      <c r="E10" s="188"/>
      <c r="F10" s="197" t="s">
        <v>3895</v>
      </c>
      <c r="G10" s="192" t="s">
        <v>3896</v>
      </c>
      <c r="H10" s="192"/>
      <c r="I10" s="192"/>
      <c r="J10" s="188"/>
      <c r="K10" s="188"/>
      <c r="L10" s="188"/>
      <c r="M10" s="188"/>
      <c r="N10" s="188"/>
      <c r="O10" s="188"/>
      <c r="P10" s="1"/>
      <c r="Q10" s="1"/>
      <c r="R10" s="1"/>
      <c r="S10" s="1"/>
      <c r="T10" s="1"/>
      <c r="U10" s="1"/>
      <c r="V10" s="1"/>
      <c r="W10" s="1"/>
    </row>
    <row r="11" spans="1:23" ht="14">
      <c r="A11" s="188"/>
      <c r="B11" s="188"/>
      <c r="C11" s="188"/>
      <c r="D11" s="188"/>
      <c r="E11" s="188"/>
      <c r="F11" s="197" t="s">
        <v>3897</v>
      </c>
      <c r="G11" s="192" t="s">
        <v>3898</v>
      </c>
      <c r="H11" s="192"/>
      <c r="I11" s="192"/>
      <c r="J11" s="188"/>
      <c r="K11" s="188"/>
      <c r="L11" s="188"/>
      <c r="M11" s="188"/>
      <c r="N11" s="188"/>
      <c r="O11" s="188"/>
      <c r="P11" s="1"/>
      <c r="Q11" s="1"/>
      <c r="R11" s="1"/>
      <c r="S11" s="1"/>
      <c r="T11" s="1"/>
      <c r="U11" s="1"/>
      <c r="V11" s="1"/>
      <c r="W11" s="1"/>
    </row>
    <row r="12" spans="1:23" ht="14">
      <c r="A12" s="188"/>
      <c r="B12" s="188"/>
      <c r="C12" s="188"/>
      <c r="D12" s="188"/>
      <c r="E12" s="188"/>
      <c r="F12" s="197" t="s">
        <v>3899</v>
      </c>
      <c r="G12" s="192" t="s">
        <v>3900</v>
      </c>
      <c r="H12" s="192"/>
      <c r="I12" s="192"/>
      <c r="J12" s="188"/>
      <c r="K12" s="188"/>
      <c r="L12" s="188"/>
      <c r="M12" s="188"/>
      <c r="N12" s="188"/>
      <c r="O12" s="188"/>
      <c r="P12" s="1"/>
      <c r="Q12" s="1"/>
      <c r="R12" s="1"/>
      <c r="S12" s="1"/>
      <c r="T12" s="1"/>
      <c r="U12" s="1"/>
      <c r="V12" s="1"/>
      <c r="W12" s="1"/>
    </row>
    <row r="13" spans="1:23" ht="14">
      <c r="A13" s="188"/>
      <c r="B13" s="188"/>
      <c r="C13" s="188"/>
      <c r="D13" s="188"/>
      <c r="E13" s="188"/>
      <c r="F13" s="192"/>
      <c r="G13" s="192"/>
      <c r="H13" s="192"/>
      <c r="I13" s="192"/>
      <c r="J13" s="188"/>
      <c r="K13" s="188"/>
      <c r="L13" s="188"/>
      <c r="M13" s="188"/>
      <c r="N13" s="188"/>
      <c r="O13" s="188"/>
      <c r="P13" s="1"/>
      <c r="Q13" s="1"/>
      <c r="R13" s="1"/>
      <c r="S13" s="1"/>
      <c r="T13" s="1"/>
      <c r="U13" s="1"/>
      <c r="V13" s="1"/>
      <c r="W13" s="1"/>
    </row>
    <row r="14" spans="1:23">
      <c r="A14" s="188"/>
      <c r="B14" s="188"/>
      <c r="C14" s="188"/>
      <c r="D14" s="188"/>
      <c r="E14" s="188"/>
      <c r="F14" s="188"/>
      <c r="G14" s="188"/>
      <c r="H14" s="188"/>
      <c r="I14" s="188"/>
      <c r="J14" s="188"/>
      <c r="K14" s="188"/>
      <c r="L14" s="188"/>
      <c r="M14" s="188"/>
      <c r="N14" s="188"/>
      <c r="O14" s="188"/>
      <c r="P14" s="1"/>
      <c r="Q14" s="1"/>
      <c r="R14" s="1"/>
      <c r="S14" s="1"/>
      <c r="T14" s="1"/>
      <c r="U14" s="1"/>
      <c r="V14" s="1"/>
      <c r="W14" s="1"/>
    </row>
    <row r="15" spans="1:23">
      <c r="A15" s="188"/>
      <c r="B15" s="188"/>
      <c r="C15" s="188"/>
      <c r="D15" s="188"/>
      <c r="E15" s="188"/>
      <c r="F15" s="188"/>
      <c r="G15" s="188"/>
      <c r="H15" s="188"/>
      <c r="I15" s="188"/>
      <c r="J15" s="188"/>
      <c r="K15" s="188"/>
      <c r="L15" s="188"/>
      <c r="M15" s="188"/>
      <c r="N15" s="188"/>
      <c r="O15" s="188"/>
      <c r="P15" s="1"/>
      <c r="Q15" s="1"/>
      <c r="R15" s="1"/>
      <c r="S15" s="1"/>
      <c r="T15" s="1"/>
      <c r="U15" s="1"/>
      <c r="V15" s="1"/>
      <c r="W15" s="1"/>
    </row>
    <row r="16" spans="1:23">
      <c r="A16" s="188"/>
      <c r="B16" s="188"/>
      <c r="C16" s="188"/>
      <c r="D16" s="188"/>
      <c r="E16" s="188"/>
      <c r="F16" s="188"/>
      <c r="G16" s="188"/>
      <c r="H16" s="188"/>
      <c r="I16" s="188"/>
      <c r="J16" s="188"/>
      <c r="K16" s="188"/>
      <c r="L16" s="188"/>
      <c r="M16" s="188"/>
      <c r="N16" s="188"/>
      <c r="O16" s="188"/>
      <c r="P16" s="1"/>
      <c r="Q16" s="1"/>
      <c r="R16" s="1"/>
      <c r="S16" s="1"/>
      <c r="T16" s="1"/>
      <c r="U16" s="1"/>
      <c r="V16" s="1"/>
      <c r="W16" s="1"/>
    </row>
    <row r="17" spans="1:23">
      <c r="A17" s="188"/>
      <c r="B17" s="188"/>
      <c r="C17" s="188"/>
      <c r="D17"/>
      <c r="E17" s="188"/>
      <c r="F17" s="188"/>
      <c r="G17" s="188"/>
      <c r="H17" s="188"/>
      <c r="I17" s="188"/>
      <c r="J17" s="188"/>
      <c r="K17" s="188"/>
      <c r="L17" s="188"/>
      <c r="M17" s="188"/>
      <c r="N17" s="188"/>
      <c r="O17" s="188"/>
      <c r="P17" s="1"/>
      <c r="Q17" s="1"/>
      <c r="R17" s="1"/>
      <c r="S17" s="1"/>
      <c r="T17" s="1"/>
      <c r="U17" s="1"/>
      <c r="V17" s="1"/>
      <c r="W17" s="1"/>
    </row>
    <row r="18" spans="1:23">
      <c r="A18" s="188"/>
      <c r="B18" s="188"/>
      <c r="C18" s="188"/>
      <c r="D18" s="188"/>
      <c r="E18" s="188"/>
      <c r="F18" s="188"/>
      <c r="G18" s="188"/>
      <c r="H18" s="188"/>
      <c r="I18" s="188"/>
      <c r="J18" s="188"/>
      <c r="K18" s="188"/>
      <c r="L18" s="188"/>
      <c r="M18" s="188"/>
      <c r="N18" s="188"/>
      <c r="O18" s="188"/>
      <c r="P18" s="1"/>
      <c r="Q18" s="1"/>
      <c r="R18" s="1"/>
      <c r="S18" s="1"/>
      <c r="T18" s="1"/>
      <c r="U18" s="1"/>
      <c r="V18" s="1"/>
      <c r="W18" s="1"/>
    </row>
    <row r="19" spans="1:23">
      <c r="A19" s="188"/>
      <c r="B19" s="188"/>
      <c r="C19" s="188"/>
      <c r="D19" s="188"/>
      <c r="E19" s="188"/>
      <c r="F19" s="188"/>
      <c r="G19" s="188"/>
      <c r="H19" s="188"/>
      <c r="I19" s="188"/>
      <c r="J19" s="188"/>
      <c r="K19" s="188"/>
      <c r="L19" s="188"/>
      <c r="M19" s="188"/>
      <c r="N19" s="188"/>
      <c r="O19" s="188"/>
      <c r="P19" s="1"/>
      <c r="Q19" s="1"/>
      <c r="R19" s="1"/>
      <c r="S19" s="1"/>
      <c r="T19" s="1"/>
      <c r="U19" s="1"/>
      <c r="V19" s="1"/>
      <c r="W19" s="1"/>
    </row>
    <row r="20" spans="1:23">
      <c r="A20" s="188"/>
      <c r="B20" s="188"/>
      <c r="C20" s="188"/>
      <c r="D20" s="188"/>
      <c r="E20" s="188"/>
      <c r="F20" s="188"/>
      <c r="G20" s="188"/>
      <c r="H20" s="188"/>
      <c r="I20" s="188"/>
      <c r="J20" s="188"/>
      <c r="K20" s="188"/>
      <c r="L20" s="188"/>
      <c r="M20" s="188"/>
      <c r="N20" s="188"/>
      <c r="O20" s="188"/>
      <c r="P20" s="1"/>
      <c r="Q20" s="1"/>
      <c r="R20" s="1"/>
      <c r="S20" s="1"/>
      <c r="T20" s="1"/>
      <c r="U20" s="1"/>
      <c r="V20" s="1"/>
      <c r="W20" s="1"/>
    </row>
    <row r="21" spans="1:23">
      <c r="A21" s="188"/>
      <c r="B21" s="188"/>
      <c r="C21" s="188"/>
      <c r="D21" s="188"/>
      <c r="E21" s="188"/>
      <c r="F21" s="188"/>
      <c r="G21" s="188"/>
      <c r="H21" s="188"/>
      <c r="I21" s="188"/>
      <c r="J21" s="188"/>
      <c r="K21" s="188"/>
      <c r="L21" s="188"/>
      <c r="M21" s="188"/>
      <c r="N21" s="188"/>
      <c r="O21" s="188"/>
      <c r="P21" s="1"/>
      <c r="Q21" s="1"/>
      <c r="R21" s="1"/>
      <c r="S21" s="1"/>
      <c r="T21" s="1"/>
      <c r="U21" s="1"/>
      <c r="V21" s="1"/>
      <c r="W21" s="1"/>
    </row>
    <row r="22" spans="1:23">
      <c r="A22" s="188"/>
      <c r="B22" s="188"/>
      <c r="C22" s="188"/>
      <c r="D22" s="188"/>
      <c r="E22" s="188"/>
      <c r="F22" s="188"/>
      <c r="G22" s="188"/>
      <c r="H22" s="188"/>
      <c r="I22" s="188"/>
      <c r="J22" s="188"/>
      <c r="K22" s="188"/>
      <c r="L22" s="188"/>
      <c r="M22" s="188"/>
      <c r="N22" s="188"/>
      <c r="O22" s="188"/>
      <c r="P22" s="1"/>
      <c r="Q22" s="1"/>
      <c r="R22" s="1"/>
      <c r="S22" s="1"/>
      <c r="T22" s="1"/>
      <c r="U22" s="1"/>
      <c r="V22" s="1"/>
      <c r="W22" s="1"/>
    </row>
    <row r="23" spans="1:23">
      <c r="A23" s="188"/>
      <c r="B23" s="188"/>
      <c r="C23" s="188"/>
      <c r="D23" s="188"/>
      <c r="E23" s="188"/>
      <c r="F23" s="188"/>
      <c r="G23" s="188"/>
      <c r="H23" s="188"/>
      <c r="I23" s="188"/>
      <c r="J23" s="188"/>
      <c r="K23" s="188"/>
      <c r="L23" s="188"/>
      <c r="M23" s="188"/>
      <c r="N23" s="188"/>
      <c r="O23" s="188"/>
      <c r="P23" s="1"/>
      <c r="Q23" s="1"/>
      <c r="R23" s="1"/>
      <c r="S23" s="1"/>
      <c r="T23" s="1"/>
      <c r="U23" s="1"/>
      <c r="V23" s="1"/>
      <c r="W23" s="1"/>
    </row>
    <row r="24" spans="1:23" ht="13">
      <c r="A24" s="188"/>
      <c r="B24" s="188"/>
      <c r="C24" s="188"/>
      <c r="D24" s="188"/>
      <c r="E24" s="195"/>
      <c r="F24" s="188"/>
      <c r="G24" s="188"/>
      <c r="H24" s="188"/>
      <c r="I24" s="188"/>
      <c r="J24" s="188"/>
      <c r="K24" s="188"/>
      <c r="L24" s="188"/>
      <c r="M24" s="188"/>
      <c r="N24" s="188"/>
      <c r="O24" s="188"/>
      <c r="P24" s="1"/>
      <c r="Q24" s="1"/>
      <c r="R24" s="1"/>
      <c r="S24" s="1"/>
      <c r="T24" s="1"/>
      <c r="U24" s="1"/>
      <c r="V24" s="1"/>
      <c r="W24" s="1"/>
    </row>
    <row r="25" spans="1:23" ht="13">
      <c r="A25" s="188"/>
      <c r="B25" s="188"/>
      <c r="C25" s="188"/>
      <c r="D25" s="188"/>
      <c r="E25" s="195"/>
      <c r="F25" s="188"/>
      <c r="G25" s="188"/>
      <c r="H25" s="188"/>
      <c r="I25" s="188"/>
      <c r="J25" s="188"/>
      <c r="K25" s="188"/>
      <c r="L25" s="188"/>
      <c r="M25" s="188"/>
      <c r="N25" s="188"/>
      <c r="O25" s="188"/>
      <c r="P25" s="1"/>
      <c r="Q25" s="1"/>
      <c r="R25" s="1"/>
      <c r="S25" s="1"/>
      <c r="T25" s="1"/>
      <c r="U25" s="1"/>
      <c r="V25" s="1"/>
      <c r="W25" s="1"/>
    </row>
    <row r="26" spans="1:23" ht="13">
      <c r="A26" s="188"/>
      <c r="B26" s="188"/>
      <c r="C26" s="188"/>
      <c r="D26" s="188"/>
      <c r="E26" s="195"/>
      <c r="F26" s="188"/>
      <c r="G26" s="188"/>
      <c r="H26" s="188"/>
      <c r="I26" s="188"/>
      <c r="J26" s="188"/>
      <c r="K26" s="188"/>
      <c r="L26" s="188"/>
      <c r="M26" s="188"/>
      <c r="N26" s="188"/>
      <c r="O26" s="188"/>
      <c r="P26" s="1"/>
      <c r="Q26" s="1"/>
      <c r="R26" s="1"/>
      <c r="S26" s="1"/>
      <c r="T26" s="1"/>
      <c r="U26" s="1"/>
      <c r="V26" s="1"/>
      <c r="W26" s="1"/>
    </row>
    <row r="27" spans="1:23">
      <c r="A27" s="188"/>
      <c r="B27" s="188"/>
      <c r="C27" s="188"/>
      <c r="D27" s="188"/>
      <c r="E27" s="188"/>
      <c r="F27" s="188"/>
      <c r="G27" s="188"/>
      <c r="H27" s="188"/>
      <c r="I27" s="188"/>
      <c r="J27" s="188"/>
      <c r="K27" s="188"/>
      <c r="L27" s="188"/>
      <c r="M27" s="188"/>
      <c r="N27" s="188"/>
      <c r="O27" s="188"/>
      <c r="P27" s="1"/>
      <c r="Q27" s="1"/>
      <c r="R27" s="1"/>
      <c r="S27" s="1"/>
      <c r="T27" s="1"/>
      <c r="U27" s="1"/>
      <c r="V27" s="1"/>
      <c r="W27" s="1"/>
    </row>
    <row r="28" spans="1:23">
      <c r="A28" s="188"/>
      <c r="B28" s="188"/>
      <c r="C28" s="188"/>
      <c r="D28" s="188"/>
      <c r="E28" s="188"/>
      <c r="F28" s="188"/>
      <c r="G28" s="188"/>
      <c r="H28" s="188"/>
      <c r="I28" s="188"/>
      <c r="J28" s="188"/>
      <c r="K28" s="188"/>
      <c r="L28" s="188"/>
      <c r="M28" s="188"/>
      <c r="N28" s="188"/>
      <c r="O28" s="188"/>
      <c r="P28" s="1"/>
      <c r="Q28" s="1"/>
      <c r="R28" s="1"/>
      <c r="S28" s="1"/>
      <c r="T28" s="1"/>
      <c r="U28" s="1"/>
      <c r="V28" s="1"/>
      <c r="W28" s="1"/>
    </row>
    <row r="29" spans="1:23">
      <c r="A29" s="188"/>
      <c r="B29" s="188"/>
      <c r="C29" s="188"/>
      <c r="D29" s="188"/>
      <c r="E29" s="188"/>
      <c r="F29" s="188"/>
      <c r="G29" s="188"/>
      <c r="H29" s="188"/>
      <c r="I29" s="188"/>
      <c r="J29" s="188"/>
      <c r="K29" s="188"/>
      <c r="L29" s="188"/>
      <c r="M29" s="188"/>
      <c r="N29" s="188"/>
      <c r="O29" s="188"/>
      <c r="P29" s="1"/>
      <c r="Q29" s="1"/>
      <c r="R29" s="1"/>
      <c r="S29" s="1"/>
      <c r="T29" s="1"/>
      <c r="U29" s="1"/>
      <c r="V29" s="1"/>
      <c r="W29" s="1"/>
    </row>
    <row r="30" spans="1:23">
      <c r="A30" s="188"/>
      <c r="B30" s="188"/>
      <c r="C30" s="188"/>
      <c r="D30" s="188"/>
      <c r="E30" s="188"/>
      <c r="F30" s="188"/>
      <c r="G30" s="188"/>
      <c r="H30" s="188"/>
      <c r="I30" s="188"/>
      <c r="J30" s="188"/>
      <c r="K30" s="188"/>
      <c r="L30" s="188"/>
      <c r="M30" s="188"/>
      <c r="N30" s="188"/>
      <c r="O30" s="188"/>
      <c r="P30" s="1"/>
      <c r="Q30" s="1"/>
      <c r="R30" s="1"/>
      <c r="S30" s="1"/>
      <c r="T30" s="1"/>
      <c r="U30" s="1"/>
      <c r="V30" s="1"/>
      <c r="W30" s="1"/>
    </row>
    <row r="31" spans="1:23">
      <c r="A31" s="188"/>
      <c r="B31" s="188"/>
      <c r="C31" s="188"/>
      <c r="D31" s="188"/>
      <c r="E31" s="188"/>
      <c r="F31" s="188"/>
      <c r="G31" s="188"/>
      <c r="H31" s="188"/>
      <c r="I31" s="188"/>
      <c r="J31" s="188"/>
      <c r="K31" s="188"/>
      <c r="L31" s="188"/>
      <c r="M31" s="188"/>
      <c r="N31" s="188"/>
      <c r="O31" s="188"/>
      <c r="P31" s="1"/>
      <c r="Q31" s="1"/>
      <c r="R31" s="1"/>
      <c r="S31" s="1"/>
      <c r="T31" s="1"/>
      <c r="U31" s="1"/>
      <c r="V31" s="1"/>
      <c r="W31" s="1"/>
    </row>
    <row r="32" spans="1:23">
      <c r="A32" s="188"/>
      <c r="B32" s="188"/>
      <c r="C32" s="188"/>
      <c r="D32" s="188"/>
      <c r="E32" s="188"/>
      <c r="F32" s="188"/>
      <c r="G32" s="188"/>
      <c r="H32" s="188"/>
      <c r="I32" s="188"/>
      <c r="J32" s="188"/>
      <c r="K32" s="188"/>
      <c r="L32" s="188"/>
      <c r="M32" s="188"/>
      <c r="N32" s="188"/>
      <c r="O32" s="188"/>
      <c r="P32" s="1"/>
      <c r="Q32" s="1"/>
      <c r="R32" s="1"/>
      <c r="S32" s="1"/>
      <c r="T32" s="1"/>
      <c r="U32" s="1"/>
      <c r="V32" s="1"/>
      <c r="W32" s="1"/>
    </row>
    <row r="33" spans="1:23">
      <c r="A33" s="188"/>
      <c r="B33" s="188"/>
      <c r="C33" s="188"/>
      <c r="D33" s="188"/>
      <c r="E33" s="188"/>
      <c r="F33" s="188"/>
      <c r="G33" s="188"/>
      <c r="H33" s="188"/>
      <c r="I33" s="188"/>
      <c r="J33" s="188"/>
      <c r="K33" s="188"/>
      <c r="L33" s="188"/>
      <c r="M33" s="188"/>
      <c r="N33" s="188"/>
      <c r="O33" s="188"/>
      <c r="P33" s="1"/>
      <c r="Q33" s="1"/>
      <c r="R33" s="1"/>
      <c r="S33" s="1"/>
      <c r="T33" s="1"/>
      <c r="U33" s="1"/>
      <c r="V33" s="1"/>
      <c r="W33" s="1"/>
    </row>
    <row r="34" spans="1:23">
      <c r="A34" s="188"/>
      <c r="B34" s="188"/>
      <c r="C34" s="188"/>
      <c r="D34" s="188"/>
      <c r="E34" s="188"/>
      <c r="F34" s="188"/>
      <c r="G34" s="188"/>
      <c r="H34" s="188"/>
      <c r="I34" s="188"/>
      <c r="J34" s="188"/>
      <c r="K34" s="188"/>
      <c r="L34" s="188"/>
      <c r="M34" s="188"/>
      <c r="N34" s="188"/>
      <c r="O34" s="188"/>
      <c r="P34" s="1"/>
      <c r="Q34" s="1"/>
      <c r="R34" s="1"/>
      <c r="S34" s="1"/>
      <c r="T34" s="1"/>
      <c r="U34" s="1"/>
      <c r="V34" s="1"/>
      <c r="W34" s="1"/>
    </row>
    <row r="35" spans="1:23">
      <c r="A35" s="188"/>
      <c r="B35" s="188"/>
      <c r="C35" s="188"/>
      <c r="D35" s="188"/>
      <c r="E35" s="188"/>
      <c r="F35" s="188"/>
      <c r="G35" s="188"/>
      <c r="H35" s="188"/>
      <c r="I35" s="188"/>
      <c r="J35" s="188"/>
      <c r="K35" s="188"/>
      <c r="L35" s="188"/>
      <c r="M35" s="188"/>
      <c r="N35" s="188"/>
      <c r="O35" s="188"/>
      <c r="P35" s="1"/>
      <c r="Q35" s="1"/>
      <c r="R35" s="1"/>
      <c r="S35" s="1"/>
      <c r="T35" s="1"/>
      <c r="U35" s="1"/>
      <c r="V35" s="1"/>
      <c r="W35" s="1"/>
    </row>
    <row r="36" spans="1:23">
      <c r="A36" s="188"/>
      <c r="B36" s="188"/>
      <c r="C36" s="188"/>
      <c r="D36" s="188"/>
      <c r="E36" s="188"/>
      <c r="F36" s="188"/>
      <c r="G36" s="188"/>
      <c r="H36" s="188"/>
      <c r="I36" s="188"/>
      <c r="J36" s="188"/>
      <c r="K36" s="188"/>
      <c r="L36" s="188"/>
      <c r="M36" s="188"/>
      <c r="N36" s="188"/>
      <c r="O36" s="188"/>
      <c r="P36" s="1"/>
      <c r="Q36" s="1"/>
      <c r="R36" s="1"/>
      <c r="S36" s="1"/>
      <c r="T36" s="1"/>
      <c r="U36" s="1"/>
      <c r="V36" s="1"/>
      <c r="W36" s="1"/>
    </row>
    <row r="37" spans="1:23">
      <c r="A37" s="188"/>
      <c r="B37" s="188"/>
      <c r="C37" s="188"/>
      <c r="D37" s="188"/>
      <c r="E37" s="188"/>
      <c r="F37" s="188"/>
      <c r="G37" s="188"/>
      <c r="H37" s="188"/>
      <c r="I37" s="188"/>
      <c r="J37" s="188"/>
      <c r="K37" s="188"/>
      <c r="L37" s="188"/>
      <c r="M37" s="188"/>
      <c r="N37" s="188"/>
      <c r="O37" s="188"/>
      <c r="P37" s="1"/>
      <c r="Q37" s="1"/>
      <c r="R37" s="1"/>
      <c r="S37" s="1"/>
      <c r="T37" s="1"/>
      <c r="U37" s="1"/>
      <c r="V37" s="1"/>
      <c r="W37" s="1"/>
    </row>
    <row r="38" spans="1:23">
      <c r="A38" s="188"/>
      <c r="B38" s="188"/>
      <c r="C38" s="188"/>
      <c r="D38" s="188"/>
      <c r="E38" s="188"/>
      <c r="F38" s="188"/>
      <c r="G38" s="188"/>
      <c r="H38" s="188"/>
      <c r="I38" s="188"/>
      <c r="J38" s="188"/>
      <c r="K38" s="188"/>
      <c r="L38" s="188"/>
      <c r="M38" s="188"/>
      <c r="N38" s="188"/>
      <c r="O38" s="188"/>
      <c r="P38" s="1"/>
      <c r="Q38" s="1"/>
      <c r="R38" s="1"/>
      <c r="S38" s="1"/>
      <c r="T38" s="1"/>
      <c r="U38" s="1"/>
      <c r="V38" s="1"/>
      <c r="W38" s="1"/>
    </row>
    <row r="39" spans="1:23">
      <c r="A39" s="188"/>
      <c r="B39" s="188"/>
      <c r="C39" s="188"/>
      <c r="D39" s="188"/>
      <c r="E39" s="188"/>
      <c r="F39" s="188"/>
      <c r="G39" s="188"/>
      <c r="H39" s="188"/>
      <c r="I39" s="188"/>
      <c r="J39" s="188"/>
      <c r="K39" s="188"/>
      <c r="L39" s="188"/>
      <c r="M39" s="471" t="s">
        <v>3901</v>
      </c>
      <c r="N39" s="188"/>
      <c r="O39" s="188"/>
      <c r="P39" s="1"/>
      <c r="Q39" s="1"/>
      <c r="R39" s="1"/>
      <c r="S39" s="1"/>
      <c r="T39" s="1"/>
      <c r="U39" s="1"/>
      <c r="V39" s="1"/>
      <c r="W39" s="1"/>
    </row>
    <row r="40" spans="1:23">
      <c r="A40" s="188"/>
      <c r="B40" s="188"/>
      <c r="C40" s="188"/>
      <c r="D40" s="188"/>
      <c r="E40" s="188"/>
      <c r="F40" s="188"/>
      <c r="G40" s="188"/>
      <c r="H40" s="188"/>
      <c r="I40" s="188"/>
      <c r="J40" s="188"/>
      <c r="K40" s="188"/>
      <c r="L40" s="188"/>
      <c r="M40" s="188"/>
      <c r="N40" s="188"/>
      <c r="O40" s="188"/>
      <c r="P40" s="1"/>
      <c r="Q40" s="1"/>
      <c r="R40" s="1"/>
      <c r="S40" s="1"/>
      <c r="T40" s="1"/>
      <c r="U40" s="1"/>
      <c r="V40" s="1"/>
      <c r="W40" s="1"/>
    </row>
    <row r="41" spans="1:23">
      <c r="A41" s="188"/>
      <c r="B41" s="188"/>
      <c r="C41" s="188"/>
      <c r="D41" s="188"/>
      <c r="E41" s="188"/>
      <c r="F41" s="188"/>
      <c r="G41" s="188"/>
      <c r="H41" s="188"/>
      <c r="I41" s="188"/>
      <c r="J41" s="188"/>
      <c r="K41" s="188"/>
      <c r="L41" s="188"/>
      <c r="M41" s="188"/>
      <c r="N41" s="188"/>
      <c r="O41" s="188"/>
      <c r="P41" s="1"/>
      <c r="Q41" s="1"/>
      <c r="R41" s="1"/>
      <c r="S41" s="1"/>
      <c r="T41" s="1"/>
      <c r="U41" s="1"/>
      <c r="V41" s="1"/>
      <c r="W41" s="1"/>
    </row>
    <row r="42" spans="1:23" hidden="1">
      <c r="A42" s="188"/>
      <c r="B42" s="188"/>
      <c r="C42" s="188"/>
      <c r="D42" s="188"/>
      <c r="E42" s="188"/>
      <c r="F42" s="188"/>
      <c r="G42" s="188"/>
      <c r="H42" s="188"/>
      <c r="I42" s="188"/>
      <c r="J42" s="188"/>
      <c r="K42" s="188"/>
      <c r="L42" s="188"/>
      <c r="M42" s="188"/>
      <c r="N42" s="188"/>
      <c r="O42" s="188"/>
      <c r="P42" s="1"/>
      <c r="Q42" s="1"/>
      <c r="R42" s="1"/>
      <c r="S42" s="1"/>
      <c r="T42" s="1"/>
      <c r="U42" s="1"/>
      <c r="V42" s="1"/>
      <c r="W42" s="1"/>
    </row>
    <row r="43" spans="1:23" hidden="1">
      <c r="A43" s="188"/>
      <c r="B43" s="188"/>
      <c r="C43" s="188"/>
      <c r="D43" s="188"/>
      <c r="E43" s="188"/>
      <c r="F43" s="188"/>
      <c r="G43" s="188"/>
      <c r="H43" s="188"/>
      <c r="I43" s="188"/>
      <c r="J43" s="188"/>
      <c r="K43" s="188"/>
      <c r="L43" s="188"/>
      <c r="M43" s="188"/>
      <c r="N43" s="188"/>
      <c r="O43" s="188"/>
      <c r="P43" s="1"/>
      <c r="Q43" s="1"/>
      <c r="R43" s="1"/>
      <c r="S43" s="1"/>
      <c r="T43" s="1"/>
      <c r="U43" s="1"/>
      <c r="V43" s="1"/>
      <c r="W43" s="1"/>
    </row>
    <row r="44" spans="1:23" hidden="1">
      <c r="A44" s="188"/>
      <c r="B44" s="188"/>
      <c r="C44" s="188"/>
      <c r="D44" s="188"/>
      <c r="E44" s="188"/>
      <c r="F44" s="188"/>
      <c r="G44" s="188"/>
      <c r="H44" s="188"/>
      <c r="I44" s="188"/>
      <c r="J44" s="188"/>
      <c r="K44" s="188"/>
      <c r="L44" s="188"/>
      <c r="M44" s="188"/>
      <c r="N44" s="188"/>
      <c r="O44" s="188"/>
      <c r="P44" s="1"/>
      <c r="Q44" s="1"/>
      <c r="R44" s="1"/>
      <c r="S44" s="1"/>
      <c r="T44" s="1"/>
      <c r="U44" s="1"/>
      <c r="V44" s="1"/>
      <c r="W44" s="1"/>
    </row>
    <row r="45" spans="1:23" hidden="1">
      <c r="A45" s="188"/>
      <c r="B45" s="188"/>
      <c r="C45" s="188"/>
      <c r="D45" s="188"/>
      <c r="E45" s="188"/>
      <c r="F45" s="188"/>
      <c r="G45" s="188"/>
      <c r="H45" s="188"/>
      <c r="I45" s="188"/>
      <c r="J45" s="188"/>
      <c r="K45" s="188"/>
      <c r="L45" s="188"/>
      <c r="M45" s="188"/>
      <c r="N45" s="188"/>
      <c r="O45" s="188"/>
      <c r="P45" s="1"/>
      <c r="Q45" s="1"/>
      <c r="R45" s="1"/>
      <c r="S45" s="1"/>
      <c r="T45" s="1"/>
      <c r="U45" s="1"/>
      <c r="V45" s="1"/>
      <c r="W45" s="1"/>
    </row>
    <row r="46" spans="1:23" hidden="1">
      <c r="A46" s="188"/>
      <c r="B46" s="188"/>
      <c r="C46" s="188"/>
      <c r="D46" s="188"/>
      <c r="E46" s="188"/>
      <c r="F46" s="188"/>
      <c r="G46" s="188"/>
      <c r="H46" s="188"/>
      <c r="I46" s="188"/>
      <c r="J46" s="188"/>
      <c r="K46" s="188"/>
      <c r="L46" s="188"/>
      <c r="M46" s="188"/>
      <c r="N46" s="188"/>
      <c r="O46" s="188"/>
      <c r="P46" s="1"/>
      <c r="Q46" s="1"/>
      <c r="R46" s="1"/>
      <c r="S46" s="1"/>
      <c r="T46" s="1"/>
      <c r="U46" s="1"/>
      <c r="V46" s="1"/>
      <c r="W46" s="1"/>
    </row>
    <row r="47" spans="1:23" hidden="1">
      <c r="A47" s="188"/>
      <c r="B47" s="188"/>
      <c r="C47" s="188"/>
      <c r="D47" s="188"/>
      <c r="E47" s="188"/>
      <c r="F47" s="188"/>
      <c r="G47" s="188"/>
      <c r="H47" s="188"/>
      <c r="I47" s="188"/>
      <c r="J47" s="188"/>
      <c r="K47" s="188"/>
      <c r="L47" s="188"/>
      <c r="M47" s="188"/>
      <c r="N47" s="188"/>
      <c r="O47" s="188"/>
      <c r="P47" s="1"/>
      <c r="Q47" s="1"/>
      <c r="R47" s="1"/>
      <c r="S47" s="1"/>
      <c r="T47" s="1"/>
      <c r="U47" s="1"/>
      <c r="V47" s="1"/>
      <c r="W47" s="1"/>
    </row>
    <row r="48" spans="1:23" hidden="1">
      <c r="A48" s="188"/>
      <c r="B48" s="188"/>
      <c r="C48" s="188"/>
      <c r="D48" s="188"/>
      <c r="E48" s="188"/>
      <c r="F48" s="188"/>
      <c r="G48" s="188"/>
      <c r="H48" s="188"/>
      <c r="I48" s="188"/>
      <c r="J48" s="188"/>
      <c r="K48" s="188"/>
      <c r="L48" s="188"/>
      <c r="M48" s="188"/>
      <c r="N48" s="188"/>
      <c r="O48" s="188"/>
      <c r="P48" s="1"/>
      <c r="Q48" s="1"/>
      <c r="R48" s="1"/>
      <c r="S48" s="1"/>
      <c r="T48" s="1"/>
      <c r="U48" s="1"/>
      <c r="V48" s="1"/>
      <c r="W48" s="1"/>
    </row>
    <row r="49" spans="1:23" hidden="1">
      <c r="A49" s="188"/>
      <c r="B49" s="188"/>
      <c r="C49" s="188"/>
      <c r="D49" s="188"/>
      <c r="E49" s="188"/>
      <c r="F49" s="188"/>
      <c r="G49" s="188"/>
      <c r="H49" s="188"/>
      <c r="I49" s="188"/>
      <c r="J49" s="188"/>
      <c r="K49" s="188"/>
      <c r="L49" s="188"/>
      <c r="M49" s="188"/>
      <c r="N49" s="188"/>
      <c r="O49" s="188"/>
      <c r="P49" s="1"/>
      <c r="Q49" s="1"/>
      <c r="R49" s="1"/>
      <c r="S49" s="1"/>
      <c r="T49" s="1"/>
      <c r="U49" s="1"/>
      <c r="V49" s="1"/>
      <c r="W49" s="1"/>
    </row>
    <row r="50" spans="1:23" hidden="1">
      <c r="A50" s="188"/>
      <c r="B50" s="188"/>
      <c r="C50" s="188"/>
      <c r="D50" s="188"/>
      <c r="E50" s="188"/>
      <c r="F50" s="188"/>
      <c r="G50" s="188"/>
      <c r="H50" s="188"/>
      <c r="I50" s="188"/>
      <c r="J50" s="188"/>
      <c r="K50" s="188"/>
      <c r="L50" s="188"/>
      <c r="M50" s="188"/>
      <c r="N50" s="188"/>
      <c r="O50" s="188"/>
      <c r="P50" s="1"/>
      <c r="Q50" s="1"/>
      <c r="R50" s="1"/>
      <c r="S50" s="1"/>
      <c r="T50" s="1"/>
      <c r="U50" s="1"/>
      <c r="V50" s="1"/>
      <c r="W50" s="1"/>
    </row>
    <row r="51" spans="1:23" hidden="1">
      <c r="A51" s="188"/>
      <c r="B51" s="188"/>
      <c r="C51" s="188"/>
      <c r="D51" s="188"/>
      <c r="E51" s="188"/>
      <c r="F51" s="188"/>
      <c r="G51" s="188"/>
      <c r="H51" s="188"/>
      <c r="I51" s="188"/>
      <c r="J51" s="188"/>
      <c r="K51" s="188"/>
      <c r="L51" s="188"/>
      <c r="M51" s="188"/>
      <c r="N51" s="188"/>
      <c r="O51" s="188"/>
      <c r="P51" s="1"/>
      <c r="Q51" s="1"/>
      <c r="R51" s="1"/>
      <c r="S51" s="1"/>
      <c r="T51" s="1"/>
      <c r="U51" s="1"/>
      <c r="V51" s="1"/>
      <c r="W51" s="1"/>
    </row>
    <row r="52" spans="1:23" hidden="1">
      <c r="A52" s="188"/>
      <c r="B52" s="188"/>
      <c r="C52" s="188"/>
      <c r="D52" s="188"/>
      <c r="E52" s="188"/>
      <c r="F52" s="188"/>
      <c r="G52" s="188"/>
      <c r="H52" s="188"/>
      <c r="I52" s="188"/>
      <c r="J52" s="188"/>
      <c r="K52" s="188"/>
      <c r="L52" s="188"/>
      <c r="M52" s="188"/>
      <c r="N52" s="188"/>
      <c r="O52" s="188"/>
      <c r="P52" s="1"/>
      <c r="Q52" s="1"/>
      <c r="R52" s="1"/>
      <c r="S52" s="1"/>
      <c r="T52" s="1"/>
      <c r="U52" s="1"/>
      <c r="V52" s="1"/>
      <c r="W52" s="1"/>
    </row>
    <row r="53" spans="1:23" hidden="1">
      <c r="A53" s="188"/>
      <c r="B53" s="188"/>
      <c r="C53" s="188"/>
      <c r="D53" s="188"/>
      <c r="E53" s="188"/>
      <c r="F53" s="188"/>
      <c r="G53" s="188"/>
      <c r="H53" s="188"/>
      <c r="I53" s="188"/>
      <c r="J53" s="188"/>
      <c r="K53" s="188"/>
      <c r="L53" s="188"/>
      <c r="M53" s="188"/>
      <c r="N53" s="188"/>
      <c r="O53" s="188"/>
      <c r="P53" s="1"/>
      <c r="Q53" s="1"/>
      <c r="R53" s="1"/>
      <c r="S53" s="1"/>
      <c r="T53" s="1"/>
      <c r="U53" s="1"/>
      <c r="V53" s="1"/>
      <c r="W53" s="1"/>
    </row>
    <row r="54" spans="1:23" hidden="1">
      <c r="A54" s="188"/>
      <c r="B54" s="188"/>
      <c r="C54" s="188"/>
      <c r="D54" s="188"/>
      <c r="E54" s="188"/>
      <c r="F54" s="188"/>
      <c r="G54" s="188"/>
      <c r="H54" s="188"/>
      <c r="I54" s="188"/>
      <c r="J54" s="188"/>
      <c r="K54" s="188"/>
      <c r="L54" s="188"/>
      <c r="M54" s="188"/>
      <c r="N54" s="188"/>
      <c r="O54" s="188"/>
      <c r="P54" s="1"/>
      <c r="Q54" s="1"/>
      <c r="R54" s="1"/>
      <c r="S54" s="1"/>
      <c r="T54" s="1"/>
      <c r="U54" s="1"/>
      <c r="V54" s="1"/>
      <c r="W54" s="1"/>
    </row>
    <row r="55" spans="1:23" hidden="1">
      <c r="A55" s="188"/>
      <c r="B55" s="188"/>
      <c r="C55" s="188"/>
      <c r="D55" s="188"/>
      <c r="E55" s="188"/>
      <c r="F55" s="188"/>
      <c r="G55" s="188"/>
      <c r="H55" s="188"/>
      <c r="I55" s="188"/>
      <c r="J55" s="188"/>
      <c r="K55" s="188"/>
      <c r="L55" s="188"/>
      <c r="M55" s="188"/>
      <c r="N55" s="188"/>
      <c r="O55" s="188"/>
      <c r="P55" s="1"/>
      <c r="Q55" s="1"/>
      <c r="R55" s="1"/>
      <c r="S55" s="1"/>
      <c r="T55" s="1"/>
      <c r="U55" s="1"/>
      <c r="V55" s="1"/>
      <c r="W55" s="1"/>
    </row>
    <row r="56" spans="1:23" hidden="1">
      <c r="A56" s="188"/>
      <c r="B56" s="188"/>
      <c r="C56" s="188"/>
      <c r="D56" s="188"/>
      <c r="E56" s="188"/>
      <c r="F56" s="188"/>
      <c r="G56" s="188"/>
      <c r="H56" s="188"/>
      <c r="I56" s="188"/>
      <c r="J56" s="188"/>
      <c r="K56" s="188"/>
      <c r="L56" s="188"/>
      <c r="M56" s="188"/>
      <c r="N56" s="188"/>
      <c r="O56" s="188"/>
      <c r="P56" s="1"/>
      <c r="Q56" s="1"/>
      <c r="R56" s="1"/>
      <c r="S56" s="1"/>
      <c r="T56" s="1"/>
      <c r="U56" s="1"/>
      <c r="V56" s="1"/>
      <c r="W56" s="1"/>
    </row>
    <row r="57" spans="1:23" hidden="1">
      <c r="A57" s="188"/>
      <c r="B57" s="188"/>
      <c r="C57" s="188"/>
      <c r="D57" s="188"/>
      <c r="E57" s="188"/>
      <c r="F57" s="188"/>
      <c r="G57" s="188"/>
      <c r="H57" s="188"/>
      <c r="I57" s="188"/>
      <c r="J57" s="188"/>
      <c r="K57" s="188"/>
      <c r="L57" s="188"/>
      <c r="M57" s="188"/>
      <c r="N57" s="188"/>
      <c r="O57" s="188"/>
      <c r="P57" s="1"/>
      <c r="Q57" s="1"/>
      <c r="R57" s="1"/>
      <c r="S57" s="1"/>
      <c r="T57" s="1"/>
      <c r="U57" s="1"/>
      <c r="V57" s="1"/>
      <c r="W57" s="1"/>
    </row>
    <row r="58" spans="1:23" hidden="1">
      <c r="A58" s="188"/>
      <c r="B58" s="188"/>
      <c r="C58" s="188"/>
      <c r="D58" s="188"/>
      <c r="E58" s="188"/>
      <c r="F58" s="188"/>
      <c r="G58" s="188"/>
      <c r="H58" s="188"/>
      <c r="I58" s="188"/>
      <c r="J58" s="188"/>
      <c r="K58" s="188"/>
      <c r="L58" s="188"/>
      <c r="M58" s="188"/>
      <c r="N58" s="188"/>
      <c r="O58" s="188"/>
      <c r="P58" s="1"/>
      <c r="Q58" s="1"/>
      <c r="R58" s="1"/>
      <c r="S58" s="1"/>
      <c r="T58" s="1"/>
      <c r="U58" s="1"/>
      <c r="V58" s="1"/>
      <c r="W58" s="1"/>
    </row>
    <row r="59" spans="1:23" hidden="1">
      <c r="A59" s="188"/>
      <c r="B59" s="188"/>
      <c r="C59" s="188"/>
      <c r="D59" s="188"/>
      <c r="E59" s="188"/>
      <c r="F59" s="188"/>
      <c r="G59" s="188"/>
      <c r="H59" s="188"/>
      <c r="I59" s="188"/>
      <c r="J59" s="188"/>
      <c r="K59" s="188"/>
      <c r="L59" s="188"/>
      <c r="M59" s="188"/>
      <c r="N59" s="188"/>
      <c r="O59" s="188"/>
      <c r="P59" s="1"/>
      <c r="Q59" s="1"/>
      <c r="R59" s="1"/>
      <c r="S59" s="1"/>
      <c r="T59" s="1"/>
      <c r="U59" s="1"/>
      <c r="V59" s="1"/>
      <c r="W59" s="1"/>
    </row>
    <row r="60" spans="1:23" hidden="1">
      <c r="A60" s="188"/>
      <c r="B60" s="188"/>
      <c r="C60" s="188"/>
      <c r="D60" s="188"/>
      <c r="E60" s="188"/>
      <c r="F60" s="188"/>
      <c r="G60" s="188"/>
      <c r="H60" s="188"/>
      <c r="I60" s="188"/>
      <c r="J60" s="188"/>
      <c r="K60" s="188"/>
      <c r="L60" s="188"/>
      <c r="M60" s="188"/>
      <c r="N60" s="188"/>
      <c r="O60" s="188"/>
      <c r="P60" s="1"/>
      <c r="Q60" s="1"/>
      <c r="R60" s="1"/>
      <c r="S60" s="1"/>
      <c r="T60" s="1"/>
      <c r="U60" s="1"/>
      <c r="V60" s="1"/>
      <c r="W60" s="1"/>
    </row>
    <row r="61" spans="1:23" hidden="1">
      <c r="A61" s="188"/>
      <c r="B61" s="188"/>
      <c r="C61" s="188"/>
      <c r="D61" s="188"/>
      <c r="E61" s="188"/>
      <c r="F61" s="188"/>
      <c r="G61" s="188"/>
      <c r="H61" s="188"/>
      <c r="I61" s="188"/>
      <c r="J61" s="188"/>
      <c r="K61" s="188"/>
      <c r="L61" s="188"/>
      <c r="M61" s="188"/>
      <c r="N61" s="188"/>
      <c r="O61" s="188"/>
      <c r="P61" s="1"/>
      <c r="Q61" s="1"/>
      <c r="R61" s="1"/>
      <c r="S61" s="1"/>
      <c r="T61" s="1"/>
      <c r="U61" s="1"/>
      <c r="V61" s="1"/>
      <c r="W61" s="1"/>
    </row>
    <row r="62" spans="1:23" hidden="1">
      <c r="A62" s="188"/>
      <c r="B62" s="188"/>
      <c r="C62" s="188"/>
      <c r="D62" s="188"/>
      <c r="E62" s="188"/>
      <c r="F62" s="188"/>
      <c r="G62" s="188"/>
      <c r="H62" s="188"/>
      <c r="I62" s="188"/>
      <c r="J62" s="188"/>
      <c r="K62" s="188"/>
      <c r="L62" s="188"/>
      <c r="M62" s="188"/>
      <c r="N62" s="188"/>
      <c r="O62" s="188"/>
      <c r="P62" s="1"/>
      <c r="Q62" s="1"/>
      <c r="R62" s="1"/>
      <c r="S62" s="1"/>
      <c r="T62" s="1"/>
      <c r="U62" s="1"/>
      <c r="V62" s="1"/>
      <c r="W62" s="1"/>
    </row>
    <row r="63" spans="1:23" hidden="1">
      <c r="A63" s="188"/>
      <c r="B63" s="188"/>
      <c r="C63" s="188"/>
      <c r="D63" s="188"/>
      <c r="E63" s="188"/>
      <c r="F63" s="188"/>
      <c r="G63" s="188"/>
      <c r="H63" s="188"/>
      <c r="I63" s="188"/>
      <c r="J63" s="188"/>
      <c r="K63" s="188"/>
      <c r="L63" s="188"/>
      <c r="M63" s="188"/>
      <c r="N63" s="188"/>
      <c r="O63" s="188"/>
      <c r="P63" s="1"/>
      <c r="Q63" s="1"/>
      <c r="R63" s="1"/>
      <c r="S63" s="1"/>
      <c r="T63" s="1"/>
      <c r="U63" s="1"/>
      <c r="V63" s="1"/>
      <c r="W63" s="1"/>
    </row>
    <row r="64" spans="1:23" hidden="1">
      <c r="A64" s="188"/>
      <c r="B64" s="188"/>
      <c r="C64" s="188"/>
      <c r="D64" s="188"/>
      <c r="E64" s="188"/>
      <c r="F64" s="188"/>
      <c r="G64" s="188"/>
      <c r="H64" s="188"/>
      <c r="I64" s="188"/>
      <c r="J64" s="188"/>
      <c r="K64" s="188"/>
      <c r="L64" s="188"/>
      <c r="M64" s="188"/>
      <c r="N64" s="188"/>
      <c r="O64" s="188"/>
      <c r="P64" s="1"/>
      <c r="Q64" s="1"/>
      <c r="R64" s="1"/>
      <c r="S64" s="1"/>
      <c r="T64" s="1"/>
      <c r="U64" s="1"/>
      <c r="V64" s="1"/>
      <c r="W64" s="1"/>
    </row>
    <row r="65" spans="1:23" hidden="1">
      <c r="A65" s="188"/>
      <c r="B65" s="188"/>
      <c r="C65" s="188"/>
      <c r="D65" s="188"/>
      <c r="E65" s="188"/>
      <c r="F65" s="188"/>
      <c r="G65" s="188"/>
      <c r="H65" s="188"/>
      <c r="I65" s="188"/>
      <c r="J65" s="188"/>
      <c r="K65" s="188"/>
      <c r="L65" s="188"/>
      <c r="M65" s="188"/>
      <c r="N65" s="188"/>
      <c r="O65" s="188"/>
      <c r="P65" s="1"/>
      <c r="Q65" s="1"/>
      <c r="R65" s="1"/>
      <c r="S65" s="1"/>
      <c r="T65" s="1"/>
      <c r="U65" s="1"/>
      <c r="V65" s="1"/>
      <c r="W65" s="1"/>
    </row>
    <row r="66" spans="1:23" hidden="1">
      <c r="A66" s="188"/>
      <c r="B66" s="188"/>
      <c r="C66" s="188"/>
      <c r="D66" s="188"/>
      <c r="E66" s="188"/>
      <c r="F66" s="188"/>
      <c r="G66" s="188"/>
      <c r="H66" s="188"/>
      <c r="I66" s="188"/>
      <c r="J66" s="188"/>
      <c r="K66" s="188"/>
      <c r="L66" s="188"/>
      <c r="M66" s="188"/>
      <c r="N66" s="188"/>
      <c r="O66" s="188"/>
      <c r="P66" s="1"/>
      <c r="Q66" s="1"/>
      <c r="R66" s="1"/>
      <c r="S66" s="1"/>
      <c r="T66" s="1"/>
      <c r="U66" s="1"/>
      <c r="V66" s="1"/>
      <c r="W66" s="1"/>
    </row>
    <row r="67" spans="1:23" hidden="1">
      <c r="A67" s="188"/>
      <c r="B67" s="188"/>
      <c r="C67" s="188"/>
      <c r="D67" s="188"/>
      <c r="E67" s="188"/>
      <c r="F67" s="188"/>
      <c r="G67" s="188"/>
      <c r="H67" s="188"/>
      <c r="I67" s="188"/>
      <c r="J67" s="188"/>
      <c r="K67" s="188"/>
      <c r="L67" s="188"/>
      <c r="M67" s="188"/>
      <c r="N67" s="188"/>
      <c r="O67" s="188"/>
      <c r="P67" s="1"/>
      <c r="Q67" s="1"/>
      <c r="R67" s="1"/>
      <c r="S67" s="1"/>
      <c r="T67" s="1"/>
      <c r="U67" s="1"/>
      <c r="V67" s="1"/>
      <c r="W67" s="1"/>
    </row>
    <row r="68" spans="1:23" hidden="1">
      <c r="A68" s="188"/>
      <c r="B68" s="188"/>
      <c r="C68" s="188"/>
      <c r="D68" s="188"/>
      <c r="E68" s="188"/>
      <c r="F68" s="188"/>
      <c r="G68" s="188"/>
      <c r="H68" s="188"/>
      <c r="I68" s="188"/>
      <c r="J68" s="188"/>
      <c r="K68" s="188"/>
      <c r="L68" s="188"/>
      <c r="M68" s="188"/>
      <c r="N68" s="188"/>
      <c r="O68" s="188"/>
      <c r="P68" s="1"/>
      <c r="Q68" s="1"/>
      <c r="R68" s="1"/>
      <c r="S68" s="1"/>
      <c r="T68" s="1"/>
      <c r="U68" s="1"/>
      <c r="V68" s="1"/>
      <c r="W68" s="1"/>
    </row>
    <row r="69" spans="1:23" hidden="1">
      <c r="A69" s="188"/>
      <c r="B69" s="188"/>
      <c r="C69" s="188"/>
      <c r="D69" s="188"/>
      <c r="E69" s="188"/>
      <c r="F69" s="188"/>
      <c r="G69" s="188"/>
      <c r="H69" s="188"/>
      <c r="I69" s="188"/>
      <c r="J69" s="188"/>
      <c r="K69" s="188"/>
      <c r="L69" s="188"/>
      <c r="M69" s="188"/>
      <c r="N69" s="188"/>
      <c r="O69" s="188"/>
      <c r="P69" s="1"/>
      <c r="Q69" s="1"/>
      <c r="R69" s="1"/>
      <c r="S69" s="1"/>
      <c r="T69" s="1"/>
      <c r="U69" s="1"/>
      <c r="V69" s="1"/>
      <c r="W69" s="1"/>
    </row>
    <row r="70" spans="1:23" hidden="1">
      <c r="A70" s="188"/>
      <c r="B70" s="188"/>
      <c r="C70" s="188"/>
      <c r="D70" s="188"/>
      <c r="E70" s="188"/>
      <c r="F70" s="188"/>
      <c r="G70" s="188"/>
      <c r="H70" s="188"/>
      <c r="I70" s="188"/>
      <c r="J70" s="188"/>
      <c r="K70" s="188"/>
      <c r="L70" s="188"/>
      <c r="M70" s="188"/>
      <c r="N70" s="188"/>
      <c r="O70" s="188"/>
      <c r="P70" s="1"/>
      <c r="Q70" s="1"/>
      <c r="R70" s="1"/>
      <c r="S70" s="1"/>
      <c r="T70" s="1"/>
      <c r="U70" s="1"/>
      <c r="V70" s="1"/>
      <c r="W70" s="1"/>
    </row>
    <row r="71" spans="1:23" hidden="1">
      <c r="A71" s="188"/>
      <c r="B71" s="188"/>
      <c r="C71" s="188"/>
      <c r="D71" s="188"/>
      <c r="E71" s="188"/>
      <c r="F71" s="188"/>
      <c r="G71" s="188"/>
      <c r="H71" s="188"/>
      <c r="I71" s="188"/>
      <c r="J71" s="188"/>
      <c r="K71" s="188"/>
      <c r="L71" s="188"/>
      <c r="M71" s="188"/>
      <c r="N71" s="188"/>
      <c r="O71" s="188"/>
      <c r="P71" s="1"/>
      <c r="Q71" s="1"/>
      <c r="R71" s="1"/>
      <c r="S71" s="1"/>
      <c r="T71" s="1"/>
      <c r="U71" s="1"/>
      <c r="V71" s="1"/>
      <c r="W71" s="1"/>
    </row>
    <row r="72" spans="1:23" hidden="1">
      <c r="A72" s="188"/>
      <c r="B72" s="188"/>
      <c r="C72" s="188"/>
      <c r="D72" s="188"/>
      <c r="E72" s="188"/>
      <c r="F72" s="188"/>
      <c r="G72" s="188"/>
      <c r="H72" s="188"/>
      <c r="I72" s="188"/>
      <c r="J72" s="188"/>
      <c r="K72" s="188"/>
      <c r="L72" s="188"/>
      <c r="M72" s="188"/>
      <c r="N72" s="188"/>
      <c r="O72" s="188"/>
      <c r="P72" s="1"/>
      <c r="Q72" s="1"/>
      <c r="R72" s="1"/>
      <c r="S72" s="1"/>
      <c r="T72" s="1"/>
      <c r="U72" s="1"/>
      <c r="V72" s="1"/>
      <c r="W72" s="1"/>
    </row>
    <row r="73" spans="1:23" hidden="1">
      <c r="A73" s="188"/>
      <c r="B73" s="188"/>
      <c r="C73" s="188"/>
      <c r="D73" s="188"/>
      <c r="E73" s="188"/>
      <c r="F73" s="188"/>
      <c r="G73" s="188"/>
      <c r="H73" s="188"/>
      <c r="I73" s="188"/>
      <c r="J73" s="188"/>
      <c r="K73" s="188"/>
      <c r="L73" s="188"/>
      <c r="M73" s="188"/>
      <c r="N73" s="188"/>
      <c r="O73" s="188"/>
      <c r="P73" s="1"/>
      <c r="Q73" s="1"/>
      <c r="R73" s="1"/>
      <c r="S73" s="1"/>
      <c r="T73" s="1"/>
      <c r="U73" s="1"/>
      <c r="V73" s="1"/>
      <c r="W73" s="1"/>
    </row>
    <row r="74" spans="1:23" hidden="1">
      <c r="A74" s="188"/>
      <c r="B74" s="188"/>
      <c r="C74" s="188"/>
      <c r="D74" s="188"/>
      <c r="E74" s="188"/>
      <c r="F74" s="188"/>
      <c r="G74" s="188"/>
      <c r="H74" s="188"/>
      <c r="I74" s="188"/>
      <c r="J74" s="188"/>
      <c r="K74" s="188"/>
      <c r="L74" s="188"/>
      <c r="M74" s="188"/>
      <c r="N74" s="188"/>
      <c r="O74" s="188"/>
      <c r="P74" s="1"/>
      <c r="Q74" s="1"/>
      <c r="R74" s="1"/>
      <c r="S74" s="1"/>
      <c r="T74" s="1"/>
      <c r="U74" s="1"/>
      <c r="V74" s="1"/>
      <c r="W74" s="1"/>
    </row>
    <row r="75" spans="1:23" hidden="1">
      <c r="A75" s="188"/>
      <c r="B75" s="188"/>
      <c r="C75" s="188"/>
      <c r="D75" s="188"/>
      <c r="E75" s="188"/>
      <c r="F75" s="188"/>
      <c r="G75" s="188"/>
      <c r="H75" s="188"/>
      <c r="I75" s="188"/>
      <c r="J75" s="188"/>
      <c r="K75" s="188"/>
      <c r="L75" s="188"/>
      <c r="M75" s="188"/>
      <c r="N75" s="188"/>
      <c r="O75" s="188"/>
      <c r="P75" s="1"/>
      <c r="Q75" s="1"/>
      <c r="R75" s="1"/>
      <c r="S75" s="1"/>
      <c r="T75" s="1"/>
      <c r="U75" s="1"/>
      <c r="V75" s="1"/>
      <c r="W75" s="1"/>
    </row>
    <row r="76" spans="1:23" hidden="1">
      <c r="A76" s="188"/>
      <c r="B76" s="188"/>
      <c r="C76" s="188"/>
      <c r="D76" s="188"/>
      <c r="E76" s="188"/>
      <c r="F76" s="188"/>
      <c r="G76" s="188"/>
      <c r="H76" s="188"/>
      <c r="I76" s="188"/>
      <c r="J76" s="188"/>
      <c r="K76" s="188"/>
      <c r="L76" s="188"/>
      <c r="M76" s="188"/>
      <c r="N76" s="188"/>
      <c r="O76" s="188"/>
      <c r="P76" s="1"/>
      <c r="Q76" s="1"/>
      <c r="R76" s="1"/>
      <c r="S76" s="1"/>
      <c r="T76" s="1"/>
      <c r="U76" s="1"/>
      <c r="V76" s="1"/>
      <c r="W76" s="1"/>
    </row>
    <row r="77" spans="1:23" hidden="1">
      <c r="A77" s="188"/>
      <c r="B77" s="188"/>
      <c r="C77" s="188"/>
      <c r="D77" s="188"/>
      <c r="E77" s="188"/>
      <c r="F77" s="188"/>
      <c r="G77" s="188"/>
      <c r="H77" s="188"/>
      <c r="I77" s="188"/>
      <c r="J77" s="188"/>
      <c r="K77" s="188"/>
      <c r="L77" s="188"/>
      <c r="M77" s="188"/>
      <c r="N77" s="188"/>
      <c r="O77" s="188"/>
      <c r="P77" s="1"/>
      <c r="Q77" s="1"/>
      <c r="R77" s="1"/>
      <c r="S77" s="1"/>
      <c r="T77" s="1"/>
      <c r="U77" s="1"/>
      <c r="V77" s="1"/>
      <c r="W77" s="1"/>
    </row>
    <row r="78" spans="1:23" hidden="1">
      <c r="A78" s="188"/>
      <c r="B78" s="188"/>
      <c r="C78" s="188"/>
      <c r="D78" s="188"/>
      <c r="E78" s="188"/>
      <c r="F78" s="188"/>
      <c r="G78" s="188"/>
      <c r="H78" s="188"/>
      <c r="I78" s="188"/>
      <c r="J78" s="188"/>
      <c r="K78" s="188"/>
      <c r="L78" s="188"/>
      <c r="M78" s="188"/>
      <c r="N78" s="188"/>
      <c r="O78" s="188"/>
      <c r="P78" s="1"/>
      <c r="Q78" s="1"/>
      <c r="R78" s="1"/>
      <c r="S78" s="1"/>
      <c r="T78" s="1"/>
      <c r="U78" s="1"/>
      <c r="V78" s="1"/>
      <c r="W78" s="1"/>
    </row>
    <row r="79" spans="1:23" hidden="1">
      <c r="A79" s="188"/>
      <c r="B79" s="188"/>
      <c r="C79" s="188"/>
      <c r="D79" s="188"/>
      <c r="E79" s="188"/>
      <c r="F79" s="188"/>
      <c r="G79" s="188"/>
      <c r="H79" s="188"/>
      <c r="I79" s="188"/>
      <c r="J79" s="188"/>
      <c r="K79" s="188"/>
      <c r="L79" s="188"/>
      <c r="M79" s="188"/>
      <c r="N79" s="188"/>
      <c r="O79" s="188"/>
      <c r="P79" s="1"/>
      <c r="Q79" s="1"/>
      <c r="R79" s="1"/>
      <c r="S79" s="1"/>
      <c r="T79" s="1"/>
      <c r="U79" s="1"/>
      <c r="V79" s="1"/>
      <c r="W79" s="1"/>
    </row>
    <row r="80" spans="1:23" hidden="1">
      <c r="A80" s="188"/>
      <c r="B80" s="188"/>
      <c r="C80" s="188"/>
      <c r="D80" s="188"/>
      <c r="E80" s="188"/>
      <c r="F80" s="188"/>
      <c r="G80" s="188"/>
      <c r="H80" s="188"/>
      <c r="I80" s="188"/>
      <c r="J80" s="188"/>
      <c r="K80" s="188"/>
      <c r="L80" s="188"/>
      <c r="M80" s="188"/>
      <c r="N80" s="188"/>
      <c r="O80" s="188"/>
      <c r="P80" s="1"/>
      <c r="Q80" s="1"/>
      <c r="R80" s="1"/>
      <c r="S80" s="1"/>
      <c r="T80" s="1"/>
      <c r="U80" s="1"/>
      <c r="V80" s="1"/>
      <c r="W80" s="1"/>
    </row>
    <row r="81" spans="1:23" hidden="1">
      <c r="A81" s="188"/>
      <c r="B81" s="188"/>
      <c r="C81" s="188"/>
      <c r="D81" s="188"/>
      <c r="E81" s="188"/>
      <c r="F81" s="188"/>
      <c r="G81" s="188"/>
      <c r="H81" s="188"/>
      <c r="I81" s="188"/>
      <c r="J81" s="188"/>
      <c r="K81" s="188"/>
      <c r="L81" s="188"/>
      <c r="M81" s="188"/>
      <c r="N81" s="188"/>
      <c r="O81" s="188"/>
      <c r="P81" s="1"/>
      <c r="Q81" s="1"/>
      <c r="R81" s="1"/>
      <c r="S81" s="1"/>
      <c r="T81" s="1"/>
      <c r="U81" s="1"/>
      <c r="V81" s="1"/>
      <c r="W81" s="1"/>
    </row>
    <row r="82" spans="1:23" hidden="1">
      <c r="A82" s="188"/>
      <c r="B82" s="188"/>
      <c r="C82" s="188"/>
      <c r="D82" s="188"/>
      <c r="E82" s="188"/>
      <c r="F82" s="188"/>
      <c r="G82" s="188"/>
      <c r="H82" s="188"/>
      <c r="I82" s="188"/>
      <c r="J82" s="188"/>
      <c r="K82" s="188"/>
      <c r="L82" s="188"/>
      <c r="M82" s="188"/>
      <c r="N82" s="188"/>
      <c r="O82" s="188"/>
      <c r="P82" s="1"/>
      <c r="Q82" s="1"/>
      <c r="R82" s="1"/>
      <c r="S82" s="1"/>
      <c r="T82" s="1"/>
      <c r="U82" s="1"/>
      <c r="V82" s="1"/>
      <c r="W82" s="1"/>
    </row>
    <row r="83" spans="1:23" hidden="1">
      <c r="A83" s="188"/>
      <c r="B83" s="188"/>
      <c r="C83" s="188"/>
      <c r="D83" s="188"/>
      <c r="E83" s="188"/>
      <c r="F83" s="188"/>
      <c r="G83" s="188"/>
      <c r="H83" s="188"/>
      <c r="I83" s="188"/>
      <c r="J83" s="188"/>
      <c r="K83" s="188"/>
      <c r="L83" s="188"/>
      <c r="M83" s="188"/>
      <c r="N83" s="188"/>
      <c r="O83" s="188"/>
      <c r="P83" s="1"/>
      <c r="Q83" s="1"/>
      <c r="R83" s="1"/>
      <c r="S83" s="1"/>
      <c r="T83" s="1"/>
      <c r="U83" s="1"/>
      <c r="V83" s="1"/>
      <c r="W83" s="1"/>
    </row>
    <row r="84" spans="1:23" hidden="1">
      <c r="A84" s="188"/>
      <c r="B84" s="188"/>
      <c r="C84" s="188"/>
      <c r="D84" s="188"/>
      <c r="E84" s="188"/>
      <c r="F84" s="188"/>
      <c r="G84" s="188"/>
      <c r="H84" s="188"/>
      <c r="I84" s="188"/>
      <c r="J84" s="188"/>
      <c r="K84" s="188"/>
      <c r="L84" s="188"/>
      <c r="M84" s="188"/>
      <c r="N84" s="188"/>
      <c r="O84" s="188"/>
      <c r="P84" s="1"/>
      <c r="Q84" s="1"/>
      <c r="R84" s="1"/>
      <c r="S84" s="1"/>
      <c r="T84" s="1"/>
      <c r="U84" s="1"/>
      <c r="V84" s="1"/>
      <c r="W84" s="1"/>
    </row>
    <row r="85" spans="1:23" hidden="1">
      <c r="A85" s="188"/>
      <c r="B85" s="188"/>
      <c r="C85" s="188"/>
      <c r="D85" s="188"/>
      <c r="E85" s="188"/>
      <c r="F85" s="188"/>
      <c r="G85" s="188"/>
      <c r="H85" s="188"/>
      <c r="I85" s="188"/>
      <c r="J85" s="188"/>
      <c r="K85" s="188"/>
      <c r="L85" s="188"/>
      <c r="M85" s="188"/>
      <c r="N85" s="188"/>
      <c r="O85" s="188"/>
      <c r="P85" s="1"/>
      <c r="Q85" s="1"/>
      <c r="R85" s="1"/>
      <c r="S85" s="1"/>
      <c r="T85" s="1"/>
      <c r="U85" s="1"/>
      <c r="V85" s="1"/>
      <c r="W85" s="1"/>
    </row>
    <row r="86" spans="1:23" hidden="1">
      <c r="A86" s="188"/>
      <c r="B86" s="188"/>
      <c r="C86" s="188"/>
      <c r="D86" s="188"/>
      <c r="E86" s="188"/>
      <c r="F86" s="188"/>
      <c r="G86" s="188"/>
      <c r="H86" s="188"/>
      <c r="I86" s="188"/>
      <c r="J86" s="188"/>
      <c r="K86" s="188"/>
      <c r="L86" s="188"/>
      <c r="M86" s="188"/>
      <c r="N86" s="188"/>
      <c r="O86" s="188"/>
      <c r="P86" s="1"/>
      <c r="Q86" s="1"/>
      <c r="R86" s="1"/>
      <c r="S86" s="1"/>
      <c r="T86" s="1"/>
      <c r="U86" s="1"/>
      <c r="V86" s="1"/>
      <c r="W86" s="1"/>
    </row>
    <row r="87" spans="1:23" hidden="1">
      <c r="A87" s="188"/>
      <c r="B87" s="188"/>
      <c r="C87" s="188"/>
      <c r="D87" s="188"/>
      <c r="E87" s="188"/>
      <c r="F87" s="188"/>
      <c r="G87" s="188"/>
      <c r="H87" s="188"/>
      <c r="I87" s="188"/>
      <c r="J87" s="188"/>
      <c r="K87" s="188"/>
      <c r="L87" s="188"/>
      <c r="M87" s="188"/>
      <c r="N87" s="188"/>
      <c r="O87" s="188"/>
      <c r="P87" s="1"/>
      <c r="Q87" s="1"/>
      <c r="R87" s="1"/>
      <c r="S87" s="1"/>
      <c r="T87" s="1"/>
      <c r="U87" s="1"/>
      <c r="V87" s="1"/>
      <c r="W87" s="1"/>
    </row>
    <row r="88" spans="1:23" hidden="1">
      <c r="A88" s="188"/>
      <c r="B88" s="188"/>
      <c r="C88" s="188"/>
      <c r="D88" s="188"/>
      <c r="E88" s="188"/>
      <c r="F88" s="188"/>
      <c r="G88" s="188"/>
      <c r="H88" s="188"/>
      <c r="I88" s="188"/>
      <c r="J88" s="188"/>
      <c r="K88" s="188"/>
      <c r="L88" s="188"/>
      <c r="M88" s="188"/>
      <c r="N88" s="188"/>
      <c r="O88" s="188"/>
      <c r="P88" s="1"/>
      <c r="Q88" s="1"/>
      <c r="R88" s="1"/>
      <c r="S88" s="1"/>
      <c r="T88" s="1"/>
      <c r="U88" s="1"/>
      <c r="V88" s="1"/>
      <c r="W88" s="1"/>
    </row>
    <row r="89" spans="1:23" hidden="1">
      <c r="A89" s="188"/>
      <c r="B89" s="188"/>
      <c r="C89" s="188"/>
      <c r="D89" s="188"/>
      <c r="E89" s="188"/>
      <c r="F89" s="188"/>
      <c r="G89" s="188"/>
      <c r="H89" s="188"/>
      <c r="I89" s="188"/>
      <c r="J89" s="188"/>
      <c r="K89" s="188"/>
      <c r="L89" s="188"/>
      <c r="M89" s="188"/>
      <c r="N89" s="188"/>
      <c r="O89" s="188"/>
      <c r="P89" s="1"/>
      <c r="Q89" s="1"/>
      <c r="R89" s="1"/>
      <c r="S89" s="1"/>
      <c r="T89" s="1"/>
      <c r="U89" s="1"/>
      <c r="V89" s="1"/>
      <c r="W89" s="1"/>
    </row>
    <row r="90" spans="1:23" hidden="1">
      <c r="A90" s="188"/>
      <c r="B90" s="188"/>
      <c r="C90" s="188"/>
      <c r="D90" s="188"/>
      <c r="E90" s="188"/>
      <c r="F90" s="188"/>
      <c r="G90" s="188"/>
      <c r="H90" s="188"/>
      <c r="I90" s="188"/>
      <c r="J90" s="188"/>
      <c r="K90" s="188"/>
      <c r="L90" s="188"/>
      <c r="M90" s="188"/>
      <c r="N90" s="188"/>
      <c r="O90" s="188"/>
      <c r="P90" s="1"/>
      <c r="Q90" s="1"/>
      <c r="R90" s="1"/>
      <c r="S90" s="1"/>
      <c r="T90" s="1"/>
      <c r="U90" s="1"/>
      <c r="V90" s="1"/>
      <c r="W90" s="1"/>
    </row>
    <row r="91" spans="1:23" hidden="1">
      <c r="A91" s="188"/>
      <c r="B91" s="188"/>
      <c r="C91" s="188"/>
      <c r="D91" s="188"/>
      <c r="E91" s="188"/>
      <c r="F91" s="188"/>
      <c r="G91" s="188"/>
      <c r="H91" s="188"/>
      <c r="I91" s="188"/>
      <c r="J91" s="188"/>
      <c r="K91" s="188"/>
      <c r="L91" s="188"/>
      <c r="M91" s="188"/>
      <c r="N91" s="188"/>
      <c r="O91" s="188"/>
      <c r="P91" s="1"/>
      <c r="Q91" s="1"/>
      <c r="R91" s="1"/>
      <c r="S91" s="1"/>
      <c r="T91" s="1"/>
      <c r="U91" s="1"/>
      <c r="V91" s="1"/>
      <c r="W91" s="1"/>
    </row>
    <row r="92" spans="1:23" hidden="1">
      <c r="A92" s="188"/>
      <c r="B92" s="188"/>
      <c r="C92" s="188"/>
      <c r="D92" s="188"/>
      <c r="E92" s="188"/>
      <c r="F92" s="188"/>
      <c r="G92" s="188"/>
      <c r="H92" s="188"/>
      <c r="I92" s="188"/>
      <c r="J92" s="188"/>
      <c r="K92" s="188"/>
      <c r="L92" s="188"/>
      <c r="M92" s="188"/>
      <c r="N92" s="188"/>
      <c r="O92" s="188"/>
      <c r="P92" s="1"/>
      <c r="Q92" s="1"/>
      <c r="R92" s="1"/>
      <c r="S92" s="1"/>
      <c r="T92" s="1"/>
      <c r="U92" s="1"/>
      <c r="V92" s="1"/>
      <c r="W92" s="1"/>
    </row>
    <row r="93" spans="1:23" hidden="1">
      <c r="A93" s="188"/>
      <c r="B93" s="188"/>
      <c r="C93" s="188"/>
      <c r="D93" s="188"/>
      <c r="E93" s="188"/>
      <c r="F93" s="188"/>
      <c r="G93" s="188"/>
      <c r="H93" s="188"/>
      <c r="I93" s="188"/>
      <c r="J93" s="188"/>
      <c r="K93" s="188"/>
      <c r="L93" s="188"/>
      <c r="M93" s="188"/>
      <c r="N93" s="188"/>
      <c r="O93" s="188"/>
      <c r="P93" s="1"/>
      <c r="Q93" s="1"/>
      <c r="R93" s="1"/>
      <c r="S93" s="1"/>
      <c r="T93" s="1"/>
      <c r="U93" s="1"/>
      <c r="V93" s="1"/>
      <c r="W93" s="1"/>
    </row>
    <row r="94" spans="1:23" hidden="1">
      <c r="A94" s="188"/>
      <c r="B94" s="188"/>
      <c r="C94" s="188"/>
      <c r="D94" s="188"/>
      <c r="E94" s="188"/>
      <c r="F94" s="188"/>
      <c r="G94" s="188"/>
      <c r="H94" s="188"/>
      <c r="I94" s="188"/>
      <c r="J94" s="188"/>
      <c r="K94" s="188"/>
      <c r="L94" s="188"/>
      <c r="M94" s="188"/>
      <c r="N94" s="188"/>
      <c r="O94" s="188"/>
      <c r="P94" s="1"/>
      <c r="Q94" s="1"/>
      <c r="R94" s="1"/>
      <c r="S94" s="1"/>
      <c r="T94" s="1"/>
      <c r="U94" s="1"/>
      <c r="V94" s="1"/>
      <c r="W94" s="1"/>
    </row>
    <row r="95" spans="1:23" hidden="1">
      <c r="A95" s="188"/>
      <c r="B95" s="188"/>
      <c r="C95" s="188"/>
      <c r="D95" s="188"/>
      <c r="E95" s="188"/>
      <c r="F95" s="188"/>
      <c r="G95" s="188"/>
      <c r="H95" s="188"/>
      <c r="I95" s="188"/>
      <c r="J95" s="188"/>
      <c r="K95" s="188"/>
      <c r="L95" s="188"/>
      <c r="M95" s="188"/>
      <c r="N95" s="188"/>
      <c r="O95" s="188"/>
      <c r="P95" s="1"/>
      <c r="Q95" s="1"/>
      <c r="R95" s="1"/>
      <c r="S95" s="1"/>
      <c r="T95" s="1"/>
      <c r="U95" s="1"/>
      <c r="V95" s="1"/>
      <c r="W95" s="1"/>
    </row>
    <row r="96" spans="1:23" hidden="1">
      <c r="A96" s="188"/>
      <c r="B96" s="188"/>
      <c r="C96" s="188"/>
      <c r="D96" s="188"/>
      <c r="E96" s="188"/>
      <c r="F96" s="188"/>
      <c r="G96" s="188"/>
      <c r="H96" s="188"/>
      <c r="I96" s="188"/>
      <c r="J96" s="188"/>
      <c r="K96" s="188"/>
      <c r="L96" s="188"/>
      <c r="M96" s="188"/>
      <c r="N96" s="188"/>
      <c r="O96" s="188"/>
      <c r="P96" s="1"/>
      <c r="Q96" s="1"/>
      <c r="R96" s="1"/>
      <c r="S96" s="1"/>
      <c r="T96" s="1"/>
      <c r="U96" s="1"/>
      <c r="V96" s="1"/>
      <c r="W96" s="1"/>
    </row>
    <row r="97" spans="1:23" hidden="1">
      <c r="A97" s="188"/>
      <c r="B97" s="188"/>
      <c r="C97" s="188"/>
      <c r="D97" s="188"/>
      <c r="E97" s="188"/>
      <c r="F97" s="188"/>
      <c r="G97" s="188"/>
      <c r="H97" s="188"/>
      <c r="I97" s="188"/>
      <c r="J97" s="188"/>
      <c r="K97" s="188"/>
      <c r="L97" s="188"/>
      <c r="M97" s="188"/>
      <c r="N97" s="188"/>
      <c r="O97" s="188"/>
      <c r="P97" s="1"/>
      <c r="Q97" s="1"/>
      <c r="R97" s="1"/>
      <c r="S97" s="1"/>
      <c r="T97" s="1"/>
      <c r="U97" s="1"/>
      <c r="V97" s="1"/>
      <c r="W97" s="1"/>
    </row>
    <row r="98" spans="1:23" hidden="1">
      <c r="A98" s="188"/>
      <c r="B98" s="188"/>
      <c r="C98" s="188"/>
      <c r="D98" s="188"/>
      <c r="E98" s="188"/>
      <c r="F98" s="188"/>
      <c r="G98" s="188"/>
      <c r="H98" s="188"/>
      <c r="I98" s="188"/>
      <c r="J98" s="188"/>
      <c r="K98" s="188"/>
      <c r="L98" s="188"/>
      <c r="M98" s="188"/>
      <c r="N98" s="188"/>
      <c r="O98" s="188"/>
      <c r="P98" s="1"/>
      <c r="Q98" s="1"/>
      <c r="R98" s="1"/>
      <c r="S98" s="1"/>
      <c r="T98" s="1"/>
      <c r="U98" s="1"/>
      <c r="V98" s="1"/>
      <c r="W98" s="1"/>
    </row>
    <row r="99" spans="1:23" hidden="1">
      <c r="A99" s="188"/>
      <c r="B99" s="188"/>
      <c r="C99" s="188"/>
      <c r="D99" s="188"/>
      <c r="E99" s="188"/>
      <c r="F99" s="188"/>
      <c r="G99" s="188"/>
      <c r="H99" s="188"/>
      <c r="I99" s="188"/>
      <c r="J99" s="188"/>
      <c r="K99" s="188"/>
      <c r="L99" s="188"/>
      <c r="M99" s="188"/>
      <c r="N99" s="188"/>
      <c r="O99" s="188"/>
      <c r="P99" s="1"/>
      <c r="Q99" s="1"/>
      <c r="R99" s="1"/>
      <c r="S99" s="1"/>
      <c r="T99" s="1"/>
      <c r="U99" s="1"/>
      <c r="V99" s="1"/>
      <c r="W99" s="1"/>
    </row>
    <row r="100" spans="1:23" hidden="1">
      <c r="A100" s="188"/>
      <c r="B100" s="188"/>
      <c r="C100" s="188"/>
      <c r="D100" s="188"/>
      <c r="E100" s="188"/>
      <c r="F100" s="188"/>
      <c r="G100" s="188"/>
      <c r="H100" s="188"/>
      <c r="I100" s="188"/>
      <c r="J100" s="188"/>
      <c r="K100" s="188"/>
      <c r="L100" s="188"/>
      <c r="M100" s="188"/>
      <c r="N100" s="188"/>
      <c r="O100" s="188"/>
      <c r="P100" s="1"/>
      <c r="Q100" s="1"/>
      <c r="R100" s="1"/>
      <c r="S100" s="1"/>
      <c r="T100" s="1"/>
      <c r="U100" s="1"/>
      <c r="V100" s="1"/>
      <c r="W100" s="1"/>
    </row>
    <row r="101" spans="1:23" hidden="1">
      <c r="A101" s="188"/>
      <c r="B101" s="188"/>
      <c r="C101" s="188"/>
      <c r="D101" s="188"/>
      <c r="E101" s="188"/>
      <c r="F101" s="188"/>
      <c r="G101" s="188"/>
      <c r="H101" s="188"/>
      <c r="I101" s="188"/>
      <c r="J101" s="188"/>
      <c r="K101" s="188"/>
      <c r="L101" s="188"/>
      <c r="M101" s="188"/>
      <c r="N101" s="188"/>
      <c r="O101" s="188"/>
      <c r="P101" s="1"/>
      <c r="Q101" s="1"/>
      <c r="R101" s="1"/>
      <c r="S101" s="1"/>
      <c r="T101" s="1"/>
      <c r="U101" s="1"/>
      <c r="V101" s="1"/>
      <c r="W101" s="1"/>
    </row>
    <row r="102" spans="1:23" hidden="1">
      <c r="A102" s="188"/>
      <c r="B102" s="188"/>
      <c r="C102" s="188"/>
      <c r="D102" s="188"/>
      <c r="E102" s="188"/>
      <c r="F102" s="188"/>
      <c r="G102" s="188"/>
      <c r="H102" s="188"/>
      <c r="I102" s="188"/>
      <c r="J102" s="188"/>
      <c r="K102" s="188"/>
      <c r="L102" s="188"/>
      <c r="M102" s="188"/>
      <c r="N102" s="188"/>
      <c r="O102" s="188"/>
      <c r="P102" s="1"/>
      <c r="Q102" s="1"/>
      <c r="R102" s="1"/>
      <c r="S102" s="1"/>
      <c r="T102" s="1"/>
      <c r="U102" s="1"/>
      <c r="V102" s="1"/>
      <c r="W102" s="1"/>
    </row>
    <row r="103" spans="1:23" hidden="1">
      <c r="A103" s="188"/>
      <c r="B103" s="188"/>
      <c r="C103" s="188"/>
      <c r="D103" s="188"/>
      <c r="E103" s="188"/>
      <c r="F103" s="188"/>
      <c r="G103" s="188"/>
      <c r="H103" s="188"/>
      <c r="I103" s="188"/>
      <c r="J103" s="188"/>
      <c r="K103" s="188"/>
      <c r="L103" s="188"/>
      <c r="M103" s="188"/>
      <c r="N103" s="188"/>
      <c r="O103" s="188"/>
      <c r="P103" s="1"/>
      <c r="Q103" s="1"/>
      <c r="R103" s="1"/>
      <c r="S103" s="1"/>
      <c r="T103" s="1"/>
      <c r="U103" s="1"/>
      <c r="V103" s="1"/>
      <c r="W103" s="1"/>
    </row>
    <row r="104" spans="1:23" hidden="1">
      <c r="A104" s="188"/>
      <c r="B104" s="188"/>
      <c r="C104" s="188"/>
      <c r="D104" s="188"/>
      <c r="E104" s="188"/>
      <c r="F104" s="188"/>
      <c r="G104" s="188"/>
      <c r="H104" s="188"/>
      <c r="I104" s="188"/>
      <c r="J104" s="188"/>
      <c r="K104" s="188"/>
      <c r="L104" s="188"/>
      <c r="M104" s="188"/>
      <c r="N104" s="188"/>
      <c r="O104" s="188"/>
      <c r="P104" s="1"/>
      <c r="Q104" s="1"/>
      <c r="R104" s="1"/>
      <c r="S104" s="1"/>
      <c r="T104" s="1"/>
      <c r="U104" s="1"/>
      <c r="V104" s="1"/>
      <c r="W104" s="1"/>
    </row>
    <row r="105" spans="1:23" hidden="1">
      <c r="A105" s="188"/>
      <c r="B105" s="188"/>
      <c r="C105" s="188"/>
      <c r="D105" s="188"/>
      <c r="E105" s="188"/>
      <c r="F105" s="188"/>
      <c r="G105" s="188"/>
      <c r="H105" s="188"/>
      <c r="I105" s="188"/>
      <c r="J105" s="188"/>
      <c r="K105" s="188"/>
      <c r="L105" s="188"/>
      <c r="M105" s="188"/>
      <c r="N105" s="188"/>
      <c r="O105" s="188"/>
      <c r="P105" s="1"/>
      <c r="Q105" s="1"/>
      <c r="R105" s="1"/>
      <c r="S105" s="1"/>
      <c r="T105" s="1"/>
      <c r="U105" s="1"/>
      <c r="V105" s="1"/>
      <c r="W105" s="1"/>
    </row>
    <row r="106" spans="1:23" hidden="1">
      <c r="A106" s="188"/>
      <c r="B106" s="188"/>
      <c r="C106" s="188"/>
      <c r="D106" s="188"/>
      <c r="E106" s="188"/>
      <c r="F106" s="188"/>
      <c r="G106" s="188"/>
      <c r="H106" s="188"/>
      <c r="I106" s="188"/>
      <c r="J106" s="188"/>
      <c r="K106" s="188"/>
      <c r="L106" s="188"/>
      <c r="M106" s="188"/>
      <c r="N106" s="188"/>
      <c r="O106" s="188"/>
      <c r="P106" s="1"/>
      <c r="Q106" s="1"/>
      <c r="R106" s="1"/>
      <c r="S106" s="1"/>
      <c r="T106" s="1"/>
      <c r="U106" s="1"/>
      <c r="V106" s="1"/>
      <c r="W106" s="1"/>
    </row>
    <row r="107" spans="1:23" hidden="1">
      <c r="A107" s="188"/>
      <c r="B107" s="188"/>
      <c r="C107" s="188"/>
      <c r="D107" s="188"/>
      <c r="E107" s="188"/>
      <c r="F107" s="188"/>
      <c r="G107" s="188"/>
      <c r="H107" s="188"/>
      <c r="I107" s="188"/>
      <c r="J107" s="188"/>
      <c r="K107" s="188"/>
      <c r="L107" s="188"/>
      <c r="M107" s="188"/>
      <c r="N107" s="188"/>
      <c r="O107" s="188"/>
      <c r="P107" s="1"/>
      <c r="Q107" s="1"/>
      <c r="R107" s="1"/>
      <c r="S107" s="1"/>
      <c r="T107" s="1"/>
      <c r="U107" s="1"/>
      <c r="V107" s="1"/>
      <c r="W107" s="1"/>
    </row>
    <row r="108" spans="1:23" hidden="1">
      <c r="A108" s="188"/>
      <c r="B108" s="188"/>
      <c r="C108" s="188"/>
      <c r="D108" s="188"/>
      <c r="E108" s="188"/>
      <c r="F108" s="188"/>
      <c r="G108" s="188"/>
      <c r="H108" s="188"/>
      <c r="I108" s="188"/>
      <c r="J108" s="188"/>
      <c r="K108" s="188"/>
      <c r="L108" s="188"/>
      <c r="M108" s="188"/>
      <c r="N108" s="188"/>
      <c r="O108" s="188"/>
      <c r="P108" s="1"/>
      <c r="Q108" s="1"/>
      <c r="R108" s="1"/>
      <c r="S108" s="1"/>
      <c r="T108" s="1"/>
      <c r="U108" s="1"/>
      <c r="V108" s="1"/>
      <c r="W108" s="1"/>
    </row>
    <row r="109" spans="1:23" hidden="1">
      <c r="A109" s="188"/>
      <c r="B109" s="188"/>
      <c r="C109" s="188"/>
      <c r="D109" s="188"/>
      <c r="E109" s="188"/>
      <c r="F109" s="188"/>
      <c r="G109" s="188"/>
      <c r="H109" s="188"/>
      <c r="I109" s="188"/>
      <c r="J109" s="188"/>
      <c r="K109" s="188"/>
      <c r="L109" s="188"/>
      <c r="M109" s="188"/>
      <c r="N109" s="188"/>
      <c r="O109" s="188"/>
      <c r="P109" s="1"/>
      <c r="Q109" s="1"/>
      <c r="R109" s="1"/>
      <c r="S109" s="1"/>
      <c r="T109" s="1"/>
      <c r="U109" s="1"/>
      <c r="V109" s="1"/>
      <c r="W109" s="1"/>
    </row>
    <row r="110" spans="1:23" hidden="1">
      <c r="A110" s="188"/>
      <c r="B110" s="188"/>
      <c r="C110" s="188"/>
      <c r="D110" s="188"/>
      <c r="E110" s="188"/>
      <c r="F110" s="188"/>
      <c r="G110" s="188"/>
      <c r="H110" s="188"/>
      <c r="I110" s="188"/>
      <c r="J110" s="188"/>
      <c r="K110" s="188"/>
      <c r="L110" s="188"/>
      <c r="M110" s="188"/>
      <c r="N110" s="188"/>
      <c r="O110" s="188"/>
      <c r="P110" s="1"/>
      <c r="Q110" s="1"/>
      <c r="R110" s="1"/>
      <c r="S110" s="1"/>
      <c r="T110" s="1"/>
      <c r="U110" s="1"/>
      <c r="V110" s="1"/>
      <c r="W110" s="1"/>
    </row>
    <row r="111" spans="1:23" hidden="1">
      <c r="A111" s="188"/>
      <c r="B111" s="188"/>
      <c r="C111" s="188"/>
      <c r="D111" s="188"/>
      <c r="E111" s="188"/>
      <c r="F111" s="188"/>
      <c r="G111" s="188"/>
      <c r="H111" s="188"/>
      <c r="I111" s="188"/>
      <c r="J111" s="188"/>
      <c r="K111" s="188"/>
      <c r="L111" s="188"/>
      <c r="M111" s="188"/>
      <c r="N111" s="188"/>
      <c r="O111" s="188"/>
      <c r="P111" s="1"/>
      <c r="Q111" s="1"/>
      <c r="R111" s="1"/>
      <c r="S111" s="1"/>
      <c r="T111" s="1"/>
      <c r="U111" s="1"/>
      <c r="V111" s="1"/>
      <c r="W111" s="1"/>
    </row>
    <row r="112" spans="1:23" hidden="1">
      <c r="A112" s="188"/>
      <c r="B112" s="188"/>
      <c r="C112" s="188"/>
      <c r="D112" s="188"/>
      <c r="E112" s="188"/>
      <c r="F112" s="188"/>
      <c r="G112" s="188"/>
      <c r="H112" s="188"/>
      <c r="I112" s="188"/>
      <c r="J112" s="188"/>
      <c r="K112" s="188"/>
      <c r="L112" s="188"/>
      <c r="M112" s="188"/>
      <c r="N112" s="188"/>
      <c r="O112" s="188"/>
      <c r="P112" s="1"/>
      <c r="Q112" s="1"/>
      <c r="R112" s="1"/>
      <c r="S112" s="1"/>
      <c r="T112" s="1"/>
      <c r="U112" s="1"/>
      <c r="V112" s="1"/>
      <c r="W112" s="1"/>
    </row>
    <row r="113" spans="1:23" hidden="1">
      <c r="A113" s="188"/>
      <c r="B113" s="188"/>
      <c r="C113" s="188"/>
      <c r="D113" s="188"/>
      <c r="E113" s="188"/>
      <c r="F113" s="188"/>
      <c r="G113" s="188"/>
      <c r="H113" s="188"/>
      <c r="I113" s="188"/>
      <c r="J113" s="188"/>
      <c r="K113" s="188"/>
      <c r="L113" s="188"/>
      <c r="M113" s="188"/>
      <c r="N113" s="188"/>
      <c r="O113" s="188"/>
      <c r="P113" s="1"/>
      <c r="Q113" s="1"/>
      <c r="R113" s="1"/>
      <c r="S113" s="1"/>
      <c r="T113" s="1"/>
      <c r="U113" s="1"/>
      <c r="V113" s="1"/>
      <c r="W113" s="1"/>
    </row>
    <row r="114" spans="1:23" hidden="1">
      <c r="A114" s="188"/>
      <c r="B114" s="188"/>
      <c r="C114" s="188"/>
      <c r="D114" s="188"/>
      <c r="E114" s="188"/>
      <c r="F114" s="188"/>
      <c r="G114" s="188"/>
      <c r="H114" s="188"/>
      <c r="I114" s="188"/>
      <c r="J114" s="188"/>
      <c r="K114" s="188"/>
      <c r="L114" s="188"/>
      <c r="M114" s="188"/>
      <c r="N114" s="188"/>
      <c r="O114" s="188"/>
      <c r="P114" s="1"/>
      <c r="Q114" s="1"/>
      <c r="R114" s="1"/>
      <c r="S114" s="1"/>
      <c r="T114" s="1"/>
      <c r="U114" s="1"/>
      <c r="V114" s="1"/>
      <c r="W114" s="1"/>
    </row>
    <row r="115" spans="1:23" hidden="1">
      <c r="A115" s="188"/>
      <c r="B115" s="188"/>
      <c r="C115" s="188"/>
      <c r="D115" s="188"/>
      <c r="E115" s="188"/>
      <c r="F115" s="188"/>
      <c r="G115" s="188"/>
      <c r="H115" s="188"/>
      <c r="I115" s="188"/>
      <c r="J115" s="188"/>
      <c r="K115" s="188"/>
      <c r="L115" s="188"/>
      <c r="M115" s="188"/>
      <c r="N115" s="188"/>
      <c r="O115" s="188"/>
      <c r="P115" s="1"/>
      <c r="Q115" s="1"/>
      <c r="R115" s="1"/>
      <c r="S115" s="1"/>
      <c r="T115" s="1"/>
      <c r="U115" s="1"/>
      <c r="V115" s="1"/>
      <c r="W115" s="1"/>
    </row>
    <row r="116" spans="1:23" hidden="1">
      <c r="A116" s="188"/>
      <c r="B116" s="188"/>
      <c r="C116" s="188"/>
      <c r="D116" s="188"/>
      <c r="E116" s="188"/>
      <c r="F116" s="188"/>
      <c r="G116" s="188"/>
      <c r="H116" s="188"/>
      <c r="I116" s="188"/>
      <c r="J116" s="188"/>
      <c r="K116" s="188"/>
      <c r="L116" s="188"/>
      <c r="M116" s="188"/>
      <c r="N116" s="188"/>
      <c r="O116" s="188"/>
      <c r="P116" s="1"/>
      <c r="Q116" s="1"/>
      <c r="R116" s="1"/>
      <c r="S116" s="1"/>
      <c r="T116" s="1"/>
      <c r="U116" s="1"/>
      <c r="V116" s="1"/>
      <c r="W116" s="1"/>
    </row>
    <row r="117" spans="1:23" hidden="1">
      <c r="A117" s="188"/>
      <c r="B117" s="188"/>
      <c r="C117" s="188"/>
      <c r="D117" s="188"/>
      <c r="E117" s="188"/>
      <c r="F117" s="188"/>
      <c r="G117" s="188"/>
      <c r="H117" s="188"/>
      <c r="I117" s="188"/>
      <c r="J117" s="188"/>
      <c r="K117" s="188"/>
      <c r="L117" s="188"/>
      <c r="M117" s="188"/>
      <c r="N117" s="188"/>
      <c r="O117" s="188"/>
      <c r="P117" s="1"/>
      <c r="Q117" s="1"/>
      <c r="R117" s="1"/>
      <c r="S117" s="1"/>
      <c r="T117" s="1"/>
      <c r="U117" s="1"/>
      <c r="V117" s="1"/>
      <c r="W117" s="1"/>
    </row>
    <row r="118" spans="1:23" hidden="1">
      <c r="A118" s="188"/>
      <c r="B118" s="188"/>
      <c r="C118" s="188"/>
      <c r="D118" s="188"/>
      <c r="E118" s="188"/>
      <c r="F118" s="188"/>
      <c r="G118" s="188"/>
      <c r="H118" s="188"/>
      <c r="I118" s="188"/>
      <c r="J118" s="188"/>
      <c r="K118" s="188"/>
      <c r="L118" s="188"/>
      <c r="M118" s="188"/>
      <c r="N118" s="188"/>
      <c r="O118" s="188"/>
      <c r="P118" s="1"/>
      <c r="Q118" s="1"/>
      <c r="R118" s="1"/>
      <c r="S118" s="1"/>
      <c r="T118" s="1"/>
      <c r="U118" s="1"/>
      <c r="V118" s="1"/>
      <c r="W118" s="1"/>
    </row>
    <row r="119" spans="1:23" hidden="1">
      <c r="A119" s="188"/>
      <c r="B119" s="188"/>
      <c r="C119" s="188"/>
      <c r="D119" s="188"/>
      <c r="E119" s="188"/>
      <c r="F119" s="188"/>
      <c r="G119" s="188"/>
      <c r="H119" s="188"/>
      <c r="I119" s="188"/>
      <c r="J119" s="188"/>
      <c r="K119" s="188"/>
      <c r="L119" s="188"/>
      <c r="M119" s="188"/>
      <c r="N119" s="188"/>
      <c r="O119" s="188"/>
      <c r="P119" s="1"/>
      <c r="Q119" s="1"/>
      <c r="R119" s="1"/>
      <c r="S119" s="1"/>
      <c r="T119" s="1"/>
      <c r="U119" s="1"/>
      <c r="V119" s="1"/>
      <c r="W119" s="1"/>
    </row>
    <row r="120" spans="1:23" hidden="1">
      <c r="A120" s="188"/>
      <c r="B120" s="188"/>
      <c r="C120" s="188"/>
      <c r="D120" s="188"/>
      <c r="E120" s="188"/>
      <c r="F120" s="188"/>
      <c r="G120" s="188"/>
      <c r="H120" s="188"/>
      <c r="I120" s="188"/>
      <c r="J120" s="188"/>
      <c r="K120" s="188"/>
      <c r="L120" s="188"/>
      <c r="M120" s="188"/>
      <c r="N120" s="188"/>
      <c r="O120" s="188"/>
      <c r="P120" s="1"/>
      <c r="Q120" s="1"/>
      <c r="R120" s="1"/>
      <c r="S120" s="1"/>
      <c r="T120" s="1"/>
      <c r="U120" s="1"/>
      <c r="V120" s="1"/>
      <c r="W120" s="1"/>
    </row>
    <row r="121" spans="1:23" hidden="1">
      <c r="A121" s="188"/>
      <c r="B121" s="188"/>
      <c r="C121" s="188"/>
      <c r="D121" s="188"/>
      <c r="E121" s="188"/>
      <c r="F121" s="188"/>
      <c r="G121" s="188"/>
      <c r="H121" s="188"/>
      <c r="I121" s="188"/>
      <c r="J121" s="188"/>
      <c r="K121" s="188"/>
      <c r="L121" s="188"/>
      <c r="M121" s="188"/>
      <c r="N121" s="188"/>
      <c r="O121" s="188"/>
      <c r="P121" s="1"/>
      <c r="Q121" s="1"/>
      <c r="R121" s="1"/>
      <c r="S121" s="1"/>
      <c r="T121" s="1"/>
      <c r="U121" s="1"/>
      <c r="V121" s="1"/>
      <c r="W121" s="1"/>
    </row>
    <row r="122" spans="1:23" hidden="1">
      <c r="A122" s="188"/>
      <c r="B122" s="188"/>
      <c r="C122" s="188"/>
      <c r="D122" s="188"/>
      <c r="E122" s="188"/>
      <c r="F122" s="188"/>
      <c r="G122" s="188"/>
      <c r="H122" s="188"/>
      <c r="I122" s="188"/>
      <c r="J122" s="188"/>
      <c r="K122" s="188"/>
      <c r="L122" s="188"/>
      <c r="M122" s="188"/>
      <c r="N122" s="188"/>
      <c r="O122" s="188"/>
      <c r="P122" s="1"/>
      <c r="Q122" s="1"/>
      <c r="R122" s="1"/>
      <c r="S122" s="1"/>
      <c r="T122" s="1"/>
      <c r="U122" s="1"/>
      <c r="V122" s="1"/>
      <c r="W122" s="1"/>
    </row>
    <row r="123" spans="1:23" hidden="1">
      <c r="A123" s="188"/>
      <c r="B123" s="188"/>
      <c r="C123" s="188"/>
      <c r="D123" s="188"/>
      <c r="E123" s="188"/>
      <c r="F123" s="188"/>
      <c r="G123" s="188"/>
      <c r="H123" s="188"/>
      <c r="I123" s="188"/>
      <c r="J123" s="188"/>
      <c r="K123" s="188"/>
      <c r="L123" s="188"/>
      <c r="M123" s="188"/>
      <c r="N123" s="188"/>
      <c r="O123" s="188"/>
      <c r="P123" s="1"/>
      <c r="Q123" s="1"/>
      <c r="R123" s="1"/>
      <c r="S123" s="1"/>
      <c r="T123" s="1"/>
      <c r="U123" s="1"/>
      <c r="V123" s="1"/>
      <c r="W123" s="1"/>
    </row>
    <row r="124" spans="1:23" hidden="1">
      <c r="A124" s="188"/>
      <c r="B124" s="188"/>
      <c r="C124" s="188"/>
      <c r="D124" s="188"/>
      <c r="E124" s="188"/>
      <c r="F124" s="188"/>
      <c r="G124" s="188"/>
      <c r="H124" s="188"/>
      <c r="I124" s="188"/>
      <c r="J124" s="188"/>
      <c r="K124" s="188"/>
      <c r="L124" s="188"/>
      <c r="M124" s="188"/>
      <c r="N124" s="188"/>
      <c r="O124" s="188"/>
      <c r="P124" s="1"/>
      <c r="Q124" s="1"/>
      <c r="R124" s="1"/>
      <c r="S124" s="1"/>
      <c r="T124" s="1"/>
      <c r="U124" s="1"/>
      <c r="V124" s="1"/>
      <c r="W124" s="1"/>
    </row>
    <row r="125" spans="1:23" hidden="1">
      <c r="A125" s="188"/>
      <c r="B125" s="188"/>
      <c r="C125" s="188"/>
      <c r="D125" s="188"/>
      <c r="E125" s="188"/>
      <c r="F125" s="188"/>
      <c r="G125" s="188"/>
      <c r="H125" s="188"/>
      <c r="I125" s="188"/>
      <c r="J125" s="188"/>
      <c r="K125" s="188"/>
      <c r="L125" s="188"/>
      <c r="M125" s="188"/>
      <c r="N125" s="188"/>
      <c r="O125" s="188"/>
      <c r="P125" s="1"/>
      <c r="Q125" s="1"/>
      <c r="R125" s="1"/>
      <c r="S125" s="1"/>
      <c r="T125" s="1"/>
      <c r="U125" s="1"/>
      <c r="V125" s="1"/>
      <c r="W125" s="1"/>
    </row>
    <row r="126" spans="1:23" hidden="1">
      <c r="A126" s="188"/>
      <c r="B126" s="188"/>
      <c r="C126" s="188"/>
      <c r="D126" s="188"/>
      <c r="E126" s="188"/>
      <c r="F126" s="188"/>
      <c r="G126" s="188"/>
      <c r="H126" s="188"/>
      <c r="I126" s="188"/>
      <c r="J126" s="188"/>
      <c r="K126" s="188"/>
      <c r="L126" s="188"/>
      <c r="M126" s="188"/>
      <c r="N126" s="188"/>
      <c r="O126" s="188"/>
      <c r="P126" s="1"/>
      <c r="Q126" s="1"/>
      <c r="R126" s="1"/>
      <c r="S126" s="1"/>
      <c r="T126" s="1"/>
      <c r="U126" s="1"/>
      <c r="V126" s="1"/>
      <c r="W126" s="1"/>
    </row>
    <row r="127" spans="1:23" hidden="1">
      <c r="A127" s="188"/>
      <c r="B127" s="188"/>
      <c r="C127" s="188"/>
      <c r="D127" s="188"/>
      <c r="E127" s="188"/>
      <c r="F127" s="188"/>
      <c r="G127" s="188"/>
      <c r="H127" s="188"/>
      <c r="I127" s="188"/>
      <c r="J127" s="188"/>
      <c r="K127" s="188"/>
      <c r="L127" s="188"/>
      <c r="M127" s="188"/>
      <c r="N127" s="188"/>
      <c r="O127" s="188"/>
      <c r="P127" s="1"/>
      <c r="Q127" s="1"/>
      <c r="R127" s="1"/>
      <c r="S127" s="1"/>
      <c r="T127" s="1"/>
      <c r="U127" s="1"/>
      <c r="V127" s="1"/>
      <c r="W127" s="1"/>
    </row>
    <row r="128" spans="1:23" hidden="1">
      <c r="A128" s="188"/>
      <c r="B128" s="188"/>
      <c r="C128" s="188"/>
      <c r="D128" s="188"/>
      <c r="E128" s="188"/>
      <c r="F128" s="188"/>
      <c r="G128" s="188"/>
      <c r="H128" s="188"/>
      <c r="I128" s="188"/>
      <c r="J128" s="188"/>
      <c r="K128" s="188"/>
      <c r="L128" s="188"/>
      <c r="M128" s="188"/>
      <c r="N128" s="188"/>
      <c r="O128" s="188"/>
      <c r="P128" s="1"/>
      <c r="Q128" s="1"/>
      <c r="R128" s="1"/>
      <c r="S128" s="1"/>
      <c r="T128" s="1"/>
      <c r="U128" s="1"/>
      <c r="V128" s="1"/>
      <c r="W128" s="1"/>
    </row>
    <row r="129" spans="1:23" hidden="1">
      <c r="A129" s="188"/>
      <c r="B129" s="188"/>
      <c r="C129" s="188"/>
      <c r="D129" s="188"/>
      <c r="E129" s="188"/>
      <c r="F129" s="188"/>
      <c r="G129" s="188"/>
      <c r="H129" s="188"/>
      <c r="I129" s="188"/>
      <c r="J129" s="188"/>
      <c r="K129" s="188"/>
      <c r="L129" s="188"/>
      <c r="M129" s="188"/>
      <c r="N129" s="188"/>
      <c r="O129" s="188"/>
      <c r="P129" s="1"/>
      <c r="Q129" s="1"/>
      <c r="R129" s="1"/>
      <c r="S129" s="1"/>
      <c r="T129" s="1"/>
      <c r="U129" s="1"/>
      <c r="V129" s="1"/>
      <c r="W129" s="1"/>
    </row>
    <row r="130" spans="1:23" hidden="1">
      <c r="A130" s="188"/>
      <c r="B130" s="188"/>
      <c r="C130" s="188"/>
      <c r="D130" s="188"/>
      <c r="E130" s="188"/>
      <c r="F130" s="188"/>
      <c r="G130" s="188"/>
      <c r="H130" s="188"/>
      <c r="I130" s="188"/>
      <c r="J130" s="188"/>
      <c r="K130" s="188"/>
      <c r="L130" s="188"/>
      <c r="M130" s="188"/>
      <c r="N130" s="188"/>
      <c r="O130" s="188"/>
      <c r="P130" s="1"/>
      <c r="Q130" s="1"/>
      <c r="R130" s="1"/>
      <c r="S130" s="1"/>
      <c r="T130" s="1"/>
      <c r="U130" s="1"/>
      <c r="V130" s="1"/>
      <c r="W130" s="1"/>
    </row>
    <row r="131" spans="1:23" hidden="1">
      <c r="A131" s="188"/>
      <c r="B131" s="188"/>
      <c r="C131" s="188"/>
      <c r="D131" s="188"/>
      <c r="E131" s="188"/>
      <c r="F131" s="188"/>
      <c r="G131" s="188"/>
      <c r="H131" s="188"/>
      <c r="I131" s="188"/>
      <c r="J131" s="188"/>
      <c r="K131" s="188"/>
      <c r="L131" s="188"/>
      <c r="M131" s="188"/>
      <c r="N131" s="188"/>
      <c r="O131" s="188"/>
      <c r="P131" s="1"/>
      <c r="Q131" s="1"/>
      <c r="R131" s="1"/>
      <c r="S131" s="1"/>
      <c r="T131" s="1"/>
      <c r="U131" s="1"/>
      <c r="V131" s="1"/>
      <c r="W131" s="1"/>
    </row>
    <row r="132" spans="1:23" hidden="1">
      <c r="A132" s="188"/>
      <c r="B132" s="188"/>
      <c r="C132" s="188"/>
      <c r="D132" s="188"/>
      <c r="E132" s="188"/>
      <c r="F132" s="188"/>
      <c r="G132" s="188"/>
      <c r="H132" s="188"/>
      <c r="I132" s="188"/>
      <c r="J132" s="188"/>
      <c r="K132" s="188"/>
      <c r="L132" s="188"/>
      <c r="M132" s="188"/>
      <c r="N132" s="188"/>
      <c r="O132" s="188"/>
      <c r="P132" s="1"/>
      <c r="Q132" s="1"/>
      <c r="R132" s="1"/>
      <c r="S132" s="1"/>
      <c r="T132" s="1"/>
      <c r="U132" s="1"/>
      <c r="V132" s="1"/>
      <c r="W132" s="1"/>
    </row>
    <row r="133" spans="1:23" hidden="1">
      <c r="A133" s="188"/>
      <c r="B133" s="188"/>
      <c r="C133" s="188"/>
      <c r="D133" s="188"/>
      <c r="E133" s="188"/>
      <c r="F133" s="188"/>
      <c r="G133" s="188"/>
      <c r="H133" s="188"/>
      <c r="I133" s="188"/>
      <c r="J133" s="188"/>
      <c r="K133" s="188"/>
      <c r="L133" s="188"/>
      <c r="M133" s="188"/>
      <c r="N133" s="188"/>
      <c r="O133" s="188"/>
      <c r="P133" s="1"/>
      <c r="Q133" s="1"/>
      <c r="R133" s="1"/>
      <c r="S133" s="1"/>
      <c r="T133" s="1"/>
      <c r="U133" s="1"/>
      <c r="V133" s="1"/>
      <c r="W133" s="1"/>
    </row>
    <row r="134" spans="1:23" hidden="1">
      <c r="A134" s="188"/>
      <c r="B134" s="188"/>
      <c r="C134" s="188"/>
      <c r="D134" s="188"/>
      <c r="E134" s="188"/>
      <c r="F134" s="188"/>
      <c r="G134" s="188"/>
      <c r="H134" s="188"/>
      <c r="I134" s="188"/>
      <c r="J134" s="188"/>
      <c r="K134" s="188"/>
      <c r="L134" s="188"/>
      <c r="M134" s="188"/>
      <c r="N134" s="188"/>
      <c r="O134" s="188"/>
      <c r="P134" s="1"/>
      <c r="Q134" s="1"/>
      <c r="R134" s="1"/>
      <c r="S134" s="1"/>
      <c r="T134" s="1"/>
      <c r="U134" s="1"/>
      <c r="V134" s="1"/>
      <c r="W134" s="1"/>
    </row>
    <row r="135" spans="1:23" hidden="1">
      <c r="A135" s="188"/>
      <c r="B135" s="188"/>
      <c r="C135" s="188"/>
      <c r="D135" s="188"/>
      <c r="E135" s="188"/>
      <c r="F135" s="188"/>
      <c r="G135" s="188"/>
      <c r="H135" s="188"/>
      <c r="I135" s="188"/>
      <c r="J135" s="188"/>
      <c r="K135" s="188"/>
      <c r="L135" s="188"/>
      <c r="M135" s="188"/>
      <c r="N135" s="188"/>
      <c r="O135" s="188"/>
      <c r="P135" s="1"/>
      <c r="Q135" s="1"/>
      <c r="R135" s="1"/>
      <c r="S135" s="1"/>
      <c r="T135" s="1"/>
      <c r="U135" s="1"/>
      <c r="V135" s="1"/>
      <c r="W135" s="1"/>
    </row>
    <row r="136" spans="1:23" hidden="1">
      <c r="A136" s="188"/>
      <c r="B136" s="188"/>
      <c r="C136" s="188"/>
      <c r="D136" s="188"/>
      <c r="E136" s="188"/>
      <c r="F136" s="188"/>
      <c r="G136" s="188"/>
      <c r="H136" s="188"/>
      <c r="I136" s="188"/>
      <c r="J136" s="188"/>
      <c r="K136" s="188"/>
      <c r="L136" s="188"/>
      <c r="M136" s="188"/>
      <c r="N136" s="188"/>
      <c r="O136" s="188"/>
      <c r="P136" s="1"/>
      <c r="Q136" s="1"/>
      <c r="R136" s="1"/>
      <c r="S136" s="1"/>
      <c r="T136" s="1"/>
      <c r="U136" s="1"/>
      <c r="V136" s="1"/>
      <c r="W136" s="1"/>
    </row>
    <row r="137" spans="1:23" hidden="1">
      <c r="A137" s="188"/>
      <c r="B137" s="188"/>
      <c r="C137" s="188"/>
      <c r="D137" s="188"/>
      <c r="E137" s="188"/>
      <c r="F137" s="188"/>
      <c r="G137" s="188"/>
      <c r="H137" s="188"/>
      <c r="I137" s="188"/>
      <c r="J137" s="188"/>
      <c r="K137" s="188"/>
      <c r="L137" s="188"/>
      <c r="M137" s="188"/>
      <c r="N137" s="188"/>
      <c r="O137" s="188"/>
      <c r="P137" s="1"/>
      <c r="Q137" s="1"/>
      <c r="R137" s="1"/>
      <c r="S137" s="1"/>
      <c r="T137" s="1"/>
      <c r="U137" s="1"/>
      <c r="V137" s="1"/>
      <c r="W137" s="1"/>
    </row>
    <row r="138" spans="1:23" hidden="1">
      <c r="A138" s="188"/>
      <c r="B138" s="188"/>
      <c r="C138" s="188"/>
      <c r="D138" s="188"/>
      <c r="E138" s="188"/>
      <c r="F138" s="188"/>
      <c r="G138" s="188"/>
      <c r="H138" s="188"/>
      <c r="I138" s="188"/>
      <c r="J138" s="188"/>
      <c r="K138" s="188"/>
      <c r="L138" s="188"/>
      <c r="M138" s="188"/>
      <c r="N138" s="188"/>
      <c r="O138" s="188"/>
      <c r="P138" s="1"/>
      <c r="Q138" s="1"/>
      <c r="R138" s="1"/>
      <c r="S138" s="1"/>
      <c r="T138" s="1"/>
      <c r="U138" s="1"/>
      <c r="V138" s="1"/>
      <c r="W138" s="1"/>
    </row>
    <row r="139" spans="1:23" hidden="1">
      <c r="A139" s="188"/>
      <c r="B139" s="188"/>
      <c r="C139" s="188"/>
      <c r="D139" s="188"/>
      <c r="E139" s="188"/>
      <c r="F139" s="188"/>
      <c r="G139" s="188"/>
      <c r="H139" s="188"/>
      <c r="I139" s="188"/>
      <c r="J139" s="188"/>
      <c r="K139" s="188"/>
      <c r="L139" s="188"/>
      <c r="M139" s="188"/>
      <c r="N139" s="188"/>
      <c r="O139" s="188"/>
      <c r="P139" s="1"/>
      <c r="Q139" s="1"/>
      <c r="R139" s="1"/>
      <c r="S139" s="1"/>
      <c r="T139" s="1"/>
      <c r="U139" s="1"/>
      <c r="V139" s="1"/>
      <c r="W139" s="1"/>
    </row>
    <row r="140" spans="1:23" hidden="1">
      <c r="A140" s="188"/>
      <c r="B140" s="188"/>
      <c r="C140" s="188"/>
      <c r="D140" s="188"/>
      <c r="E140" s="188"/>
      <c r="F140" s="188"/>
      <c r="G140" s="188"/>
      <c r="H140" s="188"/>
      <c r="I140" s="188"/>
      <c r="J140" s="188"/>
      <c r="K140" s="188"/>
      <c r="L140" s="188"/>
      <c r="M140" s="188"/>
      <c r="N140" s="188"/>
      <c r="O140" s="188"/>
      <c r="P140" s="1"/>
      <c r="Q140" s="1"/>
      <c r="R140" s="1"/>
      <c r="S140" s="1"/>
      <c r="T140" s="1"/>
      <c r="U140" s="1"/>
      <c r="V140" s="1"/>
      <c r="W140" s="1"/>
    </row>
    <row r="141" spans="1:23" hidden="1">
      <c r="A141" s="188"/>
      <c r="B141" s="188"/>
      <c r="C141" s="188"/>
      <c r="D141" s="188"/>
      <c r="E141" s="188"/>
      <c r="F141" s="188"/>
      <c r="G141" s="188"/>
      <c r="H141" s="188"/>
      <c r="I141" s="188"/>
      <c r="J141" s="188"/>
      <c r="K141" s="188"/>
      <c r="L141" s="188"/>
      <c r="M141" s="188"/>
      <c r="N141" s="188"/>
      <c r="O141" s="188"/>
      <c r="P141" s="1"/>
      <c r="Q141" s="1"/>
      <c r="R141" s="1"/>
      <c r="S141" s="1"/>
      <c r="T141" s="1"/>
      <c r="U141" s="1"/>
      <c r="V141" s="1"/>
      <c r="W141" s="1"/>
    </row>
    <row r="142" spans="1:23" hidden="1">
      <c r="A142" s="188"/>
      <c r="B142" s="188"/>
      <c r="C142" s="188"/>
      <c r="D142" s="188"/>
      <c r="E142" s="188"/>
      <c r="F142" s="188"/>
      <c r="G142" s="188"/>
      <c r="H142" s="188"/>
      <c r="I142" s="188"/>
      <c r="J142" s="188"/>
      <c r="K142" s="188"/>
      <c r="L142" s="188"/>
      <c r="M142" s="188"/>
      <c r="N142" s="188"/>
      <c r="O142" s="188"/>
      <c r="P142" s="1"/>
      <c r="Q142" s="1"/>
      <c r="R142" s="1"/>
      <c r="S142" s="1"/>
      <c r="T142" s="1"/>
      <c r="U142" s="1"/>
      <c r="V142" s="1"/>
      <c r="W142" s="1"/>
    </row>
    <row r="143" spans="1:23" hidden="1">
      <c r="A143" s="188"/>
      <c r="B143" s="188"/>
      <c r="C143" s="188"/>
      <c r="D143" s="188"/>
      <c r="E143" s="188"/>
      <c r="F143" s="188"/>
      <c r="G143" s="188"/>
      <c r="H143" s="188"/>
      <c r="I143" s="188"/>
      <c r="J143" s="188"/>
      <c r="K143" s="188"/>
      <c r="L143" s="188"/>
      <c r="M143" s="188"/>
      <c r="N143" s="188"/>
      <c r="O143" s="188"/>
      <c r="P143" s="1"/>
      <c r="Q143" s="1"/>
      <c r="R143" s="1"/>
      <c r="S143" s="1"/>
      <c r="T143" s="1"/>
      <c r="U143" s="1"/>
      <c r="V143" s="1"/>
      <c r="W143" s="1"/>
    </row>
    <row r="144" spans="1:23" hidden="1">
      <c r="A144" s="188"/>
      <c r="B144" s="188"/>
      <c r="C144" s="188"/>
      <c r="D144" s="188"/>
      <c r="E144" s="188"/>
      <c r="F144" s="188"/>
      <c r="G144" s="188"/>
      <c r="H144" s="188"/>
      <c r="I144" s="188"/>
      <c r="J144" s="188"/>
      <c r="K144" s="188"/>
      <c r="L144" s="188"/>
      <c r="M144" s="188"/>
      <c r="N144" s="188"/>
      <c r="O144" s="188"/>
      <c r="P144" s="1"/>
      <c r="Q144" s="1"/>
      <c r="R144" s="1"/>
      <c r="S144" s="1"/>
      <c r="T144" s="1"/>
      <c r="U144" s="1"/>
      <c r="V144" s="1"/>
      <c r="W144" s="1"/>
    </row>
    <row r="145" spans="1:23" hidden="1">
      <c r="A145" s="188"/>
      <c r="B145" s="188"/>
      <c r="C145" s="188"/>
      <c r="D145" s="188"/>
      <c r="E145" s="188"/>
      <c r="F145" s="188"/>
      <c r="G145" s="188"/>
      <c r="H145" s="188"/>
      <c r="I145" s="188"/>
      <c r="J145" s="188"/>
      <c r="K145" s="188"/>
      <c r="L145" s="188"/>
      <c r="M145" s="188"/>
      <c r="N145" s="188"/>
      <c r="O145" s="188"/>
      <c r="P145" s="1"/>
      <c r="Q145" s="1"/>
      <c r="R145" s="1"/>
      <c r="S145" s="1"/>
      <c r="T145" s="1"/>
      <c r="U145" s="1"/>
      <c r="V145" s="1"/>
      <c r="W145" s="1"/>
    </row>
    <row r="146" spans="1:23" hidden="1">
      <c r="A146" s="188"/>
      <c r="B146" s="188"/>
      <c r="C146" s="188"/>
      <c r="D146" s="188"/>
      <c r="E146" s="188"/>
      <c r="F146" s="188"/>
      <c r="G146" s="188"/>
      <c r="H146" s="188"/>
      <c r="I146" s="188"/>
      <c r="J146" s="188"/>
      <c r="K146" s="188"/>
      <c r="L146" s="188"/>
      <c r="M146" s="188"/>
      <c r="N146" s="188"/>
      <c r="O146" s="188"/>
      <c r="P146" s="1"/>
      <c r="Q146" s="1"/>
      <c r="R146" s="1"/>
      <c r="S146" s="1"/>
      <c r="T146" s="1"/>
      <c r="U146" s="1"/>
      <c r="V146" s="1"/>
      <c r="W146" s="1"/>
    </row>
    <row r="147" spans="1:23" hidden="1">
      <c r="A147" s="188"/>
      <c r="B147" s="188"/>
      <c r="C147" s="188"/>
      <c r="D147" s="188"/>
      <c r="E147" s="188"/>
      <c r="F147" s="188"/>
      <c r="G147" s="188"/>
      <c r="H147" s="188"/>
      <c r="I147" s="188"/>
      <c r="J147" s="188"/>
      <c r="K147" s="188"/>
      <c r="L147" s="188"/>
      <c r="M147" s="188"/>
      <c r="N147" s="188"/>
      <c r="O147" s="188"/>
      <c r="P147" s="1"/>
      <c r="Q147" s="1"/>
      <c r="R147" s="1"/>
      <c r="S147" s="1"/>
      <c r="T147" s="1"/>
      <c r="U147" s="1"/>
      <c r="V147" s="1"/>
      <c r="W147" s="1"/>
    </row>
    <row r="148" spans="1:23" hidden="1">
      <c r="A148" s="188"/>
      <c r="B148" s="188"/>
      <c r="C148" s="188"/>
      <c r="D148" s="188"/>
      <c r="E148" s="188"/>
      <c r="F148" s="188"/>
      <c r="G148" s="188"/>
      <c r="H148" s="188"/>
      <c r="I148" s="188"/>
      <c r="J148" s="188"/>
      <c r="K148" s="188"/>
      <c r="L148" s="188"/>
      <c r="M148" s="188"/>
      <c r="N148" s="188"/>
      <c r="O148" s="188"/>
      <c r="P148" s="1"/>
      <c r="Q148" s="1"/>
      <c r="R148" s="1"/>
      <c r="S148" s="1"/>
      <c r="T148" s="1"/>
      <c r="U148" s="1"/>
      <c r="V148" s="1"/>
      <c r="W148" s="1"/>
    </row>
    <row r="149" spans="1:23" hidden="1">
      <c r="A149" s="188"/>
      <c r="B149" s="188"/>
      <c r="C149" s="188"/>
      <c r="D149" s="188"/>
      <c r="E149" s="188"/>
      <c r="F149" s="188"/>
      <c r="G149" s="188"/>
      <c r="H149" s="188"/>
      <c r="I149" s="188"/>
      <c r="J149" s="188"/>
      <c r="K149" s="188"/>
      <c r="L149" s="188"/>
      <c r="M149" s="188"/>
      <c r="N149" s="188"/>
      <c r="O149" s="188"/>
      <c r="P149" s="1"/>
      <c r="Q149" s="1"/>
      <c r="R149" s="1"/>
      <c r="S149" s="1"/>
      <c r="T149" s="1"/>
      <c r="U149" s="1"/>
      <c r="V149" s="1"/>
      <c r="W149" s="1"/>
    </row>
    <row r="150" spans="1:23" hidden="1">
      <c r="A150" s="188"/>
      <c r="B150" s="188"/>
      <c r="C150" s="188"/>
      <c r="D150" s="188"/>
      <c r="E150" s="188"/>
      <c r="F150" s="188"/>
      <c r="G150" s="188"/>
      <c r="H150" s="188"/>
      <c r="I150" s="188"/>
      <c r="J150" s="188"/>
      <c r="K150" s="188"/>
      <c r="L150" s="188"/>
      <c r="M150" s="188"/>
      <c r="N150" s="188"/>
      <c r="O150" s="188"/>
      <c r="P150" s="1"/>
      <c r="Q150" s="1"/>
      <c r="R150" s="1"/>
      <c r="S150" s="1"/>
      <c r="T150" s="1"/>
      <c r="U150" s="1"/>
      <c r="V150" s="1"/>
      <c r="W150" s="1"/>
    </row>
    <row r="151" spans="1:23" hidden="1">
      <c r="A151" s="188"/>
      <c r="B151" s="188"/>
      <c r="C151" s="188"/>
      <c r="D151" s="188"/>
      <c r="E151" s="188"/>
      <c r="F151" s="188"/>
      <c r="G151" s="188"/>
      <c r="H151" s="188"/>
      <c r="I151" s="188"/>
      <c r="J151" s="188"/>
      <c r="K151" s="188"/>
      <c r="L151" s="188"/>
      <c r="M151" s="188"/>
      <c r="N151" s="188"/>
      <c r="O151" s="188"/>
      <c r="P151" s="1"/>
      <c r="Q151" s="1"/>
      <c r="R151" s="1"/>
      <c r="S151" s="1"/>
      <c r="T151" s="1"/>
      <c r="U151" s="1"/>
      <c r="V151" s="1"/>
      <c r="W151" s="1"/>
    </row>
    <row r="152" spans="1:23" hidden="1">
      <c r="A152" s="188"/>
      <c r="B152" s="188"/>
      <c r="C152" s="188"/>
      <c r="D152" s="188"/>
      <c r="E152" s="188"/>
      <c r="F152" s="188"/>
      <c r="G152" s="188"/>
      <c r="H152" s="188"/>
      <c r="I152" s="188"/>
      <c r="J152" s="188"/>
      <c r="K152" s="188"/>
      <c r="L152" s="188"/>
      <c r="M152" s="188"/>
      <c r="N152" s="188"/>
      <c r="O152" s="188"/>
      <c r="P152" s="1"/>
      <c r="Q152" s="1"/>
      <c r="R152" s="1"/>
      <c r="S152" s="1"/>
      <c r="T152" s="1"/>
      <c r="U152" s="1"/>
      <c r="V152" s="1"/>
      <c r="W152" s="1"/>
    </row>
    <row r="153" spans="1:23" hidden="1">
      <c r="A153" s="188"/>
      <c r="B153" s="188"/>
      <c r="C153" s="188"/>
      <c r="D153" s="188"/>
      <c r="E153" s="188"/>
      <c r="F153" s="188"/>
      <c r="G153" s="188"/>
      <c r="H153" s="188"/>
      <c r="I153" s="188"/>
      <c r="J153" s="188"/>
      <c r="K153" s="188"/>
      <c r="L153" s="188"/>
      <c r="M153" s="188"/>
      <c r="N153" s="188"/>
      <c r="O153" s="188"/>
      <c r="P153" s="1"/>
      <c r="Q153" s="1"/>
      <c r="R153" s="1"/>
      <c r="S153" s="1"/>
      <c r="T153" s="1"/>
      <c r="U153" s="1"/>
      <c r="V153" s="1"/>
      <c r="W153" s="1"/>
    </row>
    <row r="154" spans="1:23" hidden="1">
      <c r="A154" s="188"/>
      <c r="B154" s="188"/>
      <c r="C154" s="188"/>
      <c r="D154" s="188"/>
      <c r="E154" s="188"/>
      <c r="F154" s="188"/>
      <c r="G154" s="188"/>
      <c r="H154" s="188"/>
      <c r="I154" s="188"/>
      <c r="J154" s="188"/>
      <c r="K154" s="188"/>
      <c r="L154" s="188"/>
      <c r="M154" s="188"/>
      <c r="N154" s="188"/>
      <c r="O154" s="188"/>
      <c r="P154" s="1"/>
      <c r="Q154" s="1"/>
      <c r="R154" s="1"/>
      <c r="S154" s="1"/>
      <c r="T154" s="1"/>
      <c r="U154" s="1"/>
      <c r="V154" s="1"/>
      <c r="W154" s="1"/>
    </row>
    <row r="155" spans="1:23" hidden="1">
      <c r="A155" s="188"/>
      <c r="B155" s="188"/>
      <c r="C155" s="188"/>
      <c r="D155" s="188"/>
      <c r="E155" s="188"/>
      <c r="F155" s="188"/>
      <c r="G155" s="188"/>
      <c r="H155" s="188"/>
      <c r="I155" s="188"/>
      <c r="J155" s="188"/>
      <c r="K155" s="188"/>
      <c r="L155" s="188"/>
      <c r="M155" s="188"/>
      <c r="N155" s="188"/>
      <c r="O155" s="188"/>
      <c r="P155" s="1"/>
      <c r="Q155" s="1"/>
      <c r="R155" s="1"/>
      <c r="S155" s="1"/>
      <c r="T155" s="1"/>
      <c r="U155" s="1"/>
      <c r="V155" s="1"/>
      <c r="W155" s="1"/>
    </row>
    <row r="156" spans="1:23" hidden="1">
      <c r="A156" s="188"/>
      <c r="B156" s="188"/>
      <c r="C156" s="188"/>
      <c r="D156" s="188"/>
      <c r="E156" s="188"/>
      <c r="F156" s="188"/>
      <c r="G156" s="188"/>
      <c r="H156" s="188"/>
      <c r="I156" s="188"/>
      <c r="J156" s="188"/>
      <c r="K156" s="188"/>
      <c r="L156" s="188"/>
      <c r="M156" s="188"/>
      <c r="N156" s="188"/>
      <c r="O156" s="188"/>
      <c r="P156" s="1"/>
      <c r="Q156" s="1"/>
      <c r="R156" s="1"/>
      <c r="S156" s="1"/>
      <c r="T156" s="1"/>
      <c r="U156" s="1"/>
      <c r="V156" s="1"/>
      <c r="W156" s="1"/>
    </row>
    <row r="157" spans="1:23" hidden="1">
      <c r="A157" s="188"/>
      <c r="B157" s="188"/>
      <c r="C157" s="188"/>
      <c r="D157" s="188"/>
      <c r="E157" s="188"/>
      <c r="F157" s="188"/>
      <c r="G157" s="188"/>
      <c r="H157" s="188"/>
      <c r="I157" s="188"/>
      <c r="J157" s="188"/>
      <c r="K157" s="188"/>
      <c r="L157" s="188"/>
      <c r="M157" s="188"/>
      <c r="N157" s="188"/>
      <c r="O157" s="188"/>
      <c r="P157" s="1"/>
      <c r="Q157" s="1"/>
      <c r="R157" s="1"/>
      <c r="S157" s="1"/>
      <c r="T157" s="1"/>
      <c r="U157" s="1"/>
      <c r="V157" s="1"/>
      <c r="W157" s="1"/>
    </row>
    <row r="158" spans="1:23" hidden="1">
      <c r="A158" s="188"/>
      <c r="B158" s="188"/>
      <c r="C158" s="188"/>
      <c r="D158" s="188"/>
      <c r="E158" s="188"/>
      <c r="F158" s="188"/>
      <c r="G158" s="188"/>
      <c r="H158" s="188"/>
      <c r="I158" s="188"/>
      <c r="J158" s="188"/>
      <c r="K158" s="188"/>
      <c r="L158" s="188"/>
      <c r="M158" s="188"/>
      <c r="N158" s="188"/>
      <c r="O158" s="188"/>
      <c r="P158" s="1"/>
      <c r="Q158" s="1"/>
      <c r="R158" s="1"/>
      <c r="S158" s="1"/>
      <c r="T158" s="1"/>
      <c r="U158" s="1"/>
      <c r="V158" s="1"/>
      <c r="W158" s="1"/>
    </row>
    <row r="159" spans="1:23" hidden="1">
      <c r="A159" s="188"/>
      <c r="B159" s="188"/>
      <c r="C159" s="188"/>
      <c r="D159" s="188"/>
      <c r="E159" s="188"/>
      <c r="F159" s="188"/>
      <c r="G159" s="188"/>
      <c r="H159" s="188"/>
      <c r="I159" s="188"/>
      <c r="J159" s="188"/>
      <c r="K159" s="188"/>
      <c r="L159" s="188"/>
      <c r="M159" s="188"/>
      <c r="N159" s="188"/>
      <c r="O159" s="188"/>
      <c r="P159" s="1"/>
      <c r="Q159" s="1"/>
      <c r="R159" s="1"/>
      <c r="S159" s="1"/>
      <c r="T159" s="1"/>
      <c r="U159" s="1"/>
      <c r="V159" s="1"/>
      <c r="W159" s="1"/>
    </row>
    <row r="160" spans="1:23" hidden="1">
      <c r="A160" s="188"/>
      <c r="B160" s="188"/>
      <c r="C160" s="188"/>
      <c r="D160" s="188"/>
      <c r="E160" s="188"/>
      <c r="F160" s="188"/>
      <c r="G160" s="188"/>
      <c r="H160" s="188"/>
      <c r="I160" s="188"/>
      <c r="J160" s="188"/>
      <c r="K160" s="188"/>
      <c r="L160" s="188"/>
      <c r="M160" s="188"/>
      <c r="N160" s="188"/>
      <c r="O160" s="188"/>
      <c r="P160" s="1"/>
      <c r="Q160" s="1"/>
      <c r="R160" s="1"/>
      <c r="S160" s="1"/>
      <c r="T160" s="1"/>
      <c r="U160" s="1"/>
      <c r="V160" s="1"/>
      <c r="W160" s="1"/>
    </row>
    <row r="161" spans="1:23" hidden="1">
      <c r="A161" s="188"/>
      <c r="B161" s="188"/>
      <c r="C161" s="188"/>
      <c r="D161" s="188"/>
      <c r="E161" s="188"/>
      <c r="F161" s="188"/>
      <c r="G161" s="188"/>
      <c r="H161" s="188"/>
      <c r="I161" s="188"/>
      <c r="J161" s="188"/>
      <c r="K161" s="188"/>
      <c r="L161" s="188"/>
      <c r="M161" s="188"/>
      <c r="N161" s="188"/>
      <c r="O161" s="188"/>
      <c r="P161" s="1"/>
      <c r="Q161" s="1"/>
      <c r="R161" s="1"/>
      <c r="S161" s="1"/>
      <c r="T161" s="1"/>
      <c r="U161" s="1"/>
      <c r="V161" s="1"/>
      <c r="W161" s="1"/>
    </row>
    <row r="162" spans="1:23" hidden="1">
      <c r="A162" s="188"/>
      <c r="B162" s="188"/>
      <c r="C162" s="188"/>
      <c r="D162" s="188"/>
      <c r="E162" s="188"/>
      <c r="F162" s="188"/>
      <c r="G162" s="188"/>
      <c r="H162" s="188"/>
      <c r="I162" s="188"/>
      <c r="J162" s="188"/>
      <c r="K162" s="188"/>
      <c r="L162" s="188"/>
      <c r="M162" s="188"/>
      <c r="N162" s="188"/>
      <c r="O162" s="188"/>
      <c r="P162" s="1"/>
      <c r="Q162" s="1"/>
      <c r="R162" s="1"/>
      <c r="S162" s="1"/>
      <c r="T162" s="1"/>
      <c r="U162" s="1"/>
      <c r="V162" s="1"/>
      <c r="W162" s="1"/>
    </row>
    <row r="163" spans="1:23" hidden="1">
      <c r="A163" s="188"/>
      <c r="B163" s="188"/>
      <c r="C163" s="188"/>
      <c r="D163" s="188"/>
      <c r="E163" s="188"/>
      <c r="F163" s="188"/>
      <c r="G163" s="188"/>
      <c r="H163" s="188"/>
      <c r="I163" s="188"/>
      <c r="J163" s="188"/>
      <c r="K163" s="188"/>
      <c r="L163" s="188"/>
      <c r="M163" s="188"/>
      <c r="N163" s="188"/>
      <c r="O163" s="188"/>
      <c r="P163" s="1"/>
      <c r="Q163" s="1"/>
      <c r="R163" s="1"/>
      <c r="S163" s="1"/>
      <c r="T163" s="1"/>
      <c r="U163" s="1"/>
      <c r="V163" s="1"/>
      <c r="W163" s="1"/>
    </row>
    <row r="164" spans="1:23" hidden="1">
      <c r="A164" s="188"/>
      <c r="B164" s="188"/>
      <c r="C164" s="188"/>
      <c r="D164" s="188"/>
      <c r="E164" s="188"/>
      <c r="F164" s="188"/>
      <c r="G164" s="188"/>
      <c r="H164" s="188"/>
      <c r="I164" s="188"/>
      <c r="J164" s="188"/>
      <c r="K164" s="188"/>
      <c r="L164" s="188"/>
      <c r="M164" s="188"/>
      <c r="N164" s="188"/>
      <c r="O164" s="188"/>
      <c r="P164" s="1"/>
      <c r="Q164" s="1"/>
      <c r="R164" s="1"/>
      <c r="S164" s="1"/>
      <c r="T164" s="1"/>
      <c r="U164" s="1"/>
      <c r="V164" s="1"/>
      <c r="W164" s="1"/>
    </row>
    <row r="165" spans="1:23" hidden="1">
      <c r="A165" s="188"/>
      <c r="B165" s="188"/>
      <c r="C165" s="188"/>
      <c r="D165" s="188"/>
      <c r="E165" s="188"/>
      <c r="F165" s="188"/>
      <c r="G165" s="188"/>
      <c r="H165" s="188"/>
      <c r="I165" s="188"/>
      <c r="J165" s="188"/>
      <c r="K165" s="188"/>
      <c r="L165" s="188"/>
      <c r="M165" s="188"/>
      <c r="N165" s="188"/>
      <c r="O165" s="188"/>
      <c r="P165" s="1"/>
      <c r="Q165" s="1"/>
      <c r="R165" s="1"/>
      <c r="S165" s="1"/>
      <c r="T165" s="1"/>
      <c r="U165" s="1"/>
      <c r="V165" s="1"/>
      <c r="W165" s="1"/>
    </row>
    <row r="166" spans="1:23" hidden="1">
      <c r="A166" s="188"/>
      <c r="B166" s="188"/>
      <c r="C166" s="188"/>
      <c r="D166" s="188"/>
      <c r="E166" s="188"/>
      <c r="F166" s="188"/>
      <c r="G166" s="188"/>
      <c r="H166" s="188"/>
      <c r="I166" s="188"/>
      <c r="J166" s="188"/>
      <c r="K166" s="188"/>
      <c r="L166" s="188"/>
      <c r="M166" s="188"/>
      <c r="N166" s="188"/>
      <c r="O166" s="188"/>
      <c r="P166" s="1"/>
      <c r="Q166" s="1"/>
      <c r="R166" s="1"/>
      <c r="S166" s="1"/>
      <c r="T166" s="1"/>
      <c r="U166" s="1"/>
      <c r="V166" s="1"/>
      <c r="W166" s="1"/>
    </row>
    <row r="167" spans="1:23" hidden="1">
      <c r="A167" s="188"/>
      <c r="B167" s="188"/>
      <c r="C167" s="188"/>
      <c r="D167" s="188"/>
      <c r="E167" s="188"/>
      <c r="F167" s="188"/>
      <c r="G167" s="188"/>
      <c r="H167" s="188"/>
      <c r="I167" s="188"/>
      <c r="J167" s="188"/>
      <c r="K167" s="188"/>
      <c r="L167" s="188"/>
      <c r="M167" s="188"/>
      <c r="N167" s="188"/>
      <c r="O167" s="188"/>
      <c r="P167" s="1"/>
      <c r="Q167" s="1"/>
      <c r="R167" s="1"/>
      <c r="S167" s="1"/>
      <c r="T167" s="1"/>
      <c r="U167" s="1"/>
      <c r="V167" s="1"/>
      <c r="W167" s="1"/>
    </row>
    <row r="168" spans="1:23" hidden="1">
      <c r="A168" s="188"/>
      <c r="B168" s="188"/>
      <c r="C168" s="188"/>
      <c r="D168" s="188"/>
      <c r="E168" s="188"/>
      <c r="F168" s="188"/>
      <c r="G168" s="188"/>
      <c r="H168" s="188"/>
      <c r="I168" s="188"/>
      <c r="J168" s="188"/>
      <c r="K168" s="188"/>
      <c r="L168" s="188"/>
      <c r="M168" s="188"/>
      <c r="N168" s="188"/>
      <c r="O168" s="188"/>
      <c r="P168" s="1"/>
      <c r="Q168" s="1"/>
      <c r="R168" s="1"/>
      <c r="S168" s="1"/>
      <c r="T168" s="1"/>
      <c r="U168" s="1"/>
      <c r="V168" s="1"/>
      <c r="W168" s="1"/>
    </row>
    <row r="169" spans="1:23" hidden="1">
      <c r="A169" s="188"/>
      <c r="B169" s="188"/>
      <c r="C169" s="188"/>
      <c r="D169" s="188"/>
      <c r="E169" s="188"/>
      <c r="F169" s="188"/>
      <c r="G169" s="188"/>
      <c r="H169" s="188"/>
      <c r="I169" s="188"/>
      <c r="J169" s="188"/>
      <c r="K169" s="188"/>
      <c r="L169" s="188"/>
      <c r="M169" s="188"/>
      <c r="N169" s="188"/>
      <c r="O169" s="188"/>
      <c r="P169" s="1"/>
      <c r="Q169" s="1"/>
      <c r="R169" s="1"/>
      <c r="S169" s="1"/>
      <c r="T169" s="1"/>
      <c r="U169" s="1"/>
      <c r="V169" s="1"/>
      <c r="W169" s="1"/>
    </row>
    <row r="170" spans="1:23" hidden="1">
      <c r="A170" s="188"/>
      <c r="B170" s="188"/>
      <c r="C170" s="188"/>
      <c r="D170" s="188"/>
      <c r="E170" s="188"/>
      <c r="F170" s="188"/>
      <c r="G170" s="188"/>
      <c r="H170" s="188"/>
      <c r="I170" s="188"/>
      <c r="J170" s="188"/>
      <c r="K170" s="188"/>
      <c r="L170" s="188"/>
      <c r="M170" s="188"/>
      <c r="N170" s="188"/>
      <c r="O170" s="188"/>
      <c r="P170" s="1"/>
      <c r="Q170" s="1"/>
      <c r="R170" s="1"/>
      <c r="S170" s="1"/>
      <c r="T170" s="1"/>
      <c r="U170" s="1"/>
      <c r="V170" s="1"/>
      <c r="W170" s="1"/>
    </row>
    <row r="171" spans="1:23" hidden="1">
      <c r="A171" s="188"/>
      <c r="B171" s="188"/>
      <c r="C171" s="188"/>
      <c r="D171" s="188"/>
      <c r="E171" s="188"/>
      <c r="F171" s="188"/>
      <c r="G171" s="188"/>
      <c r="H171" s="188"/>
      <c r="I171" s="188"/>
      <c r="J171" s="188"/>
      <c r="K171" s="188"/>
      <c r="L171" s="188"/>
      <c r="M171" s="188"/>
      <c r="N171" s="188"/>
      <c r="O171" s="188"/>
      <c r="P171" s="1"/>
      <c r="Q171" s="1"/>
      <c r="R171" s="1"/>
      <c r="S171" s="1"/>
      <c r="T171" s="1"/>
      <c r="U171" s="1"/>
      <c r="V171" s="1"/>
      <c r="W171" s="1"/>
    </row>
    <row r="172" spans="1:23" hidden="1">
      <c r="A172" s="188"/>
      <c r="B172" s="188"/>
      <c r="C172" s="188"/>
      <c r="D172" s="188"/>
      <c r="E172" s="188"/>
      <c r="F172" s="188"/>
      <c r="G172" s="188"/>
      <c r="H172" s="188"/>
      <c r="I172" s="188"/>
      <c r="J172" s="188"/>
      <c r="K172" s="188"/>
      <c r="L172" s="188"/>
      <c r="M172" s="188"/>
      <c r="N172" s="188"/>
      <c r="O172" s="188"/>
      <c r="P172" s="1"/>
      <c r="Q172" s="1"/>
      <c r="R172" s="1"/>
      <c r="S172" s="1"/>
      <c r="T172" s="1"/>
      <c r="U172" s="1"/>
      <c r="V172" s="1"/>
      <c r="W172" s="1"/>
    </row>
    <row r="173" spans="1:23" hidden="1">
      <c r="A173" s="188"/>
      <c r="B173" s="188"/>
      <c r="C173" s="188"/>
      <c r="D173" s="188"/>
      <c r="E173" s="188"/>
      <c r="F173" s="188"/>
      <c r="G173" s="188"/>
      <c r="H173" s="188"/>
      <c r="I173" s="188"/>
      <c r="J173" s="188"/>
      <c r="K173" s="188"/>
      <c r="L173" s="188"/>
      <c r="M173" s="188"/>
      <c r="N173" s="188"/>
      <c r="O173" s="188"/>
      <c r="P173" s="1"/>
      <c r="Q173" s="1"/>
      <c r="R173" s="1"/>
      <c r="S173" s="1"/>
      <c r="T173" s="1"/>
      <c r="U173" s="1"/>
      <c r="V173" s="1"/>
      <c r="W173" s="1"/>
    </row>
    <row r="174" spans="1:23" hidden="1">
      <c r="A174" s="188"/>
      <c r="B174" s="188"/>
      <c r="C174" s="188"/>
      <c r="D174" s="188"/>
      <c r="E174" s="188"/>
      <c r="F174" s="188"/>
      <c r="G174" s="188"/>
      <c r="H174" s="188"/>
      <c r="I174" s="188"/>
      <c r="J174" s="188"/>
      <c r="K174" s="188"/>
      <c r="L174" s="188"/>
      <c r="M174" s="188"/>
      <c r="N174" s="188"/>
      <c r="O174" s="188"/>
      <c r="P174" s="1"/>
      <c r="Q174" s="1"/>
      <c r="R174" s="1"/>
      <c r="S174" s="1"/>
      <c r="T174" s="1"/>
      <c r="U174" s="1"/>
      <c r="V174" s="1"/>
      <c r="W174" s="1"/>
    </row>
    <row r="175" spans="1:23" hidden="1">
      <c r="A175" s="188"/>
      <c r="B175" s="188"/>
      <c r="C175" s="188"/>
      <c r="D175" s="188"/>
      <c r="E175" s="188"/>
      <c r="F175" s="188"/>
      <c r="G175" s="188"/>
      <c r="H175" s="188"/>
      <c r="I175" s="188"/>
      <c r="J175" s="188"/>
      <c r="K175" s="188"/>
      <c r="L175" s="188"/>
      <c r="M175" s="188"/>
      <c r="N175" s="188"/>
      <c r="O175" s="188"/>
      <c r="P175" s="1"/>
      <c r="Q175" s="1"/>
      <c r="R175" s="1"/>
      <c r="S175" s="1"/>
      <c r="T175" s="1"/>
      <c r="U175" s="1"/>
      <c r="V175" s="1"/>
      <c r="W175" s="1"/>
    </row>
    <row r="176" spans="1:23" hidden="1">
      <c r="A176" s="188"/>
      <c r="B176" s="188"/>
      <c r="C176" s="188"/>
      <c r="D176" s="188"/>
      <c r="E176" s="188"/>
      <c r="F176" s="188"/>
      <c r="G176" s="188"/>
      <c r="H176" s="188"/>
      <c r="I176" s="188"/>
      <c r="J176" s="188"/>
      <c r="K176" s="188"/>
      <c r="L176" s="188"/>
      <c r="M176" s="188"/>
      <c r="N176" s="188"/>
      <c r="O176" s="188"/>
      <c r="P176" s="1"/>
      <c r="Q176" s="1"/>
      <c r="R176" s="1"/>
      <c r="S176" s="1"/>
      <c r="T176" s="1"/>
      <c r="U176" s="1"/>
      <c r="V176" s="1"/>
      <c r="W176" s="1"/>
    </row>
    <row r="177" spans="1:23" hidden="1">
      <c r="A177" s="188"/>
      <c r="B177" s="188"/>
      <c r="C177" s="188"/>
      <c r="D177" s="188"/>
      <c r="E177" s="188"/>
      <c r="F177" s="188"/>
      <c r="G177" s="188"/>
      <c r="H177" s="188"/>
      <c r="I177" s="188"/>
      <c r="J177" s="188"/>
      <c r="K177" s="188"/>
      <c r="L177" s="188"/>
      <c r="M177" s="188"/>
      <c r="N177" s="188"/>
      <c r="O177" s="188"/>
      <c r="P177" s="1"/>
      <c r="Q177" s="1"/>
      <c r="R177" s="1"/>
      <c r="S177" s="1"/>
      <c r="T177" s="1"/>
      <c r="U177" s="1"/>
      <c r="V177" s="1"/>
      <c r="W177" s="1"/>
    </row>
    <row r="178" spans="1:23" hidden="1">
      <c r="A178" s="188"/>
      <c r="B178" s="188"/>
      <c r="C178" s="188"/>
      <c r="D178" s="188"/>
      <c r="E178" s="188"/>
      <c r="F178" s="188"/>
      <c r="G178" s="188"/>
      <c r="H178" s="188"/>
      <c r="I178" s="188"/>
      <c r="J178" s="188"/>
      <c r="K178" s="188"/>
      <c r="L178" s="188"/>
      <c r="M178" s="188"/>
      <c r="N178" s="188"/>
      <c r="O178" s="188"/>
      <c r="P178" s="1"/>
      <c r="Q178" s="1"/>
      <c r="R178" s="1"/>
      <c r="S178" s="1"/>
      <c r="T178" s="1"/>
      <c r="U178" s="1"/>
      <c r="V178" s="1"/>
      <c r="W178" s="1"/>
    </row>
    <row r="179" spans="1:23" hidden="1">
      <c r="A179" s="188"/>
      <c r="B179" s="188"/>
      <c r="C179" s="188"/>
      <c r="D179" s="188"/>
      <c r="E179" s="188"/>
      <c r="F179" s="188"/>
      <c r="G179" s="188"/>
      <c r="H179" s="188"/>
      <c r="I179" s="188"/>
      <c r="J179" s="188"/>
      <c r="K179" s="188"/>
      <c r="L179" s="188"/>
      <c r="M179" s="188"/>
      <c r="N179" s="188"/>
      <c r="O179" s="188"/>
      <c r="P179" s="1"/>
      <c r="Q179" s="1"/>
      <c r="R179" s="1"/>
      <c r="S179" s="1"/>
      <c r="T179" s="1"/>
      <c r="U179" s="1"/>
      <c r="V179" s="1"/>
      <c r="W179" s="1"/>
    </row>
    <row r="180" spans="1:23" hidden="1">
      <c r="A180" s="188"/>
      <c r="B180" s="188"/>
      <c r="C180" s="188"/>
      <c r="D180" s="188"/>
      <c r="E180" s="188"/>
      <c r="F180" s="188"/>
      <c r="G180" s="188"/>
      <c r="H180" s="188"/>
      <c r="I180" s="188"/>
      <c r="J180" s="188"/>
      <c r="K180" s="188"/>
      <c r="L180" s="188"/>
      <c r="M180" s="188"/>
      <c r="N180" s="188"/>
      <c r="O180" s="188"/>
      <c r="P180" s="1"/>
      <c r="Q180" s="1"/>
      <c r="R180" s="1"/>
      <c r="S180" s="1"/>
      <c r="T180" s="1"/>
      <c r="U180" s="1"/>
      <c r="V180" s="1"/>
      <c r="W180" s="1"/>
    </row>
    <row r="181" spans="1:23" hidden="1">
      <c r="A181" s="188"/>
      <c r="B181" s="188"/>
      <c r="C181" s="188"/>
      <c r="D181" s="188"/>
      <c r="E181" s="188"/>
      <c r="F181" s="188"/>
      <c r="G181" s="188"/>
      <c r="H181" s="188"/>
      <c r="I181" s="188"/>
      <c r="J181" s="188"/>
      <c r="K181" s="188"/>
      <c r="L181" s="188"/>
      <c r="M181" s="188"/>
      <c r="N181" s="188"/>
      <c r="O181" s="188"/>
      <c r="P181" s="1"/>
      <c r="Q181" s="1"/>
      <c r="R181" s="1"/>
      <c r="S181" s="1"/>
      <c r="T181" s="1"/>
      <c r="U181" s="1"/>
      <c r="V181" s="1"/>
      <c r="W181" s="1"/>
    </row>
    <row r="182" spans="1:23" hidden="1">
      <c r="A182" s="188"/>
      <c r="B182" s="188"/>
      <c r="C182" s="188"/>
      <c r="D182" s="188"/>
      <c r="E182" s="188"/>
      <c r="F182" s="188"/>
      <c r="G182" s="188"/>
      <c r="H182" s="188"/>
      <c r="I182" s="188"/>
      <c r="J182" s="188"/>
      <c r="K182" s="188"/>
      <c r="L182" s="188"/>
      <c r="M182" s="188"/>
      <c r="N182" s="188"/>
      <c r="O182" s="188"/>
      <c r="P182" s="1"/>
      <c r="Q182" s="1"/>
      <c r="R182" s="1"/>
      <c r="S182" s="1"/>
      <c r="T182" s="1"/>
      <c r="U182" s="1"/>
      <c r="V182" s="1"/>
      <c r="W182" s="1"/>
    </row>
    <row r="183" spans="1:23" hidden="1">
      <c r="A183" s="188"/>
      <c r="B183" s="188"/>
      <c r="C183" s="188"/>
      <c r="D183" s="188"/>
      <c r="E183" s="188"/>
      <c r="F183" s="188"/>
      <c r="G183" s="188"/>
      <c r="H183" s="188"/>
      <c r="I183" s="188"/>
      <c r="J183" s="188"/>
      <c r="K183" s="188"/>
      <c r="L183" s="188"/>
      <c r="M183" s="188"/>
      <c r="N183" s="188"/>
      <c r="O183" s="188"/>
      <c r="P183" s="1"/>
      <c r="Q183" s="1"/>
      <c r="R183" s="1"/>
      <c r="S183" s="1"/>
      <c r="T183" s="1"/>
      <c r="U183" s="1"/>
      <c r="V183" s="1"/>
      <c r="W183" s="1"/>
    </row>
    <row r="184" spans="1:23" hidden="1">
      <c r="A184" s="188"/>
      <c r="B184" s="188"/>
      <c r="C184" s="188"/>
      <c r="D184" s="188"/>
      <c r="E184" s="188"/>
      <c r="F184" s="188"/>
      <c r="G184" s="188"/>
      <c r="H184" s="188"/>
      <c r="I184" s="188"/>
      <c r="J184" s="188"/>
      <c r="K184" s="188"/>
      <c r="L184" s="188"/>
      <c r="M184" s="188"/>
      <c r="N184" s="188"/>
      <c r="O184" s="188"/>
      <c r="P184" s="1"/>
      <c r="Q184" s="1"/>
      <c r="R184" s="1"/>
      <c r="S184" s="1"/>
      <c r="T184" s="1"/>
      <c r="U184" s="1"/>
      <c r="V184" s="1"/>
      <c r="W184" s="1"/>
    </row>
    <row r="185" spans="1:23" hidden="1">
      <c r="A185" s="188"/>
      <c r="B185" s="188"/>
      <c r="C185" s="188"/>
      <c r="D185" s="188"/>
      <c r="E185" s="188"/>
      <c r="F185" s="188"/>
      <c r="G185" s="188"/>
      <c r="H185" s="188"/>
      <c r="I185" s="188"/>
      <c r="J185" s="188"/>
      <c r="K185" s="188"/>
      <c r="L185" s="188"/>
      <c r="M185" s="188"/>
      <c r="N185" s="188"/>
      <c r="O185" s="188"/>
      <c r="P185" s="1"/>
      <c r="Q185" s="1"/>
      <c r="R185" s="1"/>
      <c r="S185" s="1"/>
      <c r="T185" s="1"/>
      <c r="U185" s="1"/>
      <c r="V185" s="1"/>
      <c r="W185" s="1"/>
    </row>
    <row r="186" spans="1:23" hidden="1">
      <c r="A186" s="188"/>
      <c r="B186" s="188"/>
      <c r="C186" s="188"/>
      <c r="D186" s="188"/>
      <c r="E186" s="188"/>
      <c r="F186" s="188"/>
      <c r="G186" s="188"/>
      <c r="H186" s="188"/>
      <c r="I186" s="188"/>
      <c r="J186" s="188"/>
      <c r="K186" s="188"/>
      <c r="L186" s="188"/>
      <c r="M186" s="188"/>
      <c r="N186" s="188"/>
      <c r="O186" s="188"/>
      <c r="P186" s="1"/>
      <c r="Q186" s="1"/>
      <c r="R186" s="1"/>
      <c r="S186" s="1"/>
      <c r="T186" s="1"/>
      <c r="U186" s="1"/>
      <c r="V186" s="1"/>
      <c r="W186" s="1"/>
    </row>
    <row r="187" spans="1:23" hidden="1">
      <c r="A187" s="188"/>
      <c r="B187" s="188"/>
      <c r="C187" s="188"/>
      <c r="D187" s="188"/>
      <c r="E187" s="188"/>
      <c r="F187" s="188"/>
      <c r="G187" s="188"/>
      <c r="H187" s="188"/>
      <c r="I187" s="188"/>
      <c r="J187" s="188"/>
      <c r="K187" s="188"/>
      <c r="L187" s="188"/>
      <c r="M187" s="188"/>
      <c r="N187" s="188"/>
      <c r="O187" s="188"/>
      <c r="P187" s="1"/>
      <c r="Q187" s="1"/>
      <c r="R187" s="1"/>
      <c r="S187" s="1"/>
      <c r="T187" s="1"/>
      <c r="U187" s="1"/>
      <c r="V187" s="1"/>
      <c r="W187" s="1"/>
    </row>
    <row r="188" spans="1:23" hidden="1">
      <c r="A188" s="188"/>
      <c r="B188" s="188"/>
      <c r="C188" s="188"/>
      <c r="D188" s="188"/>
      <c r="E188" s="188"/>
      <c r="F188" s="188"/>
      <c r="G188" s="188"/>
      <c r="H188" s="188"/>
      <c r="I188" s="188"/>
      <c r="J188" s="188"/>
      <c r="K188" s="188"/>
      <c r="L188" s="188"/>
      <c r="M188" s="188"/>
      <c r="N188" s="188"/>
      <c r="O188" s="188"/>
      <c r="P188" s="1"/>
      <c r="Q188" s="1"/>
      <c r="R188" s="1"/>
      <c r="S188" s="1"/>
      <c r="T188" s="1"/>
      <c r="U188" s="1"/>
      <c r="V188" s="1"/>
      <c r="W188" s="1"/>
    </row>
    <row r="189" spans="1:23" hidden="1">
      <c r="A189" s="188"/>
      <c r="B189" s="188"/>
      <c r="C189" s="188"/>
      <c r="D189" s="188"/>
      <c r="E189" s="188"/>
      <c r="F189" s="188"/>
      <c r="G189" s="188"/>
      <c r="H189" s="188"/>
      <c r="I189" s="188"/>
      <c r="J189" s="188"/>
      <c r="K189" s="188"/>
      <c r="L189" s="188"/>
      <c r="M189" s="188"/>
      <c r="N189" s="188"/>
      <c r="O189" s="188"/>
      <c r="P189" s="1"/>
      <c r="Q189" s="1"/>
      <c r="R189" s="1"/>
      <c r="S189" s="1"/>
      <c r="T189" s="1"/>
      <c r="U189" s="1"/>
      <c r="V189" s="1"/>
      <c r="W189" s="1"/>
    </row>
    <row r="190" spans="1:23" hidden="1">
      <c r="A190" s="188"/>
      <c r="B190" s="188"/>
      <c r="C190" s="188"/>
      <c r="D190" s="188"/>
      <c r="E190" s="188"/>
      <c r="F190" s="188"/>
      <c r="G190" s="188"/>
      <c r="H190" s="188"/>
      <c r="I190" s="188"/>
      <c r="J190" s="188"/>
      <c r="K190" s="188"/>
      <c r="L190" s="188"/>
      <c r="M190" s="188"/>
      <c r="N190" s="188"/>
      <c r="O190" s="188"/>
      <c r="P190" s="1"/>
      <c r="Q190" s="1"/>
      <c r="R190" s="1"/>
      <c r="S190" s="1"/>
      <c r="T190" s="1"/>
      <c r="U190" s="1"/>
      <c r="V190" s="1"/>
      <c r="W190" s="1"/>
    </row>
    <row r="191" spans="1:23" hidden="1">
      <c r="A191" s="188"/>
      <c r="B191" s="188"/>
      <c r="C191" s="188"/>
      <c r="D191" s="188"/>
      <c r="E191" s="188"/>
      <c r="F191" s="188"/>
      <c r="G191" s="188"/>
      <c r="H191" s="188"/>
      <c r="I191" s="188"/>
      <c r="J191" s="188"/>
      <c r="K191" s="188"/>
      <c r="L191" s="188"/>
      <c r="M191" s="188"/>
      <c r="N191" s="188"/>
      <c r="O191" s="188"/>
      <c r="P191" s="1"/>
      <c r="Q191" s="1"/>
      <c r="R191" s="1"/>
      <c r="S191" s="1"/>
      <c r="T191" s="1"/>
      <c r="U191" s="1"/>
      <c r="V191" s="1"/>
      <c r="W191" s="1"/>
    </row>
    <row r="192" spans="1:23" hidden="1">
      <c r="A192" s="188"/>
      <c r="B192" s="188"/>
      <c r="C192" s="188"/>
      <c r="D192" s="188"/>
      <c r="E192" s="188"/>
      <c r="F192" s="188"/>
      <c r="G192" s="188"/>
      <c r="H192" s="188"/>
      <c r="I192" s="188"/>
      <c r="J192" s="188"/>
      <c r="K192" s="188"/>
      <c r="L192" s="188"/>
      <c r="M192" s="188"/>
      <c r="N192" s="188"/>
      <c r="O192" s="188"/>
      <c r="P192" s="1"/>
      <c r="Q192" s="1"/>
      <c r="R192" s="1"/>
      <c r="S192" s="1"/>
      <c r="T192" s="1"/>
      <c r="U192" s="1"/>
      <c r="V192" s="1"/>
      <c r="W192" s="1"/>
    </row>
    <row r="193" spans="1:23" hidden="1">
      <c r="A193" s="188"/>
      <c r="B193" s="188"/>
      <c r="C193" s="188"/>
      <c r="D193" s="188"/>
      <c r="E193" s="188"/>
      <c r="F193" s="188"/>
      <c r="G193" s="188"/>
      <c r="H193" s="188"/>
      <c r="I193" s="188"/>
      <c r="J193" s="188"/>
      <c r="K193" s="188"/>
      <c r="L193" s="188"/>
      <c r="M193" s="188"/>
      <c r="N193" s="188"/>
      <c r="O193" s="188"/>
      <c r="P193" s="1"/>
      <c r="Q193" s="1"/>
      <c r="R193" s="1"/>
      <c r="S193" s="1"/>
      <c r="T193" s="1"/>
      <c r="U193" s="1"/>
      <c r="V193" s="1"/>
      <c r="W193" s="1"/>
    </row>
    <row r="194" spans="1:23" hidden="1">
      <c r="A194" s="188"/>
      <c r="B194" s="188"/>
      <c r="C194" s="188"/>
      <c r="D194" s="188"/>
      <c r="E194" s="188"/>
      <c r="F194" s="188"/>
      <c r="G194" s="188"/>
      <c r="H194" s="188"/>
      <c r="I194" s="188"/>
      <c r="J194" s="188"/>
      <c r="K194" s="188"/>
      <c r="L194" s="188"/>
      <c r="M194" s="188"/>
      <c r="N194" s="188"/>
      <c r="O194" s="188"/>
      <c r="P194" s="1"/>
      <c r="Q194" s="1"/>
      <c r="R194" s="1"/>
      <c r="S194" s="1"/>
      <c r="T194" s="1"/>
      <c r="U194" s="1"/>
      <c r="V194" s="1"/>
      <c r="W194" s="1"/>
    </row>
    <row r="195" spans="1:23" hidden="1">
      <c r="A195" s="188"/>
      <c r="B195" s="188"/>
      <c r="C195" s="188"/>
      <c r="D195" s="188"/>
      <c r="E195" s="188"/>
      <c r="F195" s="188"/>
      <c r="G195" s="188"/>
      <c r="H195" s="188"/>
      <c r="I195" s="188"/>
      <c r="J195" s="188"/>
      <c r="K195" s="188"/>
      <c r="L195" s="188"/>
      <c r="M195" s="188"/>
      <c r="N195" s="188"/>
      <c r="O195" s="188"/>
      <c r="P195" s="1"/>
      <c r="Q195" s="1"/>
      <c r="R195" s="1"/>
      <c r="S195" s="1"/>
      <c r="T195" s="1"/>
      <c r="U195" s="1"/>
      <c r="V195" s="1"/>
      <c r="W195" s="1"/>
    </row>
    <row r="196" spans="1:23" hidden="1">
      <c r="A196" s="188"/>
      <c r="B196" s="188"/>
      <c r="C196" s="188"/>
      <c r="D196" s="188"/>
      <c r="E196" s="188"/>
      <c r="F196" s="188"/>
      <c r="G196" s="188"/>
      <c r="H196" s="188"/>
      <c r="I196" s="188"/>
      <c r="J196" s="188"/>
      <c r="K196" s="188"/>
      <c r="L196" s="188"/>
      <c r="M196" s="188"/>
      <c r="N196" s="188"/>
      <c r="O196" s="188"/>
      <c r="P196" s="1"/>
      <c r="Q196" s="1"/>
      <c r="R196" s="1"/>
      <c r="S196" s="1"/>
      <c r="T196" s="1"/>
      <c r="U196" s="1"/>
      <c r="V196" s="1"/>
      <c r="W196" s="1"/>
    </row>
    <row r="197" spans="1:23" hidden="1">
      <c r="A197" s="188"/>
      <c r="B197" s="188"/>
      <c r="C197" s="188"/>
      <c r="D197" s="188"/>
      <c r="E197" s="188"/>
      <c r="F197" s="188"/>
      <c r="G197" s="188"/>
      <c r="H197" s="188"/>
      <c r="I197" s="188"/>
      <c r="J197" s="188"/>
      <c r="K197" s="188"/>
      <c r="L197" s="188"/>
      <c r="M197" s="188"/>
      <c r="N197" s="188"/>
      <c r="O197" s="188"/>
      <c r="P197" s="1"/>
      <c r="Q197" s="1"/>
      <c r="R197" s="1"/>
      <c r="S197" s="1"/>
      <c r="T197" s="1"/>
      <c r="U197" s="1"/>
      <c r="V197" s="1"/>
      <c r="W197" s="1"/>
    </row>
    <row r="198" spans="1:23" hidden="1">
      <c r="A198" s="188"/>
      <c r="B198" s="188"/>
      <c r="C198" s="188"/>
      <c r="D198" s="188"/>
      <c r="E198" s="188"/>
      <c r="F198" s="188"/>
      <c r="G198" s="188"/>
      <c r="H198" s="188"/>
      <c r="I198" s="188"/>
      <c r="J198" s="188"/>
      <c r="K198" s="188"/>
      <c r="L198" s="188"/>
      <c r="M198" s="188"/>
      <c r="N198" s="188"/>
      <c r="O198" s="188"/>
      <c r="P198" s="1"/>
      <c r="Q198" s="1"/>
      <c r="R198" s="1"/>
      <c r="S198" s="1"/>
      <c r="T198" s="1"/>
      <c r="U198" s="1"/>
      <c r="V198" s="1"/>
      <c r="W198" s="1"/>
    </row>
    <row r="199" spans="1:23" hidden="1">
      <c r="A199" s="188"/>
      <c r="B199" s="188"/>
      <c r="C199" s="188"/>
      <c r="D199" s="188"/>
      <c r="E199" s="188"/>
      <c r="F199" s="188"/>
      <c r="G199" s="188"/>
      <c r="H199" s="188"/>
      <c r="I199" s="188"/>
      <c r="J199" s="188"/>
      <c r="K199" s="188"/>
      <c r="L199" s="188"/>
      <c r="M199" s="188"/>
      <c r="N199" s="188"/>
      <c r="O199" s="188"/>
      <c r="P199" s="1"/>
      <c r="Q199" s="1"/>
      <c r="R199" s="1"/>
      <c r="S199" s="1"/>
      <c r="T199" s="1"/>
      <c r="U199" s="1"/>
      <c r="V199" s="1"/>
      <c r="W199" s="1"/>
    </row>
    <row r="200" spans="1:23" hidden="1">
      <c r="A200" s="188"/>
      <c r="B200" s="188"/>
      <c r="C200" s="188"/>
      <c r="D200" s="188"/>
      <c r="E200" s="188"/>
      <c r="F200" s="188"/>
      <c r="G200" s="188"/>
      <c r="H200" s="188"/>
      <c r="I200" s="188"/>
      <c r="J200" s="188"/>
      <c r="K200" s="188"/>
      <c r="L200" s="188"/>
      <c r="M200" s="188"/>
      <c r="N200" s="188"/>
      <c r="O200" s="188"/>
      <c r="P200" s="1"/>
      <c r="Q200" s="1"/>
      <c r="R200" s="1"/>
      <c r="S200" s="1"/>
      <c r="T200" s="1"/>
      <c r="U200" s="1"/>
      <c r="V200" s="1"/>
      <c r="W200" s="1"/>
    </row>
    <row r="201" spans="1:23" hidden="1">
      <c r="A201" s="188"/>
      <c r="B201" s="188"/>
      <c r="C201" s="188"/>
      <c r="D201" s="188"/>
      <c r="E201" s="188"/>
      <c r="F201" s="188"/>
      <c r="G201" s="188"/>
      <c r="H201" s="188"/>
      <c r="I201" s="188"/>
      <c r="J201" s="188"/>
      <c r="K201" s="188"/>
      <c r="L201" s="188"/>
      <c r="M201" s="188"/>
      <c r="N201" s="188"/>
      <c r="O201" s="188"/>
      <c r="P201" s="1"/>
      <c r="Q201" s="1"/>
      <c r="R201" s="1"/>
      <c r="S201" s="1"/>
      <c r="T201" s="1"/>
      <c r="U201" s="1"/>
      <c r="V201" s="1"/>
      <c r="W201" s="1"/>
    </row>
    <row r="202" spans="1:23" hidden="1">
      <c r="A202" s="188"/>
      <c r="B202" s="188"/>
      <c r="C202" s="188"/>
      <c r="D202" s="188"/>
      <c r="E202" s="188"/>
      <c r="F202" s="188"/>
      <c r="G202" s="188"/>
      <c r="H202" s="188"/>
      <c r="I202" s="188"/>
      <c r="J202" s="188"/>
      <c r="K202" s="188"/>
      <c r="L202" s="188"/>
      <c r="M202" s="188"/>
      <c r="N202" s="188"/>
      <c r="O202" s="188"/>
      <c r="P202" s="1"/>
      <c r="Q202" s="1"/>
      <c r="R202" s="1"/>
      <c r="S202" s="1"/>
      <c r="T202" s="1"/>
      <c r="U202" s="1"/>
      <c r="V202" s="1"/>
      <c r="W202" s="1"/>
    </row>
    <row r="203" spans="1:23" hidden="1">
      <c r="A203" s="188"/>
      <c r="B203" s="188"/>
      <c r="C203" s="188"/>
      <c r="D203" s="188"/>
      <c r="E203" s="188"/>
      <c r="F203" s="188"/>
      <c r="G203" s="188"/>
      <c r="H203" s="188"/>
      <c r="I203" s="188"/>
      <c r="J203" s="188"/>
      <c r="K203" s="188"/>
      <c r="L203" s="188"/>
      <c r="M203" s="188"/>
      <c r="N203" s="188"/>
      <c r="O203" s="188"/>
      <c r="P203" s="1"/>
      <c r="Q203" s="1"/>
      <c r="R203" s="1"/>
      <c r="S203" s="1"/>
      <c r="T203" s="1"/>
      <c r="U203" s="1"/>
      <c r="V203" s="1"/>
      <c r="W203" s="1"/>
    </row>
    <row r="204" spans="1:23" hidden="1">
      <c r="A204" s="188"/>
      <c r="B204" s="188"/>
      <c r="C204" s="188"/>
      <c r="D204" s="188"/>
      <c r="E204" s="188"/>
      <c r="F204" s="188"/>
      <c r="G204" s="188"/>
      <c r="H204" s="188"/>
      <c r="I204" s="188"/>
      <c r="J204" s="188"/>
      <c r="K204" s="188"/>
      <c r="L204" s="188"/>
      <c r="M204" s="188"/>
      <c r="N204" s="188"/>
      <c r="O204" s="188"/>
      <c r="P204" s="1"/>
      <c r="Q204" s="1"/>
      <c r="R204" s="1"/>
      <c r="S204" s="1"/>
      <c r="T204" s="1"/>
      <c r="U204" s="1"/>
      <c r="V204" s="1"/>
      <c r="W204" s="1"/>
    </row>
    <row r="205" spans="1:23" hidden="1">
      <c r="A205" s="188"/>
      <c r="B205" s="188"/>
      <c r="C205" s="188"/>
      <c r="D205" s="188"/>
      <c r="E205" s="188"/>
      <c r="F205" s="188"/>
      <c r="G205" s="188"/>
      <c r="H205" s="188"/>
      <c r="I205" s="188"/>
      <c r="J205" s="188"/>
      <c r="K205" s="188"/>
      <c r="L205" s="188"/>
      <c r="M205" s="188"/>
      <c r="N205" s="188"/>
      <c r="O205" s="188"/>
      <c r="P205" s="1"/>
      <c r="Q205" s="1"/>
      <c r="R205" s="1"/>
      <c r="S205" s="1"/>
      <c r="T205" s="1"/>
      <c r="U205" s="1"/>
      <c r="V205" s="1"/>
      <c r="W205" s="1"/>
    </row>
    <row r="206" spans="1:23" hidden="1">
      <c r="A206" s="188"/>
      <c r="B206" s="188"/>
      <c r="C206" s="188"/>
      <c r="D206" s="188"/>
      <c r="E206" s="188"/>
      <c r="F206" s="188"/>
      <c r="G206" s="188"/>
      <c r="H206" s="188"/>
      <c r="I206" s="188"/>
      <c r="J206" s="188"/>
      <c r="K206" s="188"/>
      <c r="L206" s="188"/>
      <c r="M206" s="188"/>
      <c r="N206" s="188"/>
      <c r="O206" s="188"/>
      <c r="P206" s="1"/>
      <c r="Q206" s="1"/>
      <c r="R206" s="1"/>
      <c r="S206" s="1"/>
      <c r="T206" s="1"/>
      <c r="U206" s="1"/>
      <c r="V206" s="1"/>
      <c r="W206" s="1"/>
    </row>
    <row r="207" spans="1:23" hidden="1">
      <c r="A207" s="188"/>
      <c r="B207" s="188"/>
      <c r="C207" s="188"/>
      <c r="D207" s="188"/>
      <c r="E207" s="188"/>
      <c r="F207" s="188"/>
      <c r="G207" s="188"/>
      <c r="H207" s="188"/>
      <c r="I207" s="188"/>
      <c r="J207" s="188"/>
      <c r="K207" s="188"/>
      <c r="L207" s="188"/>
      <c r="M207" s="188"/>
      <c r="N207" s="188"/>
      <c r="O207" s="188"/>
      <c r="P207" s="1"/>
      <c r="Q207" s="1"/>
      <c r="R207" s="1"/>
      <c r="S207" s="1"/>
      <c r="T207" s="1"/>
      <c r="U207" s="1"/>
      <c r="V207" s="1"/>
      <c r="W207" s="1"/>
    </row>
    <row r="208" spans="1:23" hidden="1">
      <c r="A208" s="188"/>
      <c r="B208" s="188"/>
      <c r="C208" s="188"/>
      <c r="D208" s="188"/>
      <c r="E208" s="188"/>
      <c r="F208" s="188"/>
      <c r="G208" s="188"/>
      <c r="H208" s="188"/>
      <c r="I208" s="188"/>
      <c r="J208" s="188"/>
      <c r="K208" s="188"/>
      <c r="L208" s="188"/>
      <c r="M208" s="188"/>
      <c r="N208" s="188"/>
      <c r="O208" s="188"/>
      <c r="P208" s="1"/>
      <c r="Q208" s="1"/>
      <c r="R208" s="1"/>
      <c r="S208" s="1"/>
      <c r="T208" s="1"/>
      <c r="U208" s="1"/>
      <c r="V208" s="1"/>
      <c r="W208" s="1"/>
    </row>
    <row r="209" spans="1:23" hidden="1">
      <c r="A209" s="188"/>
      <c r="B209" s="188"/>
      <c r="C209" s="188"/>
      <c r="D209" s="188"/>
      <c r="E209" s="188"/>
      <c r="F209" s="188"/>
      <c r="G209" s="188"/>
      <c r="H209" s="188"/>
      <c r="I209" s="188"/>
      <c r="J209" s="188"/>
      <c r="K209" s="188"/>
      <c r="L209" s="188"/>
      <c r="M209" s="188"/>
      <c r="N209" s="188"/>
      <c r="O209" s="188"/>
      <c r="P209" s="1"/>
      <c r="Q209" s="1"/>
      <c r="R209" s="1"/>
      <c r="S209" s="1"/>
      <c r="T209" s="1"/>
      <c r="U209" s="1"/>
      <c r="V209" s="1"/>
      <c r="W209" s="1"/>
    </row>
    <row r="210" spans="1:23" hidden="1">
      <c r="A210" s="188"/>
      <c r="B210" s="188"/>
      <c r="C210" s="188"/>
      <c r="D210" s="188"/>
      <c r="E210" s="188"/>
      <c r="F210" s="188"/>
      <c r="G210" s="188"/>
      <c r="H210" s="188"/>
      <c r="I210" s="188"/>
      <c r="J210" s="188"/>
      <c r="K210" s="188"/>
      <c r="L210" s="188"/>
      <c r="M210" s="188"/>
      <c r="N210" s="188"/>
      <c r="O210" s="188"/>
      <c r="P210" s="1"/>
      <c r="Q210" s="1"/>
      <c r="R210" s="1"/>
      <c r="S210" s="1"/>
      <c r="T210" s="1"/>
      <c r="U210" s="1"/>
      <c r="V210" s="1"/>
      <c r="W210" s="1"/>
    </row>
    <row r="211" spans="1:23">
      <c r="A211" s="188"/>
      <c r="B211" s="188"/>
      <c r="C211" s="188"/>
      <c r="D211" s="188"/>
      <c r="E211" s="188"/>
      <c r="F211" s="188"/>
      <c r="G211" s="188"/>
      <c r="H211" s="188"/>
      <c r="I211" s="188"/>
      <c r="J211" s="188"/>
      <c r="K211" s="188"/>
      <c r="L211" s="188"/>
      <c r="M211" s="188"/>
      <c r="N211" s="188"/>
      <c r="O211" s="188"/>
    </row>
  </sheetData>
  <sheetProtection password="EF6F" sheet="1"/>
  <phoneticPr fontId="0" type="noConversion"/>
  <pageMargins left="0" right="0" top="0" bottom="0"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A1:J107"/>
  <sheetViews>
    <sheetView showGridLines="0" showRowColHeaders="0" zoomScale="110" zoomScaleNormal="110" workbookViewId="0">
      <pane ySplit="4" topLeftCell="A21" activePane="bottomLeft" state="frozen"/>
      <selection activeCell="C13" sqref="C13"/>
      <selection pane="bottomLeft" sqref="A1:A3"/>
    </sheetView>
  </sheetViews>
  <sheetFormatPr defaultColWidth="0" defaultRowHeight="12.5"/>
  <cols>
    <col min="1" max="1" width="122.26953125" style="362" customWidth="1"/>
    <col min="2" max="2" width="1.453125" style="3" hidden="1" customWidth="1"/>
    <col min="3" max="16384" width="0" style="3" hidden="1"/>
  </cols>
  <sheetData>
    <row r="1" spans="1:10">
      <c r="A1" s="1725" t="s">
        <v>1742</v>
      </c>
      <c r="B1" s="2"/>
      <c r="C1" s="2"/>
      <c r="D1" s="2"/>
      <c r="E1" s="2"/>
      <c r="F1" s="2"/>
      <c r="G1" s="2"/>
      <c r="H1" s="2"/>
      <c r="I1" s="2"/>
      <c r="J1" s="2"/>
    </row>
    <row r="2" spans="1:10">
      <c r="A2" s="1726"/>
      <c r="B2" s="2"/>
      <c r="C2" s="2"/>
      <c r="D2" s="2"/>
      <c r="E2" s="2"/>
      <c r="F2" s="2"/>
      <c r="G2" s="2"/>
      <c r="H2" s="2"/>
      <c r="I2" s="2"/>
      <c r="J2" s="2"/>
    </row>
    <row r="3" spans="1:10">
      <c r="A3" s="1726"/>
      <c r="B3" s="2"/>
      <c r="C3" s="2"/>
      <c r="D3" s="2"/>
      <c r="E3" s="2"/>
      <c r="F3" s="2"/>
      <c r="G3" s="2"/>
      <c r="H3" s="2"/>
      <c r="I3" s="2"/>
      <c r="J3" s="2"/>
    </row>
    <row r="4" spans="1:10" ht="13">
      <c r="A4" s="363"/>
      <c r="B4" s="2"/>
      <c r="C4" s="2"/>
      <c r="D4" s="2"/>
      <c r="E4" s="2"/>
      <c r="F4" s="2"/>
      <c r="G4" s="2"/>
      <c r="H4" s="2"/>
      <c r="I4" s="2"/>
      <c r="J4" s="2"/>
    </row>
    <row r="5" spans="1:10" ht="13">
      <c r="A5" s="363"/>
      <c r="B5" s="2"/>
      <c r="C5" s="2"/>
      <c r="D5" s="2"/>
      <c r="E5" s="2"/>
      <c r="F5" s="2"/>
      <c r="G5" s="2"/>
      <c r="H5" s="2"/>
      <c r="I5" s="2"/>
      <c r="J5" s="2"/>
    </row>
    <row r="6" spans="1:10" ht="14">
      <c r="A6" s="364" t="s">
        <v>3902</v>
      </c>
      <c r="B6" s="2"/>
      <c r="C6" s="2"/>
      <c r="D6" s="2"/>
      <c r="E6" s="2"/>
      <c r="F6" s="2"/>
      <c r="G6" s="2"/>
      <c r="H6" s="2"/>
      <c r="I6" s="2"/>
      <c r="J6" s="2"/>
    </row>
    <row r="7" spans="1:10" ht="14">
      <c r="A7" s="364" t="s">
        <v>3903</v>
      </c>
      <c r="B7" s="2"/>
      <c r="C7" s="2"/>
      <c r="D7" s="2"/>
      <c r="E7" s="2"/>
      <c r="F7" s="2"/>
      <c r="G7" s="2"/>
      <c r="H7" s="2"/>
      <c r="I7" s="2"/>
      <c r="J7" s="2"/>
    </row>
    <row r="8" spans="1:10" ht="14">
      <c r="A8" s="364" t="s">
        <v>3904</v>
      </c>
      <c r="B8" s="2"/>
      <c r="C8" s="2"/>
      <c r="D8" s="2"/>
      <c r="E8" s="2"/>
      <c r="F8" s="2"/>
      <c r="G8" s="2"/>
      <c r="H8" s="2"/>
      <c r="I8" s="2"/>
      <c r="J8" s="2"/>
    </row>
    <row r="9" spans="1:10" ht="14">
      <c r="A9" s="364" t="s">
        <v>3905</v>
      </c>
      <c r="B9" s="2"/>
      <c r="C9" s="2"/>
      <c r="D9" s="2"/>
      <c r="E9" s="2"/>
      <c r="F9" s="2"/>
      <c r="G9" s="2"/>
      <c r="H9" s="2"/>
      <c r="I9" s="2"/>
      <c r="J9" s="2"/>
    </row>
    <row r="10" spans="1:10" ht="14">
      <c r="A10" s="364" t="s">
        <v>3906</v>
      </c>
      <c r="B10" s="2"/>
      <c r="C10" s="2"/>
      <c r="D10" s="2"/>
      <c r="E10" s="2"/>
      <c r="F10" s="2"/>
      <c r="G10" s="2"/>
      <c r="H10" s="2"/>
      <c r="I10" s="2"/>
      <c r="J10" s="2"/>
    </row>
    <row r="11" spans="1:10" ht="14">
      <c r="A11" s="364" t="s">
        <v>3907</v>
      </c>
      <c r="B11" s="2"/>
      <c r="C11" s="2"/>
      <c r="D11" s="2"/>
      <c r="E11" s="2"/>
      <c r="F11" s="2"/>
      <c r="G11" s="2"/>
      <c r="H11" s="2"/>
      <c r="I11" s="2"/>
      <c r="J11" s="2"/>
    </row>
    <row r="12" spans="1:10" ht="14">
      <c r="A12" s="364" t="s">
        <v>3908</v>
      </c>
      <c r="B12" s="2"/>
      <c r="C12" s="2"/>
      <c r="D12" s="2"/>
      <c r="E12" s="2"/>
      <c r="F12" s="2"/>
      <c r="G12" s="2"/>
      <c r="H12" s="2"/>
      <c r="I12" s="2"/>
      <c r="J12" s="2"/>
    </row>
    <row r="13" spans="1:10" ht="14">
      <c r="A13" s="364" t="s">
        <v>3909</v>
      </c>
      <c r="B13" s="2"/>
      <c r="C13" s="2"/>
      <c r="D13" s="2"/>
      <c r="E13" s="2"/>
      <c r="F13" s="2"/>
      <c r="G13" s="2"/>
      <c r="H13" s="2"/>
      <c r="I13" s="2"/>
      <c r="J13" s="2"/>
    </row>
    <row r="14" spans="1:10" ht="14">
      <c r="A14" s="364" t="s">
        <v>3910</v>
      </c>
      <c r="B14" s="2"/>
      <c r="C14" s="2"/>
      <c r="D14" s="2"/>
      <c r="E14" s="2"/>
      <c r="F14" s="2"/>
      <c r="G14" s="2"/>
      <c r="H14" s="2"/>
      <c r="I14" s="2"/>
      <c r="J14" s="2"/>
    </row>
    <row r="15" spans="1:10" ht="14">
      <c r="A15" s="364" t="s">
        <v>3911</v>
      </c>
      <c r="B15" s="2"/>
      <c r="C15" s="2"/>
      <c r="D15" s="2"/>
      <c r="E15" s="2"/>
      <c r="F15" s="2"/>
      <c r="G15" s="2"/>
      <c r="H15" s="2"/>
      <c r="I15" s="2"/>
      <c r="J15" s="2"/>
    </row>
    <row r="16" spans="1:10" ht="14">
      <c r="A16" s="364" t="s">
        <v>3912</v>
      </c>
      <c r="B16" s="2"/>
      <c r="C16" s="2"/>
      <c r="D16" s="2"/>
      <c r="E16" s="2"/>
      <c r="F16" s="2"/>
      <c r="G16" s="2"/>
      <c r="H16" s="2"/>
      <c r="I16" s="2"/>
      <c r="J16" s="2"/>
    </row>
    <row r="17" spans="1:10" ht="14">
      <c r="A17" s="364" t="s">
        <v>3913</v>
      </c>
      <c r="B17" s="2"/>
      <c r="C17" s="2"/>
      <c r="D17" s="2"/>
      <c r="E17" s="2"/>
      <c r="F17" s="2"/>
      <c r="G17" s="2"/>
      <c r="H17" s="2"/>
      <c r="I17" s="2"/>
      <c r="J17" s="2"/>
    </row>
    <row r="18" spans="1:10" ht="14">
      <c r="A18" s="364" t="s">
        <v>3914</v>
      </c>
      <c r="B18" s="2"/>
      <c r="C18" s="2"/>
      <c r="D18" s="2"/>
      <c r="E18" s="2"/>
      <c r="F18" s="2"/>
      <c r="G18" s="2"/>
      <c r="H18" s="2"/>
      <c r="I18" s="2"/>
      <c r="J18" s="2"/>
    </row>
    <row r="19" spans="1:10" ht="14">
      <c r="A19" s="364" t="s">
        <v>3915</v>
      </c>
      <c r="B19" s="2"/>
      <c r="C19" s="2"/>
      <c r="D19" s="2"/>
      <c r="E19" s="2"/>
      <c r="F19" s="2"/>
      <c r="G19" s="2"/>
      <c r="H19" s="2"/>
      <c r="I19" s="2"/>
      <c r="J19" s="2"/>
    </row>
    <row r="20" spans="1:10" ht="14">
      <c r="A20" s="364" t="s">
        <v>3916</v>
      </c>
      <c r="B20" s="2"/>
      <c r="C20" s="2"/>
      <c r="D20" s="2"/>
      <c r="E20" s="2"/>
      <c r="F20" s="2"/>
      <c r="G20" s="2"/>
      <c r="H20" s="2"/>
      <c r="I20" s="2"/>
      <c r="J20" s="2"/>
    </row>
    <row r="21" spans="1:10" ht="14">
      <c r="A21" s="364" t="s">
        <v>3917</v>
      </c>
      <c r="B21" s="2"/>
      <c r="C21" s="2"/>
      <c r="D21" s="2"/>
      <c r="E21" s="2"/>
      <c r="F21" s="2"/>
      <c r="G21" s="2"/>
      <c r="H21" s="2"/>
      <c r="I21" s="2"/>
      <c r="J21" s="2"/>
    </row>
    <row r="22" spans="1:10" ht="14">
      <c r="A22" s="364" t="s">
        <v>3918</v>
      </c>
      <c r="B22" s="2"/>
      <c r="C22" s="2"/>
      <c r="D22" s="2"/>
      <c r="E22" s="2"/>
      <c r="F22" s="2"/>
      <c r="G22" s="2"/>
      <c r="H22" s="2"/>
      <c r="I22" s="2"/>
      <c r="J22" s="2"/>
    </row>
    <row r="23" spans="1:10" ht="14">
      <c r="A23" s="364" t="s">
        <v>3919</v>
      </c>
      <c r="B23" s="2"/>
      <c r="C23" s="2"/>
      <c r="D23" s="2"/>
      <c r="E23" s="2"/>
      <c r="F23" s="2"/>
      <c r="G23" s="2"/>
      <c r="H23" s="2"/>
      <c r="I23" s="2"/>
      <c r="J23" s="2"/>
    </row>
    <row r="24" spans="1:10" ht="14">
      <c r="A24" s="364" t="s">
        <v>3920</v>
      </c>
      <c r="B24" s="2"/>
      <c r="C24" s="2"/>
      <c r="D24" s="2"/>
      <c r="E24" s="2"/>
      <c r="F24" s="2"/>
      <c r="G24" s="2"/>
      <c r="H24" s="2"/>
      <c r="I24" s="2"/>
      <c r="J24" s="2"/>
    </row>
    <row r="25" spans="1:10" ht="28">
      <c r="A25" s="364" t="s">
        <v>3921</v>
      </c>
      <c r="B25" s="2"/>
      <c r="C25" s="2"/>
      <c r="D25" s="2"/>
      <c r="E25" s="2"/>
      <c r="F25" s="2"/>
      <c r="G25" s="2"/>
      <c r="H25" s="2"/>
      <c r="I25" s="2"/>
      <c r="J25" s="2"/>
    </row>
    <row r="26" spans="1:10" ht="14">
      <c r="A26" s="364" t="s">
        <v>3922</v>
      </c>
      <c r="B26" s="2"/>
      <c r="C26" s="2"/>
      <c r="D26" s="2"/>
      <c r="E26" s="2"/>
      <c r="F26" s="2"/>
      <c r="G26" s="2"/>
      <c r="H26" s="2"/>
      <c r="I26" s="2"/>
      <c r="J26" s="2"/>
    </row>
    <row r="27" spans="1:10" ht="14">
      <c r="A27" s="364" t="s">
        <v>3923</v>
      </c>
      <c r="B27" s="2"/>
      <c r="C27" s="2"/>
      <c r="D27" s="2"/>
      <c r="E27" s="2"/>
      <c r="F27" s="2"/>
      <c r="G27" s="2"/>
      <c r="H27" s="2"/>
      <c r="I27" s="2"/>
      <c r="J27" s="2"/>
    </row>
    <row r="28" spans="1:10" ht="14">
      <c r="A28" s="364" t="s">
        <v>3924</v>
      </c>
      <c r="B28" s="2"/>
      <c r="C28" s="2"/>
      <c r="D28" s="2"/>
      <c r="E28" s="2"/>
      <c r="F28" s="2"/>
      <c r="G28" s="2"/>
      <c r="H28" s="2"/>
      <c r="I28" s="2"/>
      <c r="J28" s="2"/>
    </row>
    <row r="29" spans="1:10" ht="14">
      <c r="A29" s="364" t="s">
        <v>3925</v>
      </c>
      <c r="B29" s="2"/>
      <c r="C29" s="2"/>
      <c r="D29" s="2"/>
      <c r="E29" s="2"/>
      <c r="F29" s="2"/>
      <c r="G29" s="2"/>
      <c r="H29" s="2"/>
      <c r="I29" s="2"/>
      <c r="J29" s="2"/>
    </row>
    <row r="30" spans="1:10" ht="14">
      <c r="A30" s="364" t="s">
        <v>3926</v>
      </c>
      <c r="B30" s="2"/>
      <c r="C30" s="2"/>
      <c r="D30" s="2"/>
      <c r="E30" s="2"/>
      <c r="F30" s="2"/>
      <c r="G30" s="2"/>
      <c r="H30" s="2"/>
      <c r="I30" s="2"/>
      <c r="J30" s="2"/>
    </row>
    <row r="31" spans="1:10" ht="14">
      <c r="A31" s="364" t="s">
        <v>3927</v>
      </c>
      <c r="B31" s="2"/>
      <c r="C31" s="2"/>
      <c r="D31" s="2"/>
      <c r="E31" s="2"/>
      <c r="F31" s="2"/>
      <c r="G31" s="2"/>
      <c r="H31" s="2"/>
      <c r="I31" s="2"/>
      <c r="J31" s="2"/>
    </row>
    <row r="32" spans="1:10" ht="43.5">
      <c r="A32" s="364" t="s">
        <v>3928</v>
      </c>
      <c r="B32" s="2"/>
      <c r="C32" s="2"/>
      <c r="D32" s="2"/>
      <c r="E32" s="2"/>
      <c r="F32" s="2"/>
      <c r="G32" s="2"/>
      <c r="H32" s="2"/>
      <c r="I32" s="2"/>
      <c r="J32" s="2"/>
    </row>
    <row r="33" spans="1:10" ht="14">
      <c r="A33" s="364" t="s">
        <v>3929</v>
      </c>
      <c r="B33" s="2"/>
      <c r="C33" s="2"/>
      <c r="D33" s="2"/>
      <c r="E33" s="2"/>
      <c r="F33" s="2"/>
      <c r="G33" s="2"/>
      <c r="H33" s="2"/>
      <c r="I33" s="2"/>
      <c r="J33" s="2"/>
    </row>
    <row r="34" spans="1:10" ht="14">
      <c r="A34" s="364" t="s">
        <v>3930</v>
      </c>
      <c r="B34" s="2"/>
      <c r="C34" s="2"/>
      <c r="D34" s="2"/>
      <c r="E34" s="2"/>
      <c r="F34" s="2"/>
      <c r="G34" s="2"/>
      <c r="H34" s="2"/>
      <c r="I34" s="2"/>
      <c r="J34" s="2"/>
    </row>
    <row r="35" spans="1:10" ht="14">
      <c r="A35" s="364" t="s">
        <v>3931</v>
      </c>
      <c r="B35" s="2"/>
      <c r="C35" s="2"/>
      <c r="D35" s="2"/>
      <c r="E35" s="2"/>
      <c r="F35" s="2"/>
      <c r="G35" s="2"/>
      <c r="H35" s="2"/>
      <c r="I35" s="2"/>
      <c r="J35" s="2"/>
    </row>
    <row r="36" spans="1:10" ht="31.5" customHeight="1">
      <c r="A36" s="364" t="s">
        <v>3932</v>
      </c>
      <c r="B36" s="2"/>
      <c r="C36" s="2"/>
      <c r="D36" s="2"/>
      <c r="E36" s="2"/>
      <c r="F36" s="2"/>
      <c r="G36" s="2"/>
      <c r="H36" s="2"/>
      <c r="I36" s="2"/>
      <c r="J36" s="2"/>
    </row>
    <row r="37" spans="1:10" ht="14">
      <c r="A37" s="365" t="s">
        <v>3933</v>
      </c>
      <c r="B37" s="2"/>
      <c r="C37" s="2"/>
      <c r="D37" s="2"/>
      <c r="E37" s="2"/>
      <c r="F37" s="2"/>
      <c r="G37" s="2"/>
      <c r="H37" s="2"/>
      <c r="I37" s="2"/>
      <c r="J37" s="2"/>
    </row>
    <row r="38" spans="1:10" ht="14">
      <c r="A38" s="364" t="s">
        <v>3934</v>
      </c>
      <c r="B38" s="2"/>
      <c r="C38" s="2"/>
      <c r="D38" s="2"/>
      <c r="E38" s="2"/>
      <c r="F38" s="2"/>
      <c r="G38" s="2"/>
      <c r="H38" s="2"/>
      <c r="I38" s="2"/>
      <c r="J38" s="2"/>
    </row>
    <row r="39" spans="1:10" ht="14">
      <c r="A39" s="364" t="s">
        <v>3935</v>
      </c>
      <c r="B39" s="2"/>
      <c r="C39" s="2"/>
      <c r="D39" s="2"/>
      <c r="E39" s="2"/>
      <c r="F39" s="2"/>
      <c r="G39" s="2"/>
      <c r="H39" s="2"/>
      <c r="I39" s="2"/>
      <c r="J39" s="2"/>
    </row>
    <row r="40" spans="1:10" ht="28">
      <c r="A40" s="364" t="s">
        <v>3936</v>
      </c>
      <c r="B40" s="2"/>
      <c r="C40" s="2"/>
      <c r="D40" s="2"/>
      <c r="E40" s="2"/>
      <c r="F40" s="2"/>
      <c r="G40" s="2"/>
      <c r="H40" s="2"/>
      <c r="I40" s="2"/>
      <c r="J40" s="2"/>
    </row>
    <row r="41" spans="1:10" ht="14">
      <c r="A41" s="1527" t="s">
        <v>3937</v>
      </c>
      <c r="B41" s="2"/>
      <c r="C41" s="2"/>
      <c r="D41" s="2"/>
      <c r="E41" s="2"/>
      <c r="F41" s="2"/>
      <c r="G41" s="2"/>
      <c r="H41" s="2"/>
      <c r="I41" s="2"/>
      <c r="J41" s="2"/>
    </row>
    <row r="42" spans="1:10" ht="14">
      <c r="A42" s="1526" t="s">
        <v>3938</v>
      </c>
      <c r="B42" s="2"/>
      <c r="C42" s="2"/>
      <c r="D42" s="2"/>
      <c r="E42" s="2"/>
      <c r="F42" s="2"/>
      <c r="G42" s="2"/>
      <c r="H42" s="2"/>
      <c r="I42" s="2"/>
      <c r="J42" s="2"/>
    </row>
    <row r="43" spans="1:10" ht="28">
      <c r="A43" s="1173" t="s">
        <v>3939</v>
      </c>
      <c r="B43" s="2"/>
      <c r="C43" s="2"/>
      <c r="D43" s="2"/>
      <c r="E43" s="2"/>
      <c r="F43" s="2"/>
      <c r="G43" s="2"/>
      <c r="H43" s="2"/>
      <c r="I43" s="2"/>
      <c r="J43" s="2"/>
    </row>
    <row r="44" spans="1:10" ht="42">
      <c r="A44" s="364" t="s">
        <v>3940</v>
      </c>
      <c r="B44" s="2"/>
      <c r="C44" s="2"/>
      <c r="D44" s="2"/>
      <c r="E44" s="2"/>
      <c r="F44" s="2"/>
      <c r="G44" s="2"/>
      <c r="H44" s="2"/>
      <c r="I44" s="2"/>
      <c r="J44" s="2"/>
    </row>
    <row r="45" spans="1:10" ht="42">
      <c r="A45" s="364" t="s">
        <v>3941</v>
      </c>
      <c r="B45" s="2"/>
      <c r="C45" s="2"/>
      <c r="D45" s="2"/>
      <c r="E45" s="2"/>
      <c r="F45" s="2"/>
      <c r="G45" s="2"/>
      <c r="H45" s="2"/>
      <c r="I45" s="2"/>
      <c r="J45" s="2"/>
    </row>
    <row r="46" spans="1:10" ht="28">
      <c r="A46" s="364" t="s">
        <v>3942</v>
      </c>
      <c r="B46" s="2"/>
      <c r="C46" s="2"/>
      <c r="D46" s="2"/>
      <c r="E46" s="2"/>
      <c r="F46" s="2"/>
      <c r="G46" s="2"/>
      <c r="H46" s="2"/>
      <c r="I46" s="2"/>
      <c r="J46" s="2"/>
    </row>
    <row r="47" spans="1:10" ht="28">
      <c r="A47" s="364" t="s">
        <v>3943</v>
      </c>
      <c r="B47" s="2"/>
      <c r="C47" s="2"/>
      <c r="D47" s="2"/>
      <c r="E47" s="2"/>
      <c r="F47" s="2"/>
      <c r="G47" s="2"/>
      <c r="H47" s="2"/>
      <c r="I47" s="2"/>
      <c r="J47" s="2"/>
    </row>
    <row r="48" spans="1:10" ht="42">
      <c r="A48" s="364" t="s">
        <v>3944</v>
      </c>
      <c r="B48" s="2"/>
      <c r="C48" s="2"/>
      <c r="D48" s="2"/>
      <c r="E48" s="2"/>
      <c r="F48" s="2"/>
      <c r="G48" s="2"/>
      <c r="H48" s="2"/>
      <c r="I48" s="2"/>
      <c r="J48" s="2"/>
    </row>
    <row r="49" spans="1:10" ht="28">
      <c r="A49" s="364" t="s">
        <v>3945</v>
      </c>
      <c r="B49" s="2"/>
      <c r="C49" s="2"/>
      <c r="D49" s="2"/>
      <c r="E49" s="2"/>
      <c r="F49" s="2"/>
      <c r="G49" s="2"/>
      <c r="H49" s="2"/>
      <c r="I49" s="2"/>
      <c r="J49" s="2"/>
    </row>
    <row r="50" spans="1:10" ht="14">
      <c r="A50" s="364" t="s">
        <v>3946</v>
      </c>
      <c r="B50" s="2"/>
      <c r="C50" s="2"/>
      <c r="D50" s="2"/>
      <c r="E50" s="2"/>
      <c r="F50" s="2"/>
      <c r="G50" s="2"/>
      <c r="H50" s="2"/>
      <c r="I50" s="2"/>
      <c r="J50" s="2"/>
    </row>
    <row r="51" spans="1:10" ht="28">
      <c r="A51" s="364" t="s">
        <v>3947</v>
      </c>
      <c r="B51" s="2"/>
      <c r="C51" s="2"/>
      <c r="D51" s="2"/>
      <c r="E51" s="2"/>
      <c r="F51" s="2"/>
      <c r="G51" s="2"/>
      <c r="H51" s="2"/>
      <c r="I51" s="2"/>
      <c r="J51" s="2"/>
    </row>
    <row r="52" spans="1:10" ht="28">
      <c r="A52" s="364" t="s">
        <v>3948</v>
      </c>
      <c r="B52" s="2"/>
      <c r="C52" s="2"/>
      <c r="D52" s="2"/>
      <c r="E52" s="2"/>
      <c r="F52" s="2"/>
      <c r="G52" s="2"/>
      <c r="H52" s="2"/>
      <c r="I52" s="2"/>
      <c r="J52" s="2"/>
    </row>
    <row r="53" spans="1:10" ht="28">
      <c r="A53" s="364" t="s">
        <v>3949</v>
      </c>
      <c r="B53" s="2"/>
      <c r="C53" s="2"/>
      <c r="D53" s="2"/>
      <c r="E53" s="2"/>
      <c r="F53" s="2"/>
      <c r="G53" s="2"/>
      <c r="H53" s="2"/>
      <c r="I53" s="2"/>
      <c r="J53" s="2"/>
    </row>
    <row r="54" spans="1:10" ht="28">
      <c r="A54" s="364" t="s">
        <v>3950</v>
      </c>
      <c r="B54" s="2"/>
      <c r="C54" s="2"/>
      <c r="D54" s="2"/>
      <c r="E54" s="2"/>
      <c r="F54" s="2"/>
      <c r="G54" s="2"/>
      <c r="H54" s="2"/>
      <c r="I54" s="2"/>
      <c r="J54" s="2"/>
    </row>
    <row r="55" spans="1:10" ht="28">
      <c r="A55" s="364" t="s">
        <v>3951</v>
      </c>
      <c r="B55" s="2"/>
      <c r="C55" s="2"/>
      <c r="D55" s="2"/>
      <c r="E55" s="2"/>
      <c r="F55" s="2"/>
      <c r="G55" s="2"/>
      <c r="H55" s="2"/>
      <c r="I55" s="2"/>
      <c r="J55" s="2"/>
    </row>
    <row r="56" spans="1:10" ht="14">
      <c r="A56" s="364" t="s">
        <v>3952</v>
      </c>
      <c r="B56" s="2"/>
      <c r="C56" s="2"/>
      <c r="D56" s="2"/>
      <c r="E56" s="2"/>
      <c r="F56" s="2"/>
      <c r="G56" s="2"/>
      <c r="H56" s="2"/>
      <c r="I56" s="2"/>
      <c r="J56" s="2"/>
    </row>
    <row r="57" spans="1:10" ht="14">
      <c r="A57" s="364"/>
      <c r="B57" s="2"/>
      <c r="C57" s="2"/>
      <c r="D57" s="2"/>
      <c r="E57" s="2"/>
      <c r="F57" s="2"/>
      <c r="G57" s="2"/>
      <c r="H57" s="2"/>
      <c r="I57" s="2"/>
      <c r="J57" s="2"/>
    </row>
    <row r="58" spans="1:10">
      <c r="A58" s="3"/>
      <c r="B58" s="2"/>
      <c r="C58" s="2"/>
      <c r="D58" s="2"/>
      <c r="E58" s="2"/>
      <c r="F58" s="2"/>
      <c r="G58" s="2"/>
      <c r="H58" s="2"/>
      <c r="I58" s="2"/>
      <c r="J58" s="2"/>
    </row>
    <row r="59" spans="1:10">
      <c r="A59" s="3"/>
      <c r="B59" s="2"/>
      <c r="C59" s="2"/>
      <c r="D59" s="2"/>
      <c r="E59" s="2"/>
      <c r="F59" s="2"/>
      <c r="G59" s="2"/>
      <c r="H59" s="2"/>
      <c r="I59" s="2"/>
      <c r="J59" s="2"/>
    </row>
    <row r="60" spans="1:10" ht="14">
      <c r="A60" s="364"/>
      <c r="B60" s="2"/>
      <c r="C60" s="2"/>
      <c r="D60" s="2"/>
      <c r="E60" s="2"/>
      <c r="F60" s="2"/>
      <c r="G60" s="2"/>
      <c r="H60" s="2"/>
      <c r="I60" s="2"/>
      <c r="J60" s="2"/>
    </row>
    <row r="61" spans="1:10" ht="14">
      <c r="A61" s="364"/>
      <c r="B61" s="2"/>
      <c r="C61" s="2"/>
      <c r="D61" s="2"/>
      <c r="E61" s="2"/>
      <c r="F61" s="2"/>
      <c r="G61" s="2"/>
      <c r="H61" s="2"/>
      <c r="I61" s="2"/>
      <c r="J61" s="2"/>
    </row>
    <row r="62" spans="1:10" ht="14">
      <c r="A62" s="364"/>
      <c r="B62" s="2"/>
      <c r="C62" s="2"/>
      <c r="D62" s="2"/>
      <c r="E62" s="2"/>
      <c r="F62" s="2"/>
      <c r="G62" s="2"/>
      <c r="H62" s="2"/>
      <c r="I62" s="2"/>
      <c r="J62" s="2"/>
    </row>
    <row r="63" spans="1:10">
      <c r="A63" s="366"/>
    </row>
    <row r="64" spans="1:10">
      <c r="A64" s="366"/>
    </row>
    <row r="65" spans="1:1">
      <c r="A65" s="366"/>
    </row>
    <row r="66" spans="1:1">
      <c r="A66" s="366"/>
    </row>
    <row r="67" spans="1:1">
      <c r="A67" s="366"/>
    </row>
    <row r="68" spans="1:1">
      <c r="A68" s="366"/>
    </row>
    <row r="69" spans="1:1">
      <c r="A69" s="366"/>
    </row>
    <row r="70" spans="1:1">
      <c r="A70" s="366"/>
    </row>
    <row r="71" spans="1:1">
      <c r="A71" s="366"/>
    </row>
    <row r="107" spans="1:1">
      <c r="A107" s="470" t="s">
        <v>3901</v>
      </c>
    </row>
  </sheetData>
  <mergeCells count="1">
    <mergeCell ref="A1:A3"/>
  </mergeCells>
  <phoneticPr fontId="0" type="noConversion"/>
  <pageMargins left="0" right="0" top="0.25" bottom="0.25"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0.249977111117893"/>
  </sheetPr>
  <dimension ref="C1:O29"/>
  <sheetViews>
    <sheetView showGridLines="0" showRowColHeaders="0" workbookViewId="0"/>
  </sheetViews>
  <sheetFormatPr defaultColWidth="0" defaultRowHeight="17.5" zeroHeight="1"/>
  <cols>
    <col min="1" max="3" width="9.1796875" customWidth="1"/>
    <col min="4" max="4" width="46.453125" style="198" customWidth="1"/>
    <col min="5" max="14" width="9.1796875" customWidth="1"/>
  </cols>
  <sheetData>
    <row r="1" spans="3:15"/>
    <row r="2" spans="3:15">
      <c r="C2" s="199"/>
      <c r="D2" s="200"/>
    </row>
    <row r="3" spans="3:15" ht="13">
      <c r="C3" s="188"/>
      <c r="D3" s="201"/>
    </row>
    <row r="4" spans="3:15">
      <c r="C4" s="188"/>
      <c r="D4" s="200"/>
    </row>
    <row r="5" spans="3:15" ht="15.5">
      <c r="C5" s="188"/>
      <c r="D5" s="211" t="s">
        <v>3953</v>
      </c>
    </row>
    <row r="6" spans="3:15" ht="15.5">
      <c r="C6" s="188"/>
      <c r="D6" s="212"/>
      <c r="E6" s="202"/>
      <c r="F6" s="203"/>
      <c r="G6" s="204"/>
      <c r="H6" s="204"/>
      <c r="I6" s="204"/>
      <c r="J6" s="205"/>
      <c r="K6" s="206"/>
      <c r="L6" s="206"/>
      <c r="M6" s="207"/>
      <c r="N6" s="208"/>
      <c r="O6" s="209"/>
    </row>
    <row r="7" spans="3:15" ht="15.5">
      <c r="C7" s="188"/>
      <c r="D7" s="211" t="s">
        <v>3954</v>
      </c>
      <c r="E7" s="202"/>
      <c r="F7" s="203"/>
      <c r="G7" s="204"/>
      <c r="H7" s="204"/>
      <c r="I7" s="204"/>
      <c r="J7" s="205"/>
      <c r="K7" s="210"/>
      <c r="L7" s="206"/>
      <c r="M7" s="207"/>
      <c r="N7" s="209"/>
      <c r="O7" s="209"/>
    </row>
    <row r="8" spans="3:15" ht="15.5">
      <c r="C8" s="188"/>
      <c r="D8" s="212"/>
      <c r="E8" s="202"/>
      <c r="F8" s="203"/>
      <c r="G8" s="204"/>
      <c r="H8" s="204"/>
      <c r="I8" s="204"/>
      <c r="J8" s="205"/>
      <c r="K8" s="210"/>
      <c r="L8" s="206"/>
      <c r="M8" s="207"/>
      <c r="N8" s="209"/>
      <c r="O8" s="209"/>
    </row>
    <row r="9" spans="3:15" ht="15.5">
      <c r="C9" s="188"/>
      <c r="D9" s="211" t="s">
        <v>3955</v>
      </c>
    </row>
    <row r="10" spans="3:15">
      <c r="D10" s="200"/>
    </row>
    <row r="11" spans="3:15"/>
    <row r="12" spans="3:15"/>
    <row r="13" spans="3:15" ht="12.5">
      <c r="D13"/>
    </row>
    <row r="14" spans="3:15"/>
    <row r="15" spans="3:15"/>
    <row r="16" spans="3:15"/>
    <row r="17"/>
    <row r="18"/>
    <row r="19"/>
    <row r="20"/>
    <row r="21"/>
    <row r="22"/>
    <row r="23"/>
    <row r="24"/>
    <row r="25"/>
    <row r="26"/>
    <row r="27"/>
    <row r="28"/>
    <row r="29"/>
  </sheetData>
  <sheetProtection password="EF6F" sheet="1" objects="1" scenarios="1"/>
  <phoneticPr fontId="0" type="noConversion"/>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79998168889431442"/>
  </sheetPr>
  <dimension ref="A1:T37"/>
  <sheetViews>
    <sheetView showGridLines="0" showRowColHeaders="0" zoomScale="110" zoomScaleNormal="110" workbookViewId="0"/>
  </sheetViews>
  <sheetFormatPr defaultColWidth="0" defaultRowHeight="12.5" zeroHeight="1"/>
  <cols>
    <col min="1" max="19" width="9.1796875" customWidth="1"/>
  </cols>
  <sheetData>
    <row r="1" spans="1:19">
      <c r="A1" s="1640"/>
      <c r="B1" s="1640"/>
      <c r="C1" s="1640"/>
      <c r="D1" s="1640"/>
      <c r="E1" s="1640"/>
      <c r="F1" s="1640"/>
      <c r="G1" s="1640"/>
      <c r="H1" s="1640"/>
      <c r="I1" s="1640"/>
      <c r="J1" s="1640"/>
      <c r="K1" s="1640"/>
      <c r="L1" s="1640"/>
      <c r="M1" s="1640"/>
      <c r="N1" s="1640"/>
      <c r="O1" s="1640"/>
      <c r="P1" s="1640"/>
      <c r="Q1" s="1640"/>
      <c r="R1" s="1640"/>
      <c r="S1" s="1640"/>
    </row>
    <row r="2" spans="1:19">
      <c r="A2" s="1640"/>
      <c r="B2" s="1640"/>
      <c r="C2" s="186"/>
      <c r="D2" s="1640"/>
      <c r="E2" s="1640"/>
      <c r="F2" s="1640"/>
      <c r="G2" s="1640"/>
      <c r="H2" s="1640"/>
      <c r="I2" s="1640"/>
      <c r="J2" s="1640"/>
      <c r="K2" s="1640"/>
      <c r="L2" s="1640"/>
      <c r="M2" s="1640"/>
      <c r="N2" s="1640"/>
      <c r="O2" s="1640"/>
      <c r="P2" s="1640"/>
      <c r="Q2" s="1640"/>
      <c r="R2" s="1640"/>
      <c r="S2" s="1640"/>
    </row>
    <row r="3" spans="1:19" ht="13">
      <c r="A3" s="1727"/>
      <c r="B3" s="1727"/>
      <c r="C3" s="1640"/>
      <c r="D3" s="1640"/>
      <c r="E3" s="1640"/>
      <c r="F3" s="1640"/>
      <c r="G3" s="1640"/>
      <c r="H3" s="1640"/>
      <c r="I3" s="1640"/>
      <c r="J3" s="1640"/>
      <c r="K3" s="1640"/>
      <c r="L3" s="1640"/>
      <c r="M3" s="1640"/>
      <c r="N3" s="1640"/>
      <c r="O3" s="1640"/>
      <c r="P3" s="1640"/>
      <c r="Q3" s="1640"/>
      <c r="R3" s="1640"/>
      <c r="S3" s="1640"/>
    </row>
    <row r="4" spans="1:19" ht="15.5">
      <c r="B4" s="1640"/>
      <c r="C4" s="1640"/>
      <c r="D4" s="187" t="s">
        <v>3956</v>
      </c>
      <c r="E4" s="188"/>
      <c r="F4" s="1640"/>
      <c r="G4" s="1640"/>
      <c r="H4" s="1640"/>
      <c r="I4" s="1640"/>
      <c r="J4" s="1640"/>
      <c r="K4" s="1640"/>
      <c r="L4" s="1640"/>
      <c r="M4" s="1640"/>
      <c r="N4" s="1640"/>
      <c r="O4" s="1640"/>
      <c r="P4" s="1640"/>
      <c r="Q4" s="1640"/>
      <c r="R4" s="1640"/>
      <c r="S4" s="1640"/>
    </row>
    <row r="5" spans="1:19">
      <c r="A5" s="1640"/>
      <c r="B5" s="1640"/>
      <c r="C5" s="1640"/>
      <c r="D5" s="1640"/>
      <c r="E5" s="1640"/>
      <c r="F5" s="1640"/>
      <c r="G5" s="1640"/>
      <c r="H5" s="1640"/>
      <c r="I5" s="1640"/>
      <c r="J5" s="1640"/>
      <c r="K5" s="1640"/>
      <c r="L5" s="1640"/>
      <c r="M5" s="1640"/>
      <c r="N5" s="1640"/>
      <c r="O5" s="1640"/>
      <c r="P5" s="1640"/>
      <c r="Q5" s="1640"/>
      <c r="R5" s="1640"/>
      <c r="S5" s="1640"/>
    </row>
    <row r="6" spans="1:19" ht="14">
      <c r="A6" s="1640"/>
      <c r="B6" s="1640"/>
      <c r="C6" s="192" t="s">
        <v>3957</v>
      </c>
      <c r="D6" s="193"/>
      <c r="E6" s="193"/>
      <c r="F6" s="193"/>
      <c r="G6" s="193"/>
      <c r="H6" s="193"/>
      <c r="I6" s="193"/>
      <c r="J6" s="193"/>
      <c r="K6" s="193"/>
      <c r="L6" s="193"/>
      <c r="M6" s="193"/>
      <c r="N6" s="193"/>
      <c r="O6" s="1640"/>
      <c r="P6" s="1640"/>
      <c r="Q6" s="1640"/>
      <c r="R6" s="1640"/>
      <c r="S6" s="1640"/>
    </row>
    <row r="7" spans="1:19" ht="14">
      <c r="A7" s="1640"/>
      <c r="B7" s="1640"/>
      <c r="C7" s="192"/>
      <c r="D7" s="193"/>
      <c r="E7" s="193"/>
      <c r="F7" s="193"/>
      <c r="G7" s="193"/>
      <c r="H7" s="193"/>
      <c r="I7" s="193"/>
      <c r="J7" s="193"/>
      <c r="K7" s="193"/>
      <c r="L7" s="193"/>
      <c r="M7" s="193"/>
      <c r="N7" s="193"/>
      <c r="O7" s="1640"/>
      <c r="P7" s="1640"/>
      <c r="Q7" s="1640"/>
      <c r="R7" s="1640"/>
      <c r="S7" s="1640"/>
    </row>
    <row r="8" spans="1:19" ht="14">
      <c r="A8" s="1640"/>
      <c r="B8" s="1640"/>
      <c r="C8" s="192" t="s">
        <v>3958</v>
      </c>
      <c r="D8" s="193"/>
      <c r="E8" s="193"/>
      <c r="F8" s="193"/>
      <c r="G8" s="193"/>
      <c r="H8" s="193"/>
      <c r="I8" s="193"/>
      <c r="J8" s="193"/>
      <c r="K8" s="193"/>
      <c r="L8" s="193"/>
      <c r="M8" s="193"/>
      <c r="N8" s="193"/>
      <c r="O8" s="1640"/>
      <c r="P8" s="1640"/>
      <c r="Q8" s="1640"/>
      <c r="R8" s="1640"/>
      <c r="S8" s="1640"/>
    </row>
    <row r="9" spans="1:19" ht="14">
      <c r="A9" s="1640"/>
      <c r="B9" s="1640"/>
      <c r="C9" s="192"/>
      <c r="D9" s="193"/>
      <c r="E9" s="193"/>
      <c r="F9" s="193"/>
      <c r="G9" s="193"/>
      <c r="H9" s="193"/>
      <c r="I9" s="193"/>
      <c r="J9" s="193"/>
      <c r="K9" s="193"/>
      <c r="L9" s="193"/>
      <c r="M9" s="193"/>
      <c r="N9" s="193"/>
      <c r="O9" s="1640"/>
      <c r="P9" s="1640"/>
      <c r="Q9" s="1640"/>
      <c r="R9" s="1640"/>
      <c r="S9" s="1640"/>
    </row>
    <row r="10" spans="1:19" ht="14">
      <c r="A10" s="1640"/>
      <c r="B10" s="1640"/>
      <c r="C10" s="192" t="s">
        <v>3959</v>
      </c>
      <c r="D10" s="193"/>
      <c r="E10" s="193"/>
      <c r="F10" s="193"/>
      <c r="G10" s="193"/>
      <c r="H10" s="193"/>
      <c r="I10" s="193"/>
      <c r="J10" s="193"/>
      <c r="K10" s="193"/>
      <c r="L10" s="193"/>
      <c r="M10" s="193"/>
      <c r="N10" s="193"/>
      <c r="O10" s="1640"/>
      <c r="P10" s="1640"/>
      <c r="Q10" s="1640"/>
      <c r="R10" s="1640"/>
      <c r="S10" s="1640"/>
    </row>
    <row r="11" spans="1:19" ht="14">
      <c r="A11" s="1640"/>
      <c r="B11" s="1640"/>
      <c r="C11" s="193" t="s">
        <v>3960</v>
      </c>
      <c r="D11" s="193"/>
      <c r="E11" s="193"/>
      <c r="F11" s="193"/>
      <c r="G11" s="193"/>
      <c r="H11" s="193"/>
      <c r="I11" s="193"/>
      <c r="J11" s="193"/>
      <c r="K11" s="193"/>
      <c r="L11" s="193"/>
      <c r="M11" s="193"/>
      <c r="N11" s="193"/>
      <c r="O11" s="1640"/>
      <c r="P11" s="1640"/>
      <c r="Q11" s="1640"/>
      <c r="R11" s="1640"/>
      <c r="S11" s="1640"/>
    </row>
    <row r="12" spans="1:19" ht="14">
      <c r="A12" s="1640"/>
      <c r="B12" s="1640"/>
      <c r="C12" s="193" t="s">
        <v>3961</v>
      </c>
      <c r="D12" s="193"/>
      <c r="E12" s="193"/>
      <c r="F12" s="193"/>
      <c r="G12" s="193"/>
      <c r="H12" s="193"/>
      <c r="I12" s="193"/>
      <c r="J12" s="193"/>
      <c r="K12" s="193"/>
      <c r="L12" s="193"/>
      <c r="M12" s="193"/>
      <c r="N12" s="193"/>
      <c r="O12" s="1640"/>
      <c r="P12" s="1640"/>
      <c r="Q12" s="1640"/>
      <c r="R12" s="1640"/>
      <c r="S12" s="1640"/>
    </row>
    <row r="13" spans="1:19" ht="14">
      <c r="A13" s="1640"/>
      <c r="B13" s="1640"/>
      <c r="C13" s="193"/>
      <c r="D13" s="193" t="s">
        <v>3962</v>
      </c>
      <c r="E13" s="193"/>
      <c r="F13" s="193"/>
      <c r="G13" s="193"/>
      <c r="H13" s="193"/>
      <c r="I13" s="193"/>
      <c r="J13" s="193"/>
      <c r="K13" s="193"/>
      <c r="L13" s="193"/>
      <c r="M13" s="193"/>
      <c r="N13" s="193"/>
      <c r="O13" s="1640"/>
      <c r="P13" s="1640"/>
      <c r="Q13" s="1640"/>
      <c r="R13" s="1640"/>
      <c r="S13" s="1640"/>
    </row>
    <row r="14" spans="1:19" ht="14">
      <c r="A14" s="1640"/>
      <c r="B14" s="1640"/>
      <c r="C14" s="193"/>
      <c r="D14" s="193" t="s">
        <v>3963</v>
      </c>
      <c r="E14" s="193"/>
      <c r="F14" s="193"/>
      <c r="G14" s="193"/>
      <c r="H14" s="193"/>
      <c r="I14" s="193"/>
      <c r="J14" s="193"/>
      <c r="K14" s="193"/>
      <c r="L14" s="193"/>
      <c r="M14" s="193"/>
      <c r="N14" s="193"/>
      <c r="O14" s="1640"/>
      <c r="P14" s="1640"/>
      <c r="Q14" s="1640"/>
      <c r="R14" s="1640"/>
      <c r="S14" s="1640"/>
    </row>
    <row r="15" spans="1:19" ht="14">
      <c r="A15" s="1640"/>
      <c r="B15" s="1640"/>
      <c r="C15" s="193"/>
      <c r="D15" s="193" t="s">
        <v>3964</v>
      </c>
      <c r="E15" s="193"/>
      <c r="F15" s="193"/>
      <c r="G15" s="193"/>
      <c r="H15" s="193"/>
      <c r="I15" s="193"/>
      <c r="J15" s="193"/>
      <c r="K15" s="193"/>
      <c r="L15" s="193"/>
      <c r="M15" s="193"/>
      <c r="N15" s="193"/>
      <c r="O15" s="1640"/>
      <c r="P15" s="1640"/>
      <c r="Q15" s="1640"/>
      <c r="R15" s="1640"/>
      <c r="S15" s="1640"/>
    </row>
    <row r="16" spans="1:19" ht="14">
      <c r="A16" s="1640"/>
      <c r="B16" s="1640"/>
      <c r="C16" s="193"/>
      <c r="D16" s="193" t="s">
        <v>3965</v>
      </c>
      <c r="E16" s="193"/>
      <c r="F16" s="193"/>
      <c r="G16" s="193"/>
      <c r="H16" s="193"/>
      <c r="I16" s="193"/>
      <c r="J16" s="193"/>
      <c r="K16" s="193"/>
      <c r="L16" s="193"/>
      <c r="M16" s="193"/>
      <c r="N16" s="193"/>
      <c r="O16" s="1640"/>
      <c r="P16" s="1640"/>
      <c r="Q16" s="1640"/>
      <c r="R16" s="1640"/>
      <c r="S16" s="1640"/>
    </row>
    <row r="17" spans="1:20" ht="14">
      <c r="A17" s="1640"/>
      <c r="B17" s="1640"/>
      <c r="C17" s="193"/>
      <c r="D17" s="193" t="s">
        <v>3966</v>
      </c>
      <c r="E17" s="193"/>
      <c r="F17" s="193"/>
      <c r="G17" s="193"/>
      <c r="H17" s="193"/>
      <c r="I17" s="193"/>
      <c r="J17" s="193"/>
      <c r="K17" s="193"/>
      <c r="L17" s="193"/>
      <c r="M17" s="193"/>
      <c r="N17" s="193"/>
      <c r="O17" s="1640"/>
      <c r="P17" s="1640"/>
      <c r="Q17" s="1640"/>
      <c r="R17" s="1640"/>
      <c r="S17" s="1640"/>
    </row>
    <row r="18" spans="1:20" ht="14">
      <c r="A18" s="1640"/>
      <c r="B18" s="1640"/>
      <c r="C18" s="193"/>
      <c r="D18" s="193" t="s">
        <v>3967</v>
      </c>
      <c r="E18" s="193"/>
      <c r="F18" s="193"/>
      <c r="G18" s="193"/>
      <c r="H18" s="193"/>
      <c r="I18" s="193"/>
      <c r="J18" s="193"/>
      <c r="K18" s="193"/>
      <c r="L18" s="193"/>
      <c r="M18" s="193"/>
      <c r="N18" s="193"/>
      <c r="O18" s="1640"/>
      <c r="P18" s="1640"/>
      <c r="Q18" s="1640"/>
      <c r="R18" s="1640"/>
      <c r="S18" s="1640"/>
    </row>
    <row r="19" spans="1:20" ht="14">
      <c r="A19" s="1640"/>
      <c r="B19" s="1640"/>
      <c r="C19" s="193"/>
      <c r="D19" s="193" t="s">
        <v>3968</v>
      </c>
      <c r="E19" s="193"/>
      <c r="F19" s="193"/>
      <c r="G19" s="193"/>
      <c r="H19" s="193"/>
      <c r="I19" s="193"/>
      <c r="J19" s="193"/>
      <c r="K19" s="193"/>
      <c r="L19" s="193"/>
      <c r="M19" s="193"/>
      <c r="N19" s="193"/>
      <c r="O19" s="1640"/>
      <c r="P19" s="1640"/>
      <c r="Q19" s="1640"/>
      <c r="R19" s="1640"/>
      <c r="S19" s="1640"/>
    </row>
    <row r="20" spans="1:20" ht="14">
      <c r="A20" s="1640"/>
      <c r="B20" s="1640"/>
      <c r="C20" s="189"/>
      <c r="D20" s="189"/>
      <c r="E20" s="189"/>
      <c r="F20" s="189"/>
      <c r="G20" s="189"/>
      <c r="H20" s="189"/>
      <c r="I20" s="189"/>
      <c r="J20" s="189"/>
      <c r="K20" s="189"/>
      <c r="L20" s="189"/>
      <c r="M20" s="189"/>
      <c r="N20" s="189"/>
      <c r="O20" s="1640"/>
      <c r="P20" s="1640"/>
      <c r="Q20" s="1640"/>
      <c r="R20" s="1640"/>
      <c r="S20" s="1640"/>
    </row>
    <row r="21" spans="1:20" ht="14">
      <c r="A21" s="1640"/>
      <c r="B21" s="1640"/>
      <c r="C21" s="189"/>
      <c r="D21" s="190" t="s">
        <v>3969</v>
      </c>
      <c r="E21" s="190"/>
      <c r="F21" s="190"/>
      <c r="G21" s="190"/>
      <c r="H21" s="190"/>
      <c r="I21" s="190"/>
      <c r="J21" s="190"/>
      <c r="K21" s="190"/>
      <c r="L21" s="190"/>
      <c r="M21" s="190"/>
      <c r="N21" s="190"/>
      <c r="O21" s="191"/>
      <c r="P21" s="191"/>
      <c r="Q21" s="191"/>
      <c r="R21" s="191"/>
      <c r="S21" s="191"/>
      <c r="T21" s="191"/>
    </row>
    <row r="22" spans="1:20" ht="14">
      <c r="A22" s="1640"/>
      <c r="B22" s="1640"/>
      <c r="C22" s="189"/>
      <c r="D22" s="189"/>
      <c r="E22" s="189"/>
      <c r="F22" s="189"/>
      <c r="G22" s="189"/>
      <c r="H22" s="189"/>
      <c r="I22" s="189"/>
      <c r="J22" s="189"/>
      <c r="K22" s="189"/>
      <c r="L22" s="189"/>
      <c r="M22" s="189"/>
      <c r="N22" s="189"/>
      <c r="O22" s="1640"/>
      <c r="P22" s="1640"/>
      <c r="Q22" s="1640"/>
      <c r="R22" s="1640"/>
      <c r="S22" s="1640"/>
    </row>
    <row r="23" spans="1:20" ht="14">
      <c r="A23" s="1640"/>
      <c r="B23" s="1640"/>
      <c r="C23" s="189"/>
      <c r="D23" s="189"/>
      <c r="E23" s="189"/>
      <c r="F23" s="189"/>
      <c r="G23" s="189"/>
      <c r="H23" s="189"/>
      <c r="I23" s="189"/>
      <c r="J23" s="189"/>
      <c r="K23" s="189"/>
      <c r="L23" s="189"/>
      <c r="M23" s="189"/>
      <c r="N23" s="189"/>
      <c r="O23" s="1640"/>
      <c r="P23" s="1640"/>
      <c r="Q23" s="1640"/>
      <c r="R23" s="1640"/>
      <c r="S23" s="1640"/>
    </row>
    <row r="24" spans="1:20" ht="14">
      <c r="A24" s="1640"/>
      <c r="B24" s="1640"/>
      <c r="C24" s="189"/>
      <c r="D24" s="189"/>
      <c r="E24" s="189"/>
      <c r="F24" s="189"/>
      <c r="G24" s="189"/>
      <c r="H24" s="189"/>
      <c r="I24" s="189"/>
      <c r="J24" s="189"/>
      <c r="K24" s="189"/>
      <c r="L24" s="189"/>
      <c r="M24" s="189"/>
      <c r="N24" s="189"/>
      <c r="O24" s="1640"/>
      <c r="P24" s="1640"/>
      <c r="Q24" s="1640"/>
      <c r="R24" s="1640"/>
      <c r="S24" s="1640"/>
    </row>
    <row r="25" spans="1:20">
      <c r="A25" s="1640"/>
      <c r="B25" s="1640"/>
      <c r="C25" s="1640"/>
      <c r="D25" s="1640"/>
      <c r="E25" s="1640"/>
      <c r="F25" s="1640"/>
      <c r="G25" s="1640"/>
      <c r="H25" s="1640"/>
      <c r="I25" s="1640"/>
      <c r="J25" s="1640"/>
      <c r="K25" s="1640"/>
      <c r="L25" s="1640"/>
      <c r="M25" s="1640"/>
      <c r="N25" s="1640"/>
      <c r="O25" s="1640"/>
      <c r="P25" s="1640"/>
      <c r="Q25" s="1640"/>
      <c r="R25" s="1640"/>
      <c r="S25" s="1640"/>
    </row>
    <row r="26" spans="1:20">
      <c r="A26" s="1640"/>
      <c r="B26" s="1640"/>
      <c r="C26" s="1640"/>
      <c r="D26" s="1640"/>
      <c r="E26" s="1640"/>
      <c r="F26" s="1640"/>
      <c r="G26" s="1640"/>
      <c r="H26" s="1640"/>
      <c r="I26" s="1640"/>
      <c r="J26" s="1640"/>
      <c r="K26" s="1640"/>
      <c r="L26" s="1640"/>
      <c r="M26" s="1640"/>
      <c r="N26" s="1640"/>
      <c r="O26" s="1640"/>
      <c r="P26" s="1640"/>
      <c r="Q26" s="1640"/>
      <c r="R26" s="1640"/>
      <c r="S26" s="1640"/>
    </row>
    <row r="27" spans="1:20">
      <c r="A27" s="1640"/>
      <c r="B27" s="1640"/>
      <c r="C27" s="1640"/>
      <c r="D27" s="1640"/>
      <c r="E27" s="1640"/>
      <c r="F27" s="1640"/>
      <c r="G27" s="1640"/>
      <c r="H27" s="1640"/>
      <c r="I27" s="1640"/>
      <c r="J27" s="1640"/>
      <c r="K27" s="1640"/>
      <c r="L27" s="1640"/>
      <c r="M27" s="1640"/>
      <c r="N27" s="1640"/>
      <c r="O27" s="1640"/>
      <c r="P27" s="1640"/>
      <c r="Q27" s="1640"/>
      <c r="R27" s="1640"/>
      <c r="S27" s="1640"/>
    </row>
    <row r="28" spans="1:20">
      <c r="A28" s="1640"/>
      <c r="B28" s="1640"/>
      <c r="C28" s="1640"/>
      <c r="D28" s="1640"/>
      <c r="E28" s="1640"/>
      <c r="F28" s="1640"/>
      <c r="G28" s="1640"/>
      <c r="H28" s="1640"/>
      <c r="I28" s="1640"/>
      <c r="J28" s="1640"/>
      <c r="K28" s="1640"/>
      <c r="L28" s="1640"/>
      <c r="M28" s="1640"/>
      <c r="N28" s="1640"/>
      <c r="O28" s="1640"/>
      <c r="P28" s="1640"/>
      <c r="Q28" s="1640"/>
      <c r="R28" s="1640"/>
      <c r="S28" s="1640"/>
    </row>
    <row r="29" spans="1:20">
      <c r="A29" s="1640"/>
      <c r="B29" s="1640"/>
      <c r="C29" s="1640"/>
      <c r="D29" s="1640"/>
      <c r="E29" s="1640"/>
      <c r="F29" s="1640"/>
      <c r="G29" s="1640"/>
      <c r="H29" s="1640"/>
      <c r="I29" s="1640"/>
      <c r="J29" s="1640"/>
      <c r="K29" s="1640"/>
      <c r="L29" s="1640"/>
      <c r="M29" s="1640"/>
      <c r="N29" s="1640"/>
      <c r="O29" s="1640"/>
      <c r="P29" s="1640"/>
      <c r="Q29" s="1640"/>
      <c r="R29" s="1640"/>
      <c r="S29" s="1640"/>
    </row>
    <row r="30" spans="1:20">
      <c r="A30" s="1640"/>
      <c r="B30" s="1640"/>
      <c r="C30" s="1640"/>
      <c r="D30" s="1640"/>
      <c r="E30" s="1640"/>
      <c r="F30" s="1640"/>
      <c r="G30" s="1640"/>
      <c r="H30" s="1640"/>
      <c r="I30" s="1640"/>
      <c r="J30" s="1640"/>
      <c r="K30" s="1640"/>
      <c r="L30" s="1640"/>
      <c r="M30" s="1640"/>
      <c r="N30" s="1640"/>
      <c r="O30" s="1640"/>
      <c r="P30" s="1640"/>
      <c r="Q30" s="1640"/>
      <c r="R30" s="1640"/>
      <c r="S30" s="1640"/>
    </row>
    <row r="31" spans="1:20">
      <c r="A31" s="1640"/>
      <c r="B31" s="1640"/>
      <c r="C31" s="1640"/>
      <c r="D31" s="1640"/>
      <c r="E31" s="1640"/>
      <c r="F31" s="1640"/>
      <c r="G31" s="1640"/>
      <c r="H31" s="1640"/>
      <c r="I31" s="1640"/>
      <c r="J31" s="1640"/>
      <c r="K31" s="1640"/>
      <c r="L31" s="1640"/>
      <c r="M31" s="1640"/>
      <c r="N31" s="1640"/>
      <c r="O31" s="1640"/>
      <c r="P31" s="1640"/>
      <c r="Q31" s="1640"/>
      <c r="R31" s="1640"/>
      <c r="S31" s="1640"/>
    </row>
    <row r="32" spans="1:20">
      <c r="A32" s="1640"/>
      <c r="B32" s="1640"/>
      <c r="C32" s="1640"/>
      <c r="D32" s="1640"/>
      <c r="E32" s="1640"/>
      <c r="F32" s="1640"/>
      <c r="G32" s="1640"/>
      <c r="H32" s="1640"/>
      <c r="I32" s="1640"/>
      <c r="J32" s="1640"/>
      <c r="K32" s="1640"/>
      <c r="L32" s="1640"/>
      <c r="M32" s="1640"/>
      <c r="N32" s="1640"/>
      <c r="O32" s="1640"/>
      <c r="P32" s="1640"/>
      <c r="Q32" s="1640"/>
      <c r="R32" s="1640"/>
      <c r="S32" s="1640"/>
    </row>
    <row r="33" spans="1:19">
      <c r="A33" s="1640"/>
      <c r="B33" s="1640"/>
      <c r="C33" s="1640"/>
      <c r="D33" s="1640"/>
      <c r="E33" s="1640"/>
      <c r="F33" s="1640"/>
      <c r="G33" s="1640"/>
      <c r="H33" s="1640"/>
      <c r="I33" s="1640"/>
      <c r="J33" s="1640"/>
      <c r="K33" s="1640"/>
      <c r="L33" s="1640"/>
      <c r="M33" s="1640"/>
      <c r="N33" s="1640"/>
      <c r="O33" s="1640"/>
      <c r="P33" s="1640"/>
      <c r="Q33" s="1640"/>
      <c r="R33" s="1640"/>
      <c r="S33" s="1640"/>
    </row>
    <row r="34" spans="1:19">
      <c r="A34" s="1640"/>
      <c r="B34" s="1640"/>
      <c r="C34" s="1640"/>
      <c r="D34" s="1640"/>
      <c r="E34" s="1640"/>
      <c r="F34" s="1640"/>
      <c r="G34" s="1640"/>
      <c r="H34" s="1640"/>
      <c r="I34" s="1640"/>
      <c r="J34" s="1640"/>
      <c r="K34" s="1640"/>
      <c r="L34" s="1640"/>
      <c r="M34" s="1644" t="s">
        <v>3901</v>
      </c>
      <c r="N34" s="1640"/>
      <c r="O34" s="1640"/>
      <c r="P34" s="1640"/>
      <c r="Q34" s="1640"/>
      <c r="R34" s="1640"/>
      <c r="S34" s="1640"/>
    </row>
    <row r="35" spans="1:19">
      <c r="A35" s="1640"/>
      <c r="B35" s="1640"/>
      <c r="C35" s="1640"/>
      <c r="D35" s="1640"/>
      <c r="E35" s="1640"/>
      <c r="F35" s="1640"/>
      <c r="G35" s="1640"/>
      <c r="H35" s="1640"/>
      <c r="I35" s="1640"/>
      <c r="J35" s="1640"/>
      <c r="K35" s="1640"/>
      <c r="L35" s="1640"/>
      <c r="M35" s="1640"/>
      <c r="N35" s="1640"/>
      <c r="O35" s="1640"/>
      <c r="P35" s="1640"/>
      <c r="Q35" s="1640"/>
      <c r="R35" s="1640"/>
      <c r="S35" s="1640"/>
    </row>
    <row r="36" spans="1:19">
      <c r="A36" s="1640"/>
      <c r="B36" s="1640"/>
      <c r="C36" s="1640"/>
      <c r="D36" s="1640"/>
      <c r="E36" s="1640"/>
      <c r="F36" s="1640"/>
      <c r="G36" s="1640"/>
      <c r="H36" s="1640"/>
      <c r="I36" s="1640"/>
      <c r="J36" s="1640"/>
      <c r="K36" s="1640"/>
      <c r="L36" s="1640"/>
      <c r="M36" s="1640"/>
      <c r="N36" s="1640"/>
      <c r="O36" s="1640"/>
      <c r="P36" s="1640"/>
      <c r="Q36" s="1640"/>
      <c r="R36" s="1640"/>
      <c r="S36" s="1640"/>
    </row>
    <row r="37" spans="1:19">
      <c r="A37" s="1640"/>
      <c r="B37" s="1640"/>
      <c r="C37" s="1640"/>
      <c r="D37" s="1640"/>
      <c r="E37" s="1640"/>
      <c r="F37" s="1640"/>
      <c r="G37" s="1640"/>
      <c r="H37" s="1640"/>
      <c r="I37" s="1640"/>
      <c r="J37" s="1640"/>
      <c r="K37" s="1640"/>
      <c r="L37" s="1640"/>
      <c r="M37" s="1640"/>
      <c r="N37" s="1640"/>
      <c r="O37" s="1640"/>
      <c r="P37" s="1640"/>
      <c r="Q37" s="1640"/>
      <c r="R37" s="1640"/>
      <c r="S37" s="1640"/>
    </row>
  </sheetData>
  <sheetProtection password="EF6F" sheet="1" objects="1" scenarios="1"/>
  <mergeCells count="1">
    <mergeCell ref="A3:B3"/>
  </mergeCells>
  <phoneticPr fontId="0" type="noConversion"/>
  <pageMargins left="0.25" right="0.25" top="1" bottom="1"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7" tint="0.59999389629810485"/>
  </sheetPr>
  <dimension ref="A1:X103"/>
  <sheetViews>
    <sheetView showGridLines="0" showRowColHeaders="0" workbookViewId="0"/>
  </sheetViews>
  <sheetFormatPr defaultColWidth="0" defaultRowHeight="12.5" zeroHeight="1"/>
  <cols>
    <col min="1" max="1" width="6.7265625" customWidth="1"/>
    <col min="2" max="2" width="9.453125" customWidth="1"/>
    <col min="3" max="11" width="9.1796875" customWidth="1"/>
    <col min="12" max="12" width="13.453125" customWidth="1"/>
    <col min="13" max="15" width="9.1796875" customWidth="1"/>
  </cols>
  <sheetData>
    <row r="1" spans="2:24">
      <c r="P1" s="5"/>
      <c r="Q1" s="5"/>
      <c r="R1" s="5"/>
      <c r="S1" s="5"/>
      <c r="T1" s="5"/>
      <c r="U1" s="5"/>
      <c r="V1" s="5"/>
      <c r="W1" s="5"/>
      <c r="X1" s="5"/>
    </row>
    <row r="2" spans="2:24">
      <c r="D2" s="285"/>
      <c r="P2" s="5"/>
      <c r="Q2" s="5"/>
      <c r="R2" s="5"/>
      <c r="S2" s="5"/>
      <c r="T2" s="5"/>
      <c r="U2" s="5"/>
      <c r="V2" s="5"/>
      <c r="W2" s="5"/>
      <c r="X2" s="5"/>
    </row>
    <row r="3" spans="2:24" ht="14">
      <c r="B3" s="1736"/>
      <c r="C3" s="1736"/>
      <c r="D3" s="1736"/>
      <c r="P3" s="5"/>
      <c r="Q3" s="5"/>
      <c r="R3" s="5"/>
      <c r="S3" s="5"/>
      <c r="T3" s="5"/>
      <c r="U3" s="5"/>
      <c r="V3" s="5"/>
      <c r="W3" s="5"/>
      <c r="X3" s="5"/>
    </row>
    <row r="4" spans="2:24" ht="13">
      <c r="J4" s="274" t="s">
        <v>3970</v>
      </c>
      <c r="P4" s="5"/>
      <c r="Q4" s="5"/>
      <c r="R4" s="5"/>
      <c r="S4" s="5"/>
      <c r="T4" s="5"/>
      <c r="U4" s="5"/>
      <c r="V4" s="5"/>
      <c r="W4" s="5"/>
      <c r="X4" s="5"/>
    </row>
    <row r="5" spans="2:24" ht="15.5">
      <c r="B5" s="276" t="s">
        <v>3971</v>
      </c>
      <c r="J5" s="216" t="s">
        <v>1</v>
      </c>
      <c r="P5" s="5"/>
      <c r="Q5" s="5"/>
      <c r="R5" s="5"/>
      <c r="S5" s="5"/>
      <c r="T5" s="5"/>
      <c r="U5" s="5"/>
      <c r="V5" s="5"/>
      <c r="W5" s="5"/>
      <c r="X5" s="5"/>
    </row>
    <row r="6" spans="2:24" ht="13.5" thickBot="1">
      <c r="C6" s="277" t="s">
        <v>3972</v>
      </c>
      <c r="P6" s="5"/>
      <c r="Q6" s="5"/>
      <c r="R6" s="5"/>
      <c r="S6" s="5"/>
      <c r="T6" s="5"/>
      <c r="U6" s="5"/>
      <c r="V6" s="5"/>
      <c r="W6" s="5"/>
      <c r="X6" s="5"/>
    </row>
    <row r="7" spans="2:24">
      <c r="J7" s="6" t="s">
        <v>14</v>
      </c>
      <c r="K7" s="6" t="s">
        <v>15</v>
      </c>
      <c r="L7" s="7" t="s">
        <v>3973</v>
      </c>
      <c r="P7" s="5"/>
      <c r="Q7" s="5"/>
      <c r="R7" s="5"/>
      <c r="S7" s="5"/>
      <c r="T7" s="5"/>
      <c r="U7" s="5"/>
      <c r="V7" s="5"/>
      <c r="W7" s="5"/>
      <c r="X7" s="5"/>
    </row>
    <row r="8" spans="2:24" ht="13" thickBot="1">
      <c r="B8" t="s">
        <v>3974</v>
      </c>
      <c r="J8" s="8"/>
      <c r="K8" s="8"/>
      <c r="L8" s="9" t="s">
        <v>3975</v>
      </c>
      <c r="P8" s="5"/>
      <c r="Q8" s="5"/>
      <c r="R8" s="5"/>
      <c r="S8" s="5"/>
      <c r="T8" s="5"/>
      <c r="U8" s="5"/>
      <c r="V8" s="5"/>
      <c r="W8" s="5"/>
      <c r="X8" s="5"/>
    </row>
    <row r="9" spans="2:24" ht="13" thickBot="1">
      <c r="B9" t="s">
        <v>3976</v>
      </c>
      <c r="P9" s="5"/>
      <c r="Q9" s="5"/>
      <c r="R9" s="5"/>
      <c r="S9" s="5"/>
      <c r="T9" s="5"/>
      <c r="U9" s="5"/>
      <c r="V9" s="5"/>
      <c r="W9" s="5"/>
      <c r="X9" s="5"/>
    </row>
    <row r="10" spans="2:24" ht="13.5" thickBot="1">
      <c r="B10" t="s">
        <v>3977</v>
      </c>
      <c r="J10" s="13">
        <v>6</v>
      </c>
      <c r="K10" s="12">
        <v>1</v>
      </c>
      <c r="L10" s="13">
        <v>7.2</v>
      </c>
      <c r="P10" s="5"/>
      <c r="Q10" s="5"/>
      <c r="R10" s="5"/>
      <c r="S10" s="5"/>
      <c r="T10" s="5"/>
      <c r="U10" s="5"/>
      <c r="V10" s="5"/>
      <c r="W10" s="5"/>
      <c r="X10" s="5"/>
    </row>
    <row r="11" spans="2:24">
      <c r="B11" t="s">
        <v>3978</v>
      </c>
      <c r="P11" s="5"/>
      <c r="Q11" s="5"/>
      <c r="R11" s="5"/>
      <c r="S11" s="5"/>
      <c r="T11" s="5"/>
      <c r="U11" s="5"/>
      <c r="V11" s="5"/>
      <c r="W11" s="5"/>
      <c r="X11" s="5"/>
    </row>
    <row r="12" spans="2:24">
      <c r="P12" s="5"/>
      <c r="Q12" s="5"/>
      <c r="R12" s="5"/>
      <c r="S12" s="5"/>
      <c r="T12" s="5"/>
      <c r="U12" s="5"/>
      <c r="V12" s="5"/>
      <c r="W12" s="5"/>
      <c r="X12" s="5"/>
    </row>
    <row r="13" spans="2:24">
      <c r="P13" s="5"/>
      <c r="Q13" s="5"/>
      <c r="R13" s="5"/>
      <c r="S13" s="5"/>
      <c r="T13" s="5"/>
      <c r="U13" s="5"/>
      <c r="V13" s="5"/>
      <c r="W13" s="5"/>
      <c r="X13" s="5"/>
    </row>
    <row r="14" spans="2:24">
      <c r="P14" s="5"/>
      <c r="Q14" s="5"/>
      <c r="R14" s="5"/>
      <c r="S14" s="5"/>
      <c r="T14" s="5"/>
      <c r="U14" s="5"/>
      <c r="V14" s="5"/>
      <c r="W14" s="5"/>
      <c r="X14" s="5"/>
    </row>
    <row r="15" spans="2:24">
      <c r="P15" s="5"/>
      <c r="Q15" s="5"/>
      <c r="R15" s="5"/>
      <c r="S15" s="5"/>
      <c r="T15" s="5"/>
      <c r="U15" s="5"/>
      <c r="V15" s="5"/>
      <c r="W15" s="5"/>
      <c r="X15" s="5"/>
    </row>
    <row r="16" spans="2:24" ht="13">
      <c r="B16" s="274" t="s">
        <v>3979</v>
      </c>
      <c r="P16" s="5"/>
      <c r="Q16" s="5"/>
      <c r="R16" s="5"/>
      <c r="S16" s="5"/>
      <c r="T16" s="5"/>
      <c r="U16" s="5"/>
      <c r="V16" s="5"/>
      <c r="W16" s="5"/>
      <c r="X16" s="5"/>
    </row>
    <row r="17" spans="1:24">
      <c r="P17" s="5"/>
      <c r="Q17" s="5"/>
      <c r="R17" s="5"/>
      <c r="S17" s="5"/>
      <c r="T17" s="5"/>
      <c r="U17" s="5"/>
      <c r="V17" s="5"/>
      <c r="W17" s="5"/>
      <c r="X17" s="5"/>
    </row>
    <row r="18" spans="1:24">
      <c r="B18" t="s">
        <v>3980</v>
      </c>
      <c r="P18" s="5"/>
      <c r="Q18" s="5"/>
      <c r="R18" s="5"/>
      <c r="S18" s="5"/>
      <c r="T18" s="5"/>
      <c r="U18" s="5"/>
      <c r="V18" s="5"/>
      <c r="W18" s="5"/>
      <c r="X18" s="5"/>
    </row>
    <row r="19" spans="1:24">
      <c r="B19" t="s">
        <v>3981</v>
      </c>
      <c r="P19" s="5"/>
      <c r="Q19" s="5"/>
      <c r="R19" s="5"/>
      <c r="S19" s="5"/>
      <c r="T19" s="5"/>
      <c r="U19" s="5"/>
      <c r="V19" s="5"/>
      <c r="W19" s="5"/>
      <c r="X19" s="5"/>
    </row>
    <row r="20" spans="1:24">
      <c r="P20" s="5"/>
      <c r="Q20" s="5"/>
      <c r="R20" s="5"/>
      <c r="S20" s="5"/>
      <c r="T20" s="5"/>
      <c r="U20" s="5"/>
      <c r="V20" s="5"/>
      <c r="W20" s="5"/>
      <c r="X20" s="5"/>
    </row>
    <row r="21" spans="1:24">
      <c r="P21" s="5"/>
      <c r="Q21" s="5"/>
      <c r="R21" s="5"/>
      <c r="S21" s="5"/>
      <c r="T21" s="5"/>
      <c r="U21" s="5"/>
      <c r="V21" s="5"/>
      <c r="W21" s="5"/>
      <c r="X21" s="5"/>
    </row>
    <row r="22" spans="1:24">
      <c r="P22" s="5"/>
      <c r="Q22" s="5"/>
      <c r="R22" s="5"/>
      <c r="S22" s="5"/>
      <c r="T22" s="5"/>
      <c r="U22" s="5"/>
      <c r="V22" s="5"/>
      <c r="W22" s="5"/>
      <c r="X22" s="5"/>
    </row>
    <row r="23" spans="1:24">
      <c r="P23" s="5"/>
      <c r="Q23" s="5"/>
      <c r="R23" s="5"/>
      <c r="S23" s="5"/>
      <c r="T23" s="5"/>
      <c r="U23" s="5"/>
      <c r="V23" s="5"/>
      <c r="W23" s="5"/>
      <c r="X23" s="5"/>
    </row>
    <row r="24" spans="1:24" ht="13">
      <c r="I24" s="277" t="s">
        <v>3982</v>
      </c>
      <c r="P24" s="5"/>
      <c r="Q24" s="5"/>
      <c r="R24" s="5"/>
      <c r="S24" s="5"/>
      <c r="T24" s="5"/>
      <c r="U24" s="5"/>
      <c r="V24" s="5"/>
      <c r="W24" s="5"/>
      <c r="X24" s="5"/>
    </row>
    <row r="25" spans="1:24" ht="13">
      <c r="I25" s="277"/>
      <c r="P25" s="5"/>
      <c r="Q25" s="5"/>
      <c r="R25" s="5"/>
      <c r="S25" s="5"/>
      <c r="T25" s="5"/>
      <c r="U25" s="5"/>
      <c r="V25" s="5"/>
      <c r="W25" s="5"/>
      <c r="X25" s="5"/>
    </row>
    <row r="26" spans="1:24" ht="13">
      <c r="I26" s="277"/>
      <c r="P26" s="5"/>
      <c r="Q26" s="5"/>
      <c r="R26" s="5"/>
      <c r="S26" s="5"/>
      <c r="T26" s="5"/>
      <c r="U26" s="5"/>
      <c r="V26" s="5"/>
      <c r="W26" s="5"/>
      <c r="X26" s="5"/>
    </row>
    <row r="27" spans="1:24">
      <c r="P27" s="5"/>
      <c r="Q27" s="5"/>
      <c r="R27" s="5"/>
      <c r="S27" s="5"/>
      <c r="T27" s="5"/>
      <c r="U27" s="5"/>
      <c r="V27" s="5"/>
      <c r="W27" s="5"/>
      <c r="X27" s="5"/>
    </row>
    <row r="28" spans="1:24" ht="14">
      <c r="B28" s="509"/>
      <c r="P28" s="5"/>
      <c r="Q28" s="5"/>
      <c r="R28" s="5"/>
      <c r="S28" s="5"/>
      <c r="T28" s="5"/>
      <c r="U28" s="5"/>
      <c r="V28" s="5"/>
      <c r="W28" s="5"/>
      <c r="X28" s="5"/>
    </row>
    <row r="29" spans="1:24">
      <c r="P29" s="5"/>
      <c r="Q29" s="5"/>
      <c r="R29" s="5"/>
      <c r="S29" s="5"/>
      <c r="T29" s="5"/>
      <c r="U29" s="5"/>
      <c r="V29" s="5"/>
      <c r="W29" s="5"/>
      <c r="X29" s="5"/>
    </row>
    <row r="30" spans="1:24" ht="13">
      <c r="A30" s="1734"/>
      <c r="B30" s="1729"/>
      <c r="P30" s="5"/>
      <c r="Q30" s="5"/>
      <c r="R30" s="5"/>
      <c r="S30" s="5"/>
      <c r="T30" s="5"/>
      <c r="U30" s="5"/>
      <c r="V30" s="5"/>
      <c r="W30" s="5"/>
      <c r="X30" s="5"/>
    </row>
    <row r="31" spans="1:24" ht="6" customHeight="1">
      <c r="A31" s="1634"/>
      <c r="B31" s="505"/>
      <c r="P31" s="5"/>
      <c r="Q31" s="5"/>
      <c r="R31" s="5"/>
      <c r="S31" s="5"/>
      <c r="T31" s="5"/>
      <c r="U31" s="5"/>
      <c r="V31" s="5"/>
      <c r="W31" s="5"/>
      <c r="X31" s="5"/>
    </row>
    <row r="32" spans="1:24">
      <c r="A32" s="1732"/>
      <c r="B32" s="1735"/>
      <c r="C32" s="1735"/>
      <c r="D32" s="1732"/>
      <c r="E32" s="1733"/>
      <c r="F32" s="1631"/>
      <c r="G32" s="1732"/>
      <c r="H32" s="1732"/>
      <c r="I32" s="508"/>
      <c r="P32" s="5"/>
      <c r="Q32" s="5"/>
      <c r="R32" s="5"/>
      <c r="S32" s="5"/>
      <c r="T32" s="5"/>
      <c r="U32" s="5"/>
      <c r="V32" s="5"/>
      <c r="W32" s="5"/>
      <c r="X32" s="5"/>
    </row>
    <row r="33" spans="1:24">
      <c r="B33" s="1635"/>
      <c r="C33" s="505"/>
      <c r="D33" s="1728"/>
      <c r="E33" s="1729"/>
      <c r="F33" s="505"/>
      <c r="G33" s="1728"/>
      <c r="H33" s="1729"/>
      <c r="P33" s="5"/>
      <c r="Q33" s="5"/>
      <c r="R33" s="5"/>
      <c r="S33" s="5"/>
      <c r="T33" s="5"/>
      <c r="U33" s="5"/>
      <c r="V33" s="5"/>
      <c r="W33" s="5"/>
      <c r="X33" s="5"/>
    </row>
    <row r="34" spans="1:24">
      <c r="A34" s="1730"/>
      <c r="B34" s="1731"/>
      <c r="C34" s="1731"/>
      <c r="D34" s="1728"/>
      <c r="E34" s="1729"/>
      <c r="F34" s="505"/>
      <c r="G34" s="1728"/>
      <c r="H34" s="1729"/>
      <c r="P34" s="5"/>
      <c r="Q34" s="5"/>
      <c r="R34" s="5"/>
      <c r="S34" s="5"/>
      <c r="T34" s="5"/>
      <c r="U34" s="5"/>
      <c r="V34" s="5"/>
      <c r="W34" s="5"/>
      <c r="X34" s="5"/>
    </row>
    <row r="35" spans="1:24">
      <c r="G35" s="1728"/>
      <c r="H35" s="1729"/>
      <c r="P35" s="5"/>
      <c r="Q35" s="5"/>
      <c r="R35" s="5"/>
      <c r="S35" s="5"/>
      <c r="T35" s="5"/>
      <c r="U35" s="5"/>
      <c r="V35" s="5"/>
      <c r="W35" s="5"/>
      <c r="X35" s="5"/>
    </row>
    <row r="36" spans="1:24">
      <c r="G36" s="1632"/>
      <c r="H36" s="505"/>
      <c r="P36" s="5"/>
      <c r="Q36" s="5"/>
      <c r="R36" s="5"/>
      <c r="S36" s="5"/>
      <c r="T36" s="5"/>
      <c r="U36" s="5"/>
      <c r="V36" s="5"/>
      <c r="W36" s="5"/>
      <c r="X36" s="5"/>
    </row>
    <row r="37" spans="1:24">
      <c r="G37" s="1632"/>
      <c r="H37" s="505"/>
      <c r="P37" s="5"/>
      <c r="Q37" s="5"/>
      <c r="R37" s="5"/>
      <c r="S37" s="5"/>
      <c r="T37" s="5"/>
      <c r="U37" s="5"/>
      <c r="V37" s="5"/>
      <c r="W37" s="5"/>
      <c r="X37" s="5"/>
    </row>
    <row r="38" spans="1:24">
      <c r="G38" s="1632"/>
      <c r="H38" s="505"/>
      <c r="P38" s="5"/>
      <c r="Q38" s="5"/>
      <c r="R38" s="5"/>
      <c r="S38" s="5"/>
      <c r="T38" s="5"/>
      <c r="U38" s="5"/>
      <c r="V38" s="5"/>
      <c r="W38" s="5"/>
      <c r="X38" s="5"/>
    </row>
    <row r="39" spans="1:24">
      <c r="G39" s="1632"/>
      <c r="H39" s="505"/>
      <c r="P39" s="5"/>
      <c r="Q39" s="5"/>
      <c r="R39" s="5"/>
      <c r="S39" s="5"/>
      <c r="T39" s="5"/>
      <c r="U39" s="5"/>
      <c r="V39" s="5"/>
      <c r="W39" s="5"/>
      <c r="X39" s="5"/>
    </row>
    <row r="40" spans="1:24">
      <c r="G40" s="1632"/>
      <c r="H40" s="505"/>
      <c r="P40" s="5"/>
      <c r="Q40" s="5"/>
      <c r="R40" s="5"/>
      <c r="S40" s="5"/>
      <c r="T40" s="5"/>
      <c r="U40" s="5"/>
      <c r="V40" s="5"/>
      <c r="W40" s="5"/>
      <c r="X40" s="5"/>
    </row>
    <row r="41" spans="1:24" ht="13">
      <c r="G41" s="1632"/>
      <c r="H41" s="510"/>
      <c r="P41" s="5"/>
      <c r="Q41" s="5"/>
      <c r="R41" s="5"/>
      <c r="S41" s="5"/>
      <c r="T41" s="5"/>
      <c r="U41" s="5"/>
      <c r="V41" s="5"/>
      <c r="W41" s="5"/>
      <c r="X41" s="5"/>
    </row>
    <row r="42" spans="1:24">
      <c r="P42" s="5"/>
      <c r="Q42" s="5"/>
      <c r="R42" s="5"/>
      <c r="S42" s="5"/>
      <c r="T42" s="5"/>
      <c r="U42" s="5"/>
      <c r="V42" s="5"/>
      <c r="W42" s="5"/>
      <c r="X42" s="5"/>
    </row>
    <row r="43" spans="1:24" ht="13">
      <c r="A43" s="1734"/>
      <c r="B43" s="1729"/>
      <c r="P43" s="5"/>
      <c r="Q43" s="5"/>
      <c r="R43" s="5"/>
      <c r="S43" s="5"/>
      <c r="T43" s="5"/>
      <c r="U43" s="5"/>
      <c r="V43" s="5"/>
      <c r="W43" s="5"/>
      <c r="X43" s="5"/>
    </row>
    <row r="44" spans="1:24" ht="6" customHeight="1">
      <c r="A44" s="1634"/>
      <c r="B44" s="505"/>
      <c r="P44" s="5"/>
      <c r="Q44" s="5"/>
      <c r="R44" s="5"/>
      <c r="S44" s="5"/>
      <c r="T44" s="5"/>
      <c r="U44" s="5"/>
      <c r="V44" s="5"/>
      <c r="W44" s="5"/>
      <c r="X44" s="5"/>
    </row>
    <row r="45" spans="1:24">
      <c r="A45" s="1732"/>
      <c r="B45" s="1735"/>
      <c r="C45" s="1735"/>
      <c r="D45" s="1732"/>
      <c r="E45" s="1733"/>
      <c r="F45" s="1631"/>
      <c r="G45" s="1732"/>
      <c r="H45" s="1732"/>
      <c r="I45" s="508"/>
      <c r="P45" s="5"/>
      <c r="Q45" s="5"/>
      <c r="R45" s="5"/>
      <c r="S45" s="5"/>
      <c r="T45" s="5"/>
      <c r="U45" s="5"/>
      <c r="V45" s="5"/>
      <c r="W45" s="5"/>
      <c r="X45" s="5"/>
    </row>
    <row r="46" spans="1:24">
      <c r="B46" s="1635"/>
      <c r="C46" s="505"/>
      <c r="D46" s="1728"/>
      <c r="E46" s="1729"/>
      <c r="F46" s="505"/>
      <c r="G46" s="1728"/>
      <c r="H46" s="1729"/>
      <c r="P46" s="5"/>
      <c r="Q46" s="5"/>
      <c r="R46" s="5"/>
      <c r="S46" s="5"/>
      <c r="T46" s="5"/>
      <c r="U46" s="5"/>
      <c r="V46" s="5"/>
      <c r="W46" s="5"/>
      <c r="X46" s="5"/>
    </row>
    <row r="47" spans="1:24">
      <c r="A47" s="1730"/>
      <c r="B47" s="1731"/>
      <c r="C47" s="1731"/>
      <c r="D47" s="1728"/>
      <c r="E47" s="1729"/>
      <c r="F47" s="505"/>
      <c r="G47" s="1728"/>
      <c r="H47" s="1729"/>
      <c r="P47" s="5"/>
      <c r="Q47" s="5"/>
      <c r="R47" s="5"/>
      <c r="S47" s="5"/>
      <c r="T47" s="5"/>
      <c r="U47" s="5"/>
      <c r="V47" s="5"/>
      <c r="W47" s="5"/>
      <c r="X47" s="5"/>
    </row>
    <row r="48" spans="1:24">
      <c r="G48" s="1728"/>
      <c r="H48" s="1729"/>
      <c r="P48" s="5"/>
      <c r="Q48" s="5"/>
      <c r="R48" s="5"/>
      <c r="S48" s="5"/>
      <c r="T48" s="5"/>
      <c r="U48" s="5"/>
      <c r="V48" s="5"/>
      <c r="W48" s="5"/>
      <c r="X48" s="5"/>
    </row>
    <row r="49" spans="1:24">
      <c r="P49" s="5"/>
      <c r="Q49" s="5"/>
      <c r="R49" s="5"/>
      <c r="S49" s="5"/>
      <c r="T49" s="5"/>
      <c r="U49" s="5"/>
      <c r="V49" s="5"/>
      <c r="W49" s="5"/>
      <c r="X49" s="5"/>
    </row>
    <row r="50" spans="1:24">
      <c r="P50" s="5"/>
      <c r="Q50" s="5"/>
      <c r="R50" s="5"/>
      <c r="S50" s="5"/>
      <c r="T50" s="5"/>
      <c r="U50" s="5"/>
      <c r="V50" s="5"/>
      <c r="W50" s="5"/>
      <c r="X50" s="5"/>
    </row>
    <row r="51" spans="1:24">
      <c r="P51" s="5"/>
      <c r="Q51" s="5"/>
      <c r="R51" s="5"/>
      <c r="S51" s="5"/>
      <c r="T51" s="5"/>
      <c r="U51" s="5"/>
      <c r="V51" s="5"/>
      <c r="W51" s="5"/>
      <c r="X51" s="5"/>
    </row>
    <row r="52" spans="1:24">
      <c r="P52" s="5"/>
      <c r="Q52" s="5"/>
      <c r="R52" s="5"/>
      <c r="S52" s="5"/>
      <c r="T52" s="5"/>
      <c r="U52" s="5"/>
      <c r="V52" s="5"/>
      <c r="W52" s="5"/>
      <c r="X52" s="5"/>
    </row>
    <row r="53" spans="1:24">
      <c r="P53" s="5"/>
      <c r="Q53" s="5"/>
      <c r="R53" s="5"/>
      <c r="S53" s="5"/>
      <c r="T53" s="5"/>
      <c r="U53" s="5"/>
      <c r="V53" s="5"/>
      <c r="W53" s="5"/>
      <c r="X53" s="5"/>
    </row>
    <row r="54" spans="1:24">
      <c r="P54" s="5"/>
      <c r="Q54" s="5"/>
      <c r="R54" s="5"/>
      <c r="S54" s="5"/>
      <c r="T54" s="5"/>
      <c r="U54" s="5"/>
      <c r="V54" s="5"/>
      <c r="W54" s="5"/>
      <c r="X54" s="5"/>
    </row>
    <row r="55" spans="1:24" ht="13">
      <c r="H55" s="510"/>
      <c r="P55" s="5"/>
      <c r="Q55" s="5"/>
      <c r="R55" s="5"/>
      <c r="S55" s="5"/>
      <c r="T55" s="5"/>
      <c r="U55" s="5"/>
      <c r="V55" s="5"/>
      <c r="W55" s="5"/>
      <c r="X55" s="5"/>
    </row>
    <row r="56" spans="1:24">
      <c r="P56" s="5"/>
      <c r="Q56" s="5"/>
      <c r="R56" s="5"/>
      <c r="S56" s="5"/>
      <c r="T56" s="5"/>
      <c r="U56" s="5"/>
      <c r="V56" s="5"/>
      <c r="W56" s="5"/>
      <c r="X56" s="5"/>
    </row>
    <row r="57" spans="1:24">
      <c r="B57" s="507"/>
      <c r="P57" s="5"/>
      <c r="Q57" s="5"/>
      <c r="R57" s="5"/>
      <c r="S57" s="5"/>
      <c r="T57" s="5"/>
      <c r="U57" s="5"/>
      <c r="V57" s="5"/>
      <c r="W57" s="5"/>
      <c r="X57" s="5"/>
    </row>
    <row r="58" spans="1:24">
      <c r="P58" s="5"/>
      <c r="Q58" s="5"/>
      <c r="R58" s="5"/>
      <c r="S58" s="5"/>
      <c r="T58" s="5"/>
      <c r="U58" s="5"/>
      <c r="V58" s="5"/>
      <c r="W58" s="5"/>
      <c r="X58" s="5"/>
    </row>
    <row r="59" spans="1:24">
      <c r="P59" s="5"/>
      <c r="Q59" s="5"/>
      <c r="R59" s="5"/>
      <c r="S59" s="5"/>
      <c r="T59" s="5"/>
      <c r="U59" s="5"/>
      <c r="V59" s="5"/>
      <c r="W59" s="5"/>
      <c r="X59" s="5"/>
    </row>
    <row r="60" spans="1:24">
      <c r="P60" s="5"/>
      <c r="Q60" s="5"/>
      <c r="R60" s="5"/>
      <c r="S60" s="5"/>
      <c r="T60" s="5"/>
      <c r="U60" s="5"/>
      <c r="V60" s="5"/>
      <c r="W60" s="5"/>
      <c r="X60" s="5"/>
    </row>
    <row r="61" spans="1:24">
      <c r="P61" s="5"/>
      <c r="Q61" s="5"/>
      <c r="R61" s="5"/>
      <c r="S61" s="5"/>
      <c r="T61" s="5"/>
      <c r="U61" s="5"/>
      <c r="V61" s="5"/>
      <c r="W61" s="5"/>
      <c r="X61" s="5"/>
    </row>
    <row r="62" spans="1:24">
      <c r="P62" s="5"/>
      <c r="Q62" s="5"/>
      <c r="R62" s="5"/>
      <c r="S62" s="5"/>
      <c r="T62" s="5"/>
      <c r="U62" s="5"/>
      <c r="V62" s="5"/>
      <c r="W62" s="5"/>
      <c r="X62" s="5"/>
    </row>
    <row r="63" spans="1:24">
      <c r="A63" s="506"/>
      <c r="B63" s="506"/>
      <c r="C63" s="506"/>
      <c r="D63" s="506"/>
      <c r="E63" s="506"/>
      <c r="F63" s="506"/>
      <c r="G63" s="506"/>
      <c r="H63" s="506"/>
      <c r="I63" s="506"/>
      <c r="J63" s="506"/>
      <c r="K63" s="506"/>
      <c r="L63" s="506"/>
      <c r="M63" s="506"/>
      <c r="N63" s="506"/>
      <c r="O63" s="506"/>
      <c r="P63" s="5"/>
      <c r="Q63" s="5"/>
      <c r="R63" s="5"/>
      <c r="S63" s="5"/>
      <c r="T63" s="5"/>
      <c r="U63" s="5"/>
      <c r="V63" s="5"/>
      <c r="W63" s="5"/>
      <c r="X63" s="5"/>
    </row>
    <row r="64" spans="1:24">
      <c r="P64" s="5"/>
      <c r="Q64" s="5"/>
      <c r="R64" s="5"/>
      <c r="S64" s="5"/>
      <c r="T64" s="5"/>
      <c r="U64" s="5"/>
      <c r="V64" s="5"/>
      <c r="W64" s="5"/>
      <c r="X64" s="5"/>
    </row>
    <row r="65" spans="2:24">
      <c r="P65" s="5"/>
      <c r="Q65" s="5"/>
      <c r="R65" s="5"/>
      <c r="S65" s="5"/>
      <c r="T65" s="5"/>
      <c r="U65" s="5"/>
      <c r="V65" s="5"/>
      <c r="W65" s="5"/>
      <c r="X65" s="5"/>
    </row>
    <row r="66" spans="2:24">
      <c r="N66" s="469" t="s">
        <v>3983</v>
      </c>
      <c r="P66" s="5"/>
      <c r="Q66" s="5"/>
      <c r="R66" s="5"/>
      <c r="S66" s="5"/>
      <c r="T66" s="5"/>
      <c r="U66" s="5"/>
      <c r="V66" s="5"/>
      <c r="W66" s="5"/>
      <c r="X66" s="5"/>
    </row>
    <row r="67" spans="2:24">
      <c r="P67" s="5"/>
      <c r="Q67" s="5"/>
      <c r="R67" s="5"/>
      <c r="S67" s="5"/>
      <c r="T67" s="5"/>
      <c r="U67" s="5"/>
      <c r="V67" s="5"/>
      <c r="W67" s="5"/>
      <c r="X67" s="5"/>
    </row>
    <row r="68" spans="2:24">
      <c r="P68" s="5"/>
      <c r="Q68" s="5"/>
      <c r="R68" s="5"/>
      <c r="S68" s="5"/>
      <c r="T68" s="5"/>
      <c r="U68" s="5"/>
      <c r="V68" s="5"/>
      <c r="W68" s="5"/>
      <c r="X68" s="5"/>
    </row>
    <row r="69" spans="2:24" hidden="1">
      <c r="B69" s="5"/>
      <c r="C69" s="5"/>
      <c r="D69" s="5"/>
      <c r="E69" s="5"/>
      <c r="F69" s="5"/>
      <c r="G69" s="5"/>
      <c r="H69" s="5"/>
      <c r="I69" s="5"/>
      <c r="J69" s="5"/>
      <c r="K69" s="5"/>
      <c r="L69" s="5"/>
      <c r="P69" s="5"/>
      <c r="Q69" s="5"/>
      <c r="R69" s="5"/>
      <c r="S69" s="5"/>
      <c r="T69" s="5"/>
      <c r="U69" s="5"/>
      <c r="V69" s="5"/>
      <c r="W69" s="5"/>
      <c r="X69" s="5"/>
    </row>
    <row r="70" spans="2:24" hidden="1">
      <c r="B70" s="5"/>
      <c r="C70" s="5"/>
      <c r="D70" s="5"/>
      <c r="E70" s="5"/>
      <c r="F70" s="5"/>
      <c r="G70" s="5"/>
      <c r="H70" s="5"/>
      <c r="I70" s="5"/>
      <c r="J70" s="5"/>
      <c r="K70" s="5"/>
      <c r="L70" s="5"/>
      <c r="P70" s="5"/>
      <c r="Q70" s="5"/>
      <c r="R70" s="5"/>
      <c r="S70" s="5"/>
      <c r="T70" s="5"/>
      <c r="U70" s="5"/>
      <c r="V70" s="5"/>
      <c r="W70" s="5"/>
      <c r="X70" s="5"/>
    </row>
    <row r="71" spans="2:24" hidden="1">
      <c r="B71" s="5"/>
      <c r="C71" s="5"/>
      <c r="D71" s="5"/>
      <c r="E71" s="5"/>
      <c r="F71" s="5"/>
      <c r="G71" s="5"/>
      <c r="H71" s="5"/>
      <c r="I71" s="5"/>
      <c r="J71" s="5"/>
      <c r="K71" s="5"/>
      <c r="L71" s="5"/>
      <c r="P71" s="5"/>
      <c r="Q71" s="5"/>
      <c r="R71" s="5"/>
      <c r="S71" s="5"/>
      <c r="T71" s="5"/>
      <c r="U71" s="5"/>
      <c r="V71" s="5"/>
      <c r="W71" s="5"/>
      <c r="X71" s="5"/>
    </row>
    <row r="72" spans="2:24" hidden="1">
      <c r="B72" s="5"/>
      <c r="C72" s="5"/>
      <c r="D72" s="5"/>
      <c r="E72" s="5"/>
      <c r="F72" s="5"/>
      <c r="G72" s="5"/>
      <c r="H72" s="5"/>
      <c r="I72" s="5"/>
      <c r="J72" s="5"/>
      <c r="K72" s="5"/>
      <c r="L72" s="5"/>
      <c r="P72" s="5"/>
      <c r="Q72" s="5"/>
      <c r="R72" s="5"/>
      <c r="S72" s="5"/>
      <c r="T72" s="5"/>
      <c r="U72" s="5"/>
      <c r="V72" s="5"/>
      <c r="W72" s="5"/>
      <c r="X72" s="5"/>
    </row>
    <row r="73" spans="2:24" hidden="1">
      <c r="B73" s="5"/>
      <c r="C73" s="5"/>
      <c r="D73" s="5"/>
      <c r="E73" s="5"/>
      <c r="F73" s="5"/>
      <c r="G73" s="5"/>
      <c r="H73" s="5"/>
      <c r="I73" s="5"/>
      <c r="J73" s="5"/>
      <c r="K73" s="5"/>
      <c r="L73" s="5"/>
      <c r="P73" s="5"/>
      <c r="Q73" s="5"/>
      <c r="R73" s="5"/>
      <c r="S73" s="5"/>
      <c r="T73" s="5"/>
      <c r="U73" s="5"/>
      <c r="V73" s="5"/>
      <c r="W73" s="5"/>
      <c r="X73" s="5"/>
    </row>
    <row r="74" spans="2:24" hidden="1">
      <c r="B74" s="5"/>
      <c r="C74" s="5"/>
      <c r="D74" s="5"/>
      <c r="E74" s="5"/>
      <c r="F74" s="5"/>
      <c r="G74" s="5"/>
      <c r="H74" s="5"/>
      <c r="I74" s="5"/>
      <c r="J74" s="5"/>
      <c r="K74" s="5"/>
      <c r="L74" s="5"/>
      <c r="P74" s="5"/>
      <c r="Q74" s="5"/>
      <c r="R74" s="5"/>
      <c r="S74" s="5"/>
      <c r="T74" s="5"/>
      <c r="U74" s="5"/>
      <c r="V74" s="5"/>
      <c r="W74" s="5"/>
      <c r="X74" s="5"/>
    </row>
    <row r="75" spans="2:24" hidden="1">
      <c r="B75" s="5"/>
      <c r="C75" s="5"/>
      <c r="D75" s="5"/>
      <c r="E75" s="5"/>
      <c r="F75" s="5"/>
      <c r="G75" s="5"/>
      <c r="H75" s="5"/>
      <c r="I75" s="5"/>
      <c r="J75" s="5"/>
      <c r="K75" s="5"/>
      <c r="L75" s="5"/>
      <c r="P75" s="5"/>
      <c r="Q75" s="5"/>
      <c r="R75" s="5"/>
      <c r="S75" s="5"/>
      <c r="T75" s="5"/>
      <c r="U75" s="5"/>
      <c r="V75" s="5"/>
      <c r="W75" s="5"/>
      <c r="X75" s="5"/>
    </row>
    <row r="76" spans="2:24" hidden="1">
      <c r="B76" s="5"/>
      <c r="C76" s="5"/>
      <c r="D76" s="5"/>
      <c r="E76" s="5"/>
      <c r="F76" s="5"/>
      <c r="G76" s="5"/>
      <c r="H76" s="5"/>
      <c r="I76" s="5"/>
      <c r="J76" s="5"/>
      <c r="K76" s="5"/>
      <c r="L76" s="5"/>
      <c r="P76" s="5"/>
      <c r="Q76" s="5"/>
      <c r="R76" s="5"/>
      <c r="S76" s="5"/>
      <c r="T76" s="5"/>
      <c r="U76" s="5"/>
      <c r="V76" s="5"/>
      <c r="W76" s="5"/>
      <c r="X76" s="5"/>
    </row>
    <row r="77" spans="2:24" hidden="1">
      <c r="B77" s="5"/>
      <c r="C77" s="5"/>
      <c r="D77" s="5"/>
      <c r="E77" s="5"/>
      <c r="F77" s="5"/>
      <c r="G77" s="5"/>
      <c r="H77" s="5"/>
      <c r="I77" s="5"/>
      <c r="J77" s="5"/>
      <c r="K77" s="5"/>
      <c r="L77" s="5"/>
      <c r="P77" s="5"/>
      <c r="Q77" s="5"/>
      <c r="R77" s="5"/>
      <c r="S77" s="5"/>
      <c r="T77" s="5"/>
      <c r="U77" s="5"/>
      <c r="V77" s="5"/>
      <c r="W77" s="5"/>
      <c r="X77" s="5"/>
    </row>
    <row r="78" spans="2:24" hidden="1">
      <c r="B78" s="5"/>
      <c r="C78" s="5"/>
      <c r="D78" s="5"/>
      <c r="E78" s="5"/>
      <c r="F78" s="5"/>
      <c r="G78" s="5"/>
      <c r="H78" s="5"/>
      <c r="I78" s="5"/>
      <c r="J78" s="5"/>
      <c r="K78" s="5"/>
      <c r="L78" s="5"/>
      <c r="P78" s="5"/>
      <c r="Q78" s="5"/>
      <c r="R78" s="5"/>
      <c r="S78" s="5"/>
      <c r="T78" s="5"/>
      <c r="U78" s="5"/>
      <c r="V78" s="5"/>
      <c r="W78" s="5"/>
      <c r="X78" s="5"/>
    </row>
    <row r="79" spans="2:24" hidden="1">
      <c r="B79" s="5"/>
      <c r="C79" s="5"/>
      <c r="D79" s="5"/>
      <c r="E79" s="5"/>
      <c r="F79" s="5"/>
      <c r="G79" s="5"/>
      <c r="H79" s="5"/>
      <c r="I79" s="5"/>
      <c r="J79" s="5"/>
      <c r="K79" s="5"/>
      <c r="L79" s="5"/>
      <c r="P79" s="5"/>
      <c r="Q79" s="5"/>
      <c r="R79" s="5"/>
      <c r="S79" s="5"/>
      <c r="T79" s="5"/>
      <c r="U79" s="5"/>
      <c r="V79" s="5"/>
      <c r="W79" s="5"/>
      <c r="X79" s="5"/>
    </row>
    <row r="80" spans="2:24" hidden="1">
      <c r="B80" s="5"/>
      <c r="C80" s="5"/>
      <c r="D80" s="5"/>
      <c r="E80" s="5"/>
      <c r="F80" s="5"/>
      <c r="G80" s="5"/>
      <c r="H80" s="5"/>
      <c r="I80" s="5"/>
      <c r="J80" s="5"/>
      <c r="K80" s="5"/>
      <c r="L80" s="5"/>
      <c r="P80" s="5"/>
      <c r="Q80" s="5"/>
      <c r="R80" s="5"/>
      <c r="S80" s="5"/>
      <c r="T80" s="5"/>
      <c r="U80" s="5"/>
      <c r="V80" s="5"/>
      <c r="W80" s="5"/>
      <c r="X80" s="5"/>
    </row>
    <row r="81" spans="2:24" hidden="1">
      <c r="B81" s="5"/>
      <c r="C81" s="5"/>
      <c r="D81" s="5"/>
      <c r="E81" s="5"/>
      <c r="F81" s="5"/>
      <c r="G81" s="5"/>
      <c r="H81" s="5"/>
      <c r="I81" s="5"/>
      <c r="J81" s="5"/>
      <c r="K81" s="5"/>
      <c r="L81" s="5"/>
      <c r="P81" s="5"/>
      <c r="Q81" s="5"/>
      <c r="R81" s="5"/>
      <c r="S81" s="5"/>
      <c r="T81" s="5"/>
      <c r="U81" s="5"/>
      <c r="V81" s="5"/>
      <c r="W81" s="5"/>
      <c r="X81" s="5"/>
    </row>
    <row r="82" spans="2:24" hidden="1">
      <c r="B82" s="5"/>
      <c r="C82" s="5"/>
      <c r="D82" s="5"/>
      <c r="E82" s="5"/>
      <c r="F82" s="5"/>
      <c r="G82" s="5"/>
      <c r="H82" s="5"/>
      <c r="I82" s="5"/>
      <c r="J82" s="5"/>
      <c r="K82" s="5"/>
      <c r="L82" s="5"/>
      <c r="P82" s="5"/>
      <c r="Q82" s="5"/>
      <c r="R82" s="5"/>
      <c r="S82" s="5"/>
      <c r="T82" s="5"/>
      <c r="U82" s="5"/>
      <c r="V82" s="5"/>
      <c r="W82" s="5"/>
      <c r="X82" s="5"/>
    </row>
    <row r="83" spans="2:24" hidden="1">
      <c r="B83" s="5"/>
      <c r="C83" s="5"/>
      <c r="D83" s="5"/>
      <c r="E83" s="5"/>
      <c r="F83" s="5"/>
      <c r="G83" s="5"/>
      <c r="H83" s="5"/>
      <c r="I83" s="5"/>
      <c r="J83" s="5"/>
      <c r="K83" s="5"/>
      <c r="L83" s="5"/>
      <c r="P83" s="5"/>
      <c r="Q83" s="5"/>
      <c r="R83" s="5"/>
      <c r="S83" s="5"/>
      <c r="T83" s="5"/>
      <c r="U83" s="5"/>
      <c r="V83" s="5"/>
      <c r="W83" s="5"/>
      <c r="X83" s="5"/>
    </row>
    <row r="84" spans="2:24" hidden="1">
      <c r="B84" s="5"/>
      <c r="C84" s="5"/>
      <c r="D84" s="5"/>
      <c r="E84" s="5"/>
      <c r="F84" s="5"/>
      <c r="G84" s="5"/>
      <c r="H84" s="5"/>
      <c r="I84" s="5"/>
      <c r="J84" s="5"/>
      <c r="K84" s="5"/>
      <c r="L84" s="5"/>
      <c r="P84" s="5"/>
      <c r="Q84" s="5"/>
      <c r="R84" s="5"/>
      <c r="S84" s="5"/>
      <c r="T84" s="5"/>
      <c r="U84" s="5"/>
      <c r="V84" s="5"/>
      <c r="W84" s="5"/>
      <c r="X84" s="5"/>
    </row>
    <row r="85" spans="2:24" hidden="1">
      <c r="B85" s="5"/>
      <c r="C85" s="5"/>
      <c r="D85" s="5"/>
      <c r="E85" s="5"/>
      <c r="F85" s="5"/>
      <c r="G85" s="5"/>
      <c r="H85" s="5"/>
      <c r="I85" s="5"/>
      <c r="J85" s="5"/>
      <c r="K85" s="5"/>
      <c r="L85" s="5"/>
      <c r="P85" s="5"/>
      <c r="Q85" s="5"/>
      <c r="R85" s="5"/>
      <c r="S85" s="5"/>
      <c r="T85" s="5"/>
      <c r="U85" s="5"/>
      <c r="V85" s="5"/>
      <c r="W85" s="5"/>
      <c r="X85" s="5"/>
    </row>
    <row r="86" spans="2:24" hidden="1">
      <c r="B86" s="5"/>
      <c r="C86" s="5"/>
      <c r="D86" s="5"/>
      <c r="E86" s="5"/>
      <c r="F86" s="5"/>
      <c r="G86" s="5"/>
      <c r="H86" s="5"/>
      <c r="I86" s="5"/>
      <c r="J86" s="5"/>
      <c r="K86" s="5"/>
      <c r="L86" s="5"/>
      <c r="P86" s="5"/>
      <c r="Q86" s="5"/>
      <c r="R86" s="5"/>
      <c r="S86" s="5"/>
      <c r="T86" s="5"/>
      <c r="U86" s="5"/>
      <c r="V86" s="5"/>
      <c r="W86" s="5"/>
      <c r="X86" s="5"/>
    </row>
    <row r="87" spans="2:24" hidden="1">
      <c r="B87" s="5"/>
      <c r="C87" s="5"/>
      <c r="D87" s="5"/>
      <c r="E87" s="5"/>
      <c r="F87" s="5"/>
      <c r="G87" s="5"/>
      <c r="H87" s="5"/>
      <c r="I87" s="5"/>
      <c r="J87" s="5"/>
      <c r="K87" s="5"/>
      <c r="L87" s="5"/>
      <c r="P87" s="5"/>
      <c r="Q87" s="5"/>
      <c r="R87" s="5"/>
      <c r="S87" s="5"/>
      <c r="T87" s="5"/>
      <c r="U87" s="5"/>
      <c r="V87" s="5"/>
      <c r="W87" s="5"/>
      <c r="X87" s="5"/>
    </row>
    <row r="88" spans="2:24" hidden="1">
      <c r="B88" s="5"/>
      <c r="C88" s="5"/>
      <c r="D88" s="5"/>
      <c r="E88" s="5"/>
      <c r="F88" s="5"/>
      <c r="G88" s="5"/>
      <c r="H88" s="5"/>
      <c r="I88" s="5"/>
      <c r="J88" s="5"/>
      <c r="K88" s="5"/>
      <c r="L88" s="5"/>
      <c r="P88" s="5"/>
      <c r="Q88" s="5"/>
      <c r="R88" s="5"/>
      <c r="S88" s="5"/>
      <c r="T88" s="5"/>
      <c r="U88" s="5"/>
      <c r="V88" s="5"/>
      <c r="W88" s="5"/>
      <c r="X88" s="5"/>
    </row>
    <row r="89" spans="2:24" hidden="1">
      <c r="B89" s="5"/>
      <c r="C89" s="5"/>
      <c r="D89" s="5"/>
      <c r="E89" s="5"/>
      <c r="F89" s="5"/>
      <c r="G89" s="5"/>
      <c r="H89" s="5"/>
      <c r="I89" s="5"/>
      <c r="J89" s="5"/>
      <c r="K89" s="5"/>
      <c r="L89" s="5"/>
      <c r="P89" s="5"/>
      <c r="Q89" s="5"/>
      <c r="R89" s="5"/>
      <c r="S89" s="5"/>
      <c r="T89" s="5"/>
      <c r="U89" s="5"/>
      <c r="V89" s="5"/>
      <c r="W89" s="5"/>
      <c r="X89" s="5"/>
    </row>
    <row r="90" spans="2:24" hidden="1">
      <c r="B90" s="5"/>
      <c r="C90" s="5"/>
      <c r="D90" s="5"/>
      <c r="E90" s="5"/>
      <c r="F90" s="5"/>
      <c r="G90" s="5"/>
      <c r="H90" s="5"/>
      <c r="I90" s="5"/>
      <c r="J90" s="5"/>
      <c r="K90" s="5"/>
      <c r="L90" s="5"/>
      <c r="P90" s="5"/>
      <c r="Q90" s="5"/>
      <c r="R90" s="5"/>
      <c r="S90" s="5"/>
      <c r="T90" s="5"/>
      <c r="U90" s="5"/>
      <c r="V90" s="5"/>
      <c r="W90" s="5"/>
      <c r="X90" s="5"/>
    </row>
    <row r="91" spans="2:24" hidden="1">
      <c r="B91" s="5"/>
      <c r="C91" s="5"/>
      <c r="D91" s="5"/>
      <c r="E91" s="5"/>
      <c r="F91" s="5"/>
      <c r="G91" s="5"/>
      <c r="H91" s="5"/>
      <c r="I91" s="5"/>
      <c r="J91" s="5"/>
      <c r="K91" s="5"/>
      <c r="L91" s="5"/>
      <c r="P91" s="5"/>
      <c r="Q91" s="5"/>
      <c r="R91" s="5"/>
      <c r="S91" s="5"/>
      <c r="T91" s="5"/>
      <c r="U91" s="5"/>
      <c r="V91" s="5"/>
      <c r="W91" s="5"/>
      <c r="X91" s="5"/>
    </row>
    <row r="92" spans="2:24" hidden="1">
      <c r="B92" s="5"/>
      <c r="C92" s="5"/>
      <c r="D92" s="5"/>
      <c r="E92" s="5"/>
      <c r="F92" s="5"/>
      <c r="G92" s="5"/>
      <c r="H92" s="5"/>
      <c r="I92" s="5"/>
      <c r="J92" s="5"/>
      <c r="K92" s="5"/>
      <c r="L92" s="5"/>
      <c r="P92" s="5"/>
      <c r="Q92" s="5"/>
      <c r="R92" s="5"/>
      <c r="S92" s="5"/>
      <c r="T92" s="5"/>
      <c r="U92" s="5"/>
      <c r="V92" s="5"/>
      <c r="W92" s="5"/>
      <c r="X92" s="5"/>
    </row>
    <row r="93" spans="2:24" hidden="1">
      <c r="B93" s="5"/>
      <c r="C93" s="5"/>
      <c r="D93" s="5"/>
      <c r="E93" s="5"/>
      <c r="F93" s="5"/>
      <c r="G93" s="5"/>
      <c r="H93" s="5"/>
      <c r="I93" s="5"/>
      <c r="J93" s="5"/>
      <c r="K93" s="5"/>
      <c r="L93" s="5"/>
      <c r="P93" s="5"/>
      <c r="Q93" s="5"/>
      <c r="R93" s="5"/>
      <c r="S93" s="5"/>
      <c r="T93" s="5"/>
      <c r="U93" s="5"/>
      <c r="V93" s="5"/>
      <c r="W93" s="5"/>
      <c r="X93" s="5"/>
    </row>
    <row r="94" spans="2:24" hidden="1">
      <c r="B94" s="5"/>
      <c r="C94" s="5"/>
      <c r="D94" s="5"/>
      <c r="E94" s="5"/>
      <c r="F94" s="5"/>
      <c r="G94" s="5"/>
      <c r="H94" s="5"/>
      <c r="I94" s="5"/>
      <c r="J94" s="5"/>
      <c r="K94" s="5"/>
      <c r="L94" s="5"/>
      <c r="P94" s="5"/>
      <c r="Q94" s="5"/>
      <c r="R94" s="5"/>
      <c r="S94" s="5"/>
      <c r="T94" s="5"/>
      <c r="U94" s="5"/>
      <c r="V94" s="5"/>
      <c r="W94" s="5"/>
      <c r="X94" s="5"/>
    </row>
    <row r="95" spans="2:24" hidden="1">
      <c r="B95" s="5"/>
      <c r="C95" s="5"/>
      <c r="D95" s="5"/>
      <c r="E95" s="5"/>
      <c r="F95" s="5"/>
      <c r="G95" s="5"/>
      <c r="H95" s="5"/>
      <c r="I95" s="5"/>
      <c r="J95" s="5"/>
      <c r="K95" s="5"/>
      <c r="L95" s="5"/>
      <c r="P95" s="5"/>
      <c r="Q95" s="5"/>
      <c r="R95" s="5"/>
      <c r="S95" s="5"/>
      <c r="T95" s="5"/>
      <c r="U95" s="5"/>
      <c r="V95" s="5"/>
      <c r="W95" s="5"/>
      <c r="X95" s="5"/>
    </row>
    <row r="96" spans="2:24" hidden="1">
      <c r="B96" s="5"/>
      <c r="C96" s="5"/>
      <c r="D96" s="5"/>
      <c r="E96" s="5"/>
      <c r="F96" s="5"/>
      <c r="G96" s="5"/>
      <c r="H96" s="5"/>
      <c r="I96" s="5"/>
      <c r="J96" s="5"/>
      <c r="K96" s="5"/>
      <c r="L96" s="5"/>
      <c r="P96" s="5"/>
      <c r="Q96" s="5"/>
      <c r="R96" s="5"/>
      <c r="S96" s="5"/>
      <c r="T96" s="5"/>
      <c r="U96" s="5"/>
      <c r="V96" s="5"/>
      <c r="W96" s="5"/>
      <c r="X96" s="5"/>
    </row>
    <row r="97" spans="2:24" hidden="1">
      <c r="B97" s="5"/>
      <c r="C97" s="5"/>
      <c r="D97" s="5"/>
      <c r="E97" s="5"/>
      <c r="F97" s="5"/>
      <c r="G97" s="5"/>
      <c r="H97" s="5"/>
      <c r="I97" s="5"/>
      <c r="J97" s="5"/>
      <c r="K97" s="5"/>
      <c r="L97" s="5"/>
      <c r="P97" s="5"/>
      <c r="Q97" s="5"/>
      <c r="R97" s="5"/>
      <c r="S97" s="5"/>
      <c r="T97" s="5"/>
      <c r="U97" s="5"/>
      <c r="V97" s="5"/>
      <c r="W97" s="5"/>
      <c r="X97" s="5"/>
    </row>
    <row r="98" spans="2:24" hidden="1">
      <c r="B98" s="5"/>
      <c r="C98" s="5"/>
      <c r="D98" s="5"/>
      <c r="E98" s="5"/>
      <c r="F98" s="5"/>
      <c r="G98" s="5"/>
      <c r="H98" s="5"/>
      <c r="I98" s="5"/>
      <c r="J98" s="5"/>
      <c r="K98" s="5"/>
      <c r="L98" s="5"/>
      <c r="P98" s="5"/>
      <c r="Q98" s="5"/>
      <c r="R98" s="5"/>
      <c r="S98" s="5"/>
      <c r="T98" s="5"/>
      <c r="U98" s="5"/>
      <c r="V98" s="5"/>
      <c r="W98" s="5"/>
      <c r="X98" s="5"/>
    </row>
    <row r="99" spans="2:24" hidden="1">
      <c r="B99" s="5"/>
      <c r="C99" s="5"/>
      <c r="D99" s="5"/>
      <c r="E99" s="5"/>
      <c r="F99" s="5"/>
      <c r="G99" s="5"/>
      <c r="H99" s="5"/>
      <c r="I99" s="5"/>
      <c r="J99" s="5"/>
      <c r="K99" s="5"/>
      <c r="L99" s="5"/>
      <c r="P99" s="5"/>
      <c r="Q99" s="5"/>
      <c r="R99" s="5"/>
      <c r="S99" s="5"/>
      <c r="T99" s="5"/>
      <c r="U99" s="5"/>
      <c r="V99" s="5"/>
      <c r="W99" s="5"/>
      <c r="X99" s="5"/>
    </row>
    <row r="100" spans="2:24" hidden="1">
      <c r="B100" s="5"/>
      <c r="C100" s="5"/>
      <c r="D100" s="5"/>
      <c r="E100" s="5"/>
      <c r="F100" s="5"/>
      <c r="G100" s="5"/>
      <c r="H100" s="5"/>
      <c r="I100" s="5"/>
      <c r="J100" s="5"/>
      <c r="K100" s="5"/>
      <c r="L100" s="5"/>
      <c r="P100" s="5"/>
      <c r="Q100" s="5"/>
      <c r="R100" s="5"/>
      <c r="S100" s="5"/>
      <c r="T100" s="5"/>
      <c r="U100" s="5"/>
      <c r="V100" s="5"/>
      <c r="W100" s="5"/>
      <c r="X100" s="5"/>
    </row>
    <row r="101" spans="2:24" hidden="1">
      <c r="B101" s="5"/>
      <c r="C101" s="5"/>
      <c r="D101" s="5"/>
      <c r="E101" s="5"/>
      <c r="F101" s="5"/>
      <c r="G101" s="5"/>
      <c r="H101" s="5"/>
      <c r="I101" s="5"/>
      <c r="J101" s="5"/>
      <c r="K101" s="5"/>
      <c r="L101" s="5"/>
      <c r="P101" s="5"/>
      <c r="Q101" s="5"/>
      <c r="R101" s="5"/>
      <c r="S101" s="5"/>
      <c r="T101" s="5"/>
      <c r="U101" s="5"/>
      <c r="V101" s="5"/>
      <c r="W101" s="5"/>
      <c r="X101" s="5"/>
    </row>
    <row r="102" spans="2:24" hidden="1">
      <c r="B102" s="5"/>
      <c r="C102" s="5"/>
      <c r="D102" s="5"/>
      <c r="E102" s="5"/>
      <c r="F102" s="5"/>
      <c r="G102" s="5"/>
      <c r="H102" s="5"/>
      <c r="I102" s="5"/>
      <c r="J102" s="5"/>
      <c r="K102" s="5"/>
      <c r="L102" s="5"/>
      <c r="P102" s="5"/>
      <c r="Q102" s="5"/>
      <c r="R102" s="5"/>
      <c r="S102" s="5"/>
      <c r="T102" s="5"/>
      <c r="U102" s="5"/>
      <c r="V102" s="5"/>
      <c r="W102" s="5"/>
      <c r="X102" s="5"/>
    </row>
    <row r="103" spans="2:24" hidden="1">
      <c r="B103" s="5"/>
      <c r="C103" s="5"/>
      <c r="D103" s="5"/>
      <c r="E103" s="5"/>
      <c r="F103" s="5"/>
      <c r="G103" s="5"/>
      <c r="H103" s="5"/>
      <c r="I103" s="5"/>
      <c r="J103" s="5"/>
      <c r="K103" s="5"/>
      <c r="L103" s="5"/>
      <c r="P103" s="5"/>
      <c r="Q103" s="5"/>
      <c r="R103" s="5"/>
      <c r="S103" s="5"/>
      <c r="T103" s="5"/>
      <c r="U103" s="5"/>
      <c r="V103" s="5"/>
      <c r="W103" s="5"/>
      <c r="X103" s="5"/>
    </row>
  </sheetData>
  <sheetProtection password="EF6F" sheet="1" objects="1" scenarios="1"/>
  <mergeCells count="21">
    <mergeCell ref="B3:D3"/>
    <mergeCell ref="G32:H32"/>
    <mergeCell ref="D32:E32"/>
    <mergeCell ref="D33:E33"/>
    <mergeCell ref="G33:H33"/>
    <mergeCell ref="A32:C32"/>
    <mergeCell ref="A30:B30"/>
    <mergeCell ref="G48:H48"/>
    <mergeCell ref="A34:C34"/>
    <mergeCell ref="A47:C47"/>
    <mergeCell ref="G34:H34"/>
    <mergeCell ref="D45:E45"/>
    <mergeCell ref="G47:H47"/>
    <mergeCell ref="D47:E47"/>
    <mergeCell ref="D34:E34"/>
    <mergeCell ref="A43:B43"/>
    <mergeCell ref="G35:H35"/>
    <mergeCell ref="G46:H46"/>
    <mergeCell ref="D46:E46"/>
    <mergeCell ref="G45:H45"/>
    <mergeCell ref="A45:C45"/>
  </mergeCells>
  <phoneticPr fontId="0" type="noConversion"/>
  <pageMargins left="0.25" right="0.25" top="0.25" bottom="0.25" header="0.5" footer="0.5"/>
  <pageSetup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ecd2c7-f42d-412b-950c-7056a0e524ed">
      <Terms xmlns="http://schemas.microsoft.com/office/infopath/2007/PartnerControls"/>
    </lcf76f155ced4ddcb4097134ff3c332f>
    <TaxCatchAll xmlns="91f3e3b9-8052-4988-a4eb-24f16969dc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CAA8BD88EB8945AAE04407B477030C" ma:contentTypeVersion="13" ma:contentTypeDescription="Create a new document." ma:contentTypeScope="" ma:versionID="768e7d44e9b4645264a190753be6092c">
  <xsd:schema xmlns:xsd="http://www.w3.org/2001/XMLSchema" xmlns:xs="http://www.w3.org/2001/XMLSchema" xmlns:p="http://schemas.microsoft.com/office/2006/metadata/properties" xmlns:ns2="d8ecd2c7-f42d-412b-950c-7056a0e524ed" xmlns:ns3="91f3e3b9-8052-4988-a4eb-24f16969dcab" targetNamespace="http://schemas.microsoft.com/office/2006/metadata/properties" ma:root="true" ma:fieldsID="611faa9e0f12237a2e6c673688a812b7" ns2:_="" ns3:_="">
    <xsd:import namespace="d8ecd2c7-f42d-412b-950c-7056a0e524ed"/>
    <xsd:import namespace="91f3e3b9-8052-4988-a4eb-24f16969dc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cd2c7-f42d-412b-950c-7056a0e52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f3e3b9-8052-4988-a4eb-24f16969dc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c1912e0-2718-4a1b-9a88-86b9dc246a5c}" ma:internalName="TaxCatchAll" ma:showField="CatchAllData" ma:web="91f3e3b9-8052-4988-a4eb-24f16969d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4FF7C-B0C6-49CB-B157-0C76D904F579}">
  <ds:schemaRefs>
    <ds:schemaRef ds:uri="http://schemas.microsoft.com/office/infopath/2007/PartnerControls"/>
    <ds:schemaRef ds:uri="http://purl.org/dc/terms/"/>
    <ds:schemaRef ds:uri="http://purl.org/dc/elements/1.1/"/>
    <ds:schemaRef ds:uri="91f3e3b9-8052-4988-a4eb-24f16969dcab"/>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d8ecd2c7-f42d-412b-950c-7056a0e524ed"/>
  </ds:schemaRefs>
</ds:datastoreItem>
</file>

<file path=customXml/itemProps2.xml><?xml version="1.0" encoding="utf-8"?>
<ds:datastoreItem xmlns:ds="http://schemas.openxmlformats.org/officeDocument/2006/customXml" ds:itemID="{8E656EA3-3F59-457D-9D21-798D4686CA28}">
  <ds:schemaRefs>
    <ds:schemaRef ds:uri="http://schemas.microsoft.com/sharepoint/v3/contenttype/forms"/>
  </ds:schemaRefs>
</ds:datastoreItem>
</file>

<file path=customXml/itemProps3.xml><?xml version="1.0" encoding="utf-8"?>
<ds:datastoreItem xmlns:ds="http://schemas.openxmlformats.org/officeDocument/2006/customXml" ds:itemID="{4627F99C-4485-4688-B162-8B235D9C0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cd2c7-f42d-412b-950c-7056a0e524ed"/>
    <ds:schemaRef ds:uri="91f3e3b9-8052-4988-a4eb-24f16969d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6</vt:i4>
      </vt:variant>
    </vt:vector>
  </HeadingPairs>
  <TitlesOfParts>
    <vt:vector size="49" baseType="lpstr">
      <vt:lpstr>MAIN</vt:lpstr>
      <vt:lpstr>Repair</vt:lpstr>
      <vt:lpstr>Repair2</vt:lpstr>
      <vt:lpstr>R2Sheet</vt:lpstr>
      <vt:lpstr>POS</vt:lpstr>
      <vt:lpstr>MODIFIERS</vt:lpstr>
      <vt:lpstr>PROGRAMS</vt:lpstr>
      <vt:lpstr>PA MEANING</vt:lpstr>
      <vt:lpstr>MARKUP EXP1</vt:lpstr>
      <vt:lpstr>MARKUP EXP2</vt:lpstr>
      <vt:lpstr>DIRECT S COM CODES</vt:lpstr>
      <vt:lpstr>K108RA CUS WSHEET</vt:lpstr>
      <vt:lpstr>BA MOD CAL1</vt:lpstr>
      <vt:lpstr>BA MOD CAL2</vt:lpstr>
      <vt:lpstr>CALORIES ONLY</vt:lpstr>
      <vt:lpstr>CALORIES ONLY2</vt:lpstr>
      <vt:lpstr>HOSP BEDS</vt:lpstr>
      <vt:lpstr>CUSTOMIZED SEAT</vt:lpstr>
      <vt:lpstr>OPTION &amp; ACCESS</vt:lpstr>
      <vt:lpstr>ENTERAL PROD CLASS</vt:lpstr>
      <vt:lpstr>RECENTS ADDS TO TOOL</vt:lpstr>
      <vt:lpstr>Discount Cal</vt:lpstr>
      <vt:lpstr>ICD-10</vt:lpstr>
      <vt:lpstr>POS 31 32 33</vt:lpstr>
      <vt:lpstr>PA</vt:lpstr>
      <vt:lpstr>PA Oper Stand</vt:lpstr>
      <vt:lpstr>LINKS</vt:lpstr>
      <vt:lpstr>PAU</vt:lpstr>
      <vt:lpstr>TEMP</vt:lpstr>
      <vt:lpstr>POS14</vt:lpstr>
      <vt:lpstr>DOC</vt:lpstr>
      <vt:lpstr>DME MAC A List</vt:lpstr>
      <vt:lpstr>K0108 Worksheet </vt:lpstr>
      <vt:lpstr>K0108 Worksheet 2</vt:lpstr>
      <vt:lpstr>K0108 Worksheet (3)</vt:lpstr>
      <vt:lpstr>REPAIR CODES</vt:lpstr>
      <vt:lpstr>MESS TEXT</vt:lpstr>
      <vt:lpstr>MESS Text2</vt:lpstr>
      <vt:lpstr>Job Aid</vt:lpstr>
      <vt:lpstr>MassHospise</vt:lpstr>
      <vt:lpstr>Competitive BID Product</vt:lpstr>
      <vt:lpstr>AAC Codes</vt:lpstr>
      <vt:lpstr>TEMP MESS</vt:lpstr>
      <vt:lpstr>'K0108 Worksheet '!Print_Area</vt:lpstr>
      <vt:lpstr>'K0108 Worksheet (3)'!Print_Area</vt:lpstr>
      <vt:lpstr>'K0108 Worksheet 2'!Print_Area</vt:lpstr>
      <vt:lpstr>MAIN!Print_Area</vt:lpstr>
      <vt:lpstr>MAIN!Print_Titles</vt:lpstr>
      <vt:lpstr>'OPTION &amp; ACCESS'!Print_Titles</vt:lpstr>
    </vt:vector>
  </TitlesOfParts>
  <Manager/>
  <Company>Comm of 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Infante, Maribel (EHS)</cp:lastModifiedBy>
  <cp:revision/>
  <dcterms:created xsi:type="dcterms:W3CDTF">2005-08-24T14:03:56Z</dcterms:created>
  <dcterms:modified xsi:type="dcterms:W3CDTF">2026-06-05T10:57:49Z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0x0101004ACAA8BD88EB8945AAE04407B477030C</vt:lpwstr>
  </property>
  <property fmtid="{D5CDD505-2E9C-101B-9397-08002B2CF9AE}" pid="3" name="MediaServiceImageTags">
    <vt:lpwstr/>
  </property>
</Properties>
</file>